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trlProps/ctrlProp1.xml" ContentType="application/vnd.ms-excel.contro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9440" windowHeight="11790"/>
  </bookViews>
  <sheets>
    <sheet name="Voorblad" sheetId="1" r:id="rId1"/>
    <sheet name="Toelichting en invulinstructie" sheetId="9" r:id="rId2"/>
    <sheet name="Ineffectieve uren" sheetId="5" r:id="rId3"/>
    <sheet name="Formatie en inschaling" sheetId="2" r:id="rId4"/>
    <sheet name="Inhuur" sheetId="11" r:id="rId5"/>
    <sheet name="Lijst RAV" sheetId="12" r:id="rId6"/>
  </sheets>
  <definedNames>
    <definedName name="_ftn1" localSheetId="1">'Toelichting en invulinstructie'!$K$54</definedName>
    <definedName name="_ftnref1" localSheetId="1">'Toelichting en invulinstructie'!$K$14</definedName>
    <definedName name="_xlnm.Print_Area" localSheetId="3">'Formatie en inschaling'!$A$1:$W$179</definedName>
    <definedName name="_xlnm.Print_Area" localSheetId="1">'Toelichting en invulinstructie'!$A$1:$K$141</definedName>
    <definedName name="_xlnm.Print_Area" localSheetId="0">Voorblad!$A$1:$F$43</definedName>
    <definedName name="LEEG">'Lijst RAV'!$N$2</definedName>
    <definedName name="SELECTIE">Voorblad!$B$7</definedName>
  </definedNames>
  <calcPr calcId="145621"/>
</workbook>
</file>

<file path=xl/calcChain.xml><?xml version="1.0" encoding="utf-8"?>
<calcChain xmlns="http://schemas.openxmlformats.org/spreadsheetml/2006/main">
  <c r="E59" i="5" l="1"/>
  <c r="E58" i="5"/>
  <c r="F39" i="1"/>
  <c r="E39" i="1"/>
  <c r="D39" i="1"/>
  <c r="C39" i="1"/>
  <c r="M2" i="12"/>
  <c r="Q2" i="12" s="1"/>
  <c r="B5" i="1" s="1"/>
  <c r="L2" i="12"/>
  <c r="K2" i="12"/>
  <c r="J2" i="12"/>
  <c r="AV158" i="2" l="1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AV157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AV141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AV125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AV10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AV88" i="2"/>
  <c r="AV72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AV56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AV40" i="2"/>
  <c r="P2" i="12"/>
  <c r="B7" i="1" s="1"/>
  <c r="O2" i="12"/>
  <c r="B6" i="1" s="1"/>
  <c r="AV121" i="2" l="1"/>
  <c r="BL121" i="2"/>
  <c r="BH121" i="2"/>
  <c r="BD121" i="2"/>
  <c r="BO52" i="2"/>
  <c r="BK52" i="2"/>
  <c r="BG52" i="2"/>
  <c r="AY52" i="2"/>
  <c r="BO153" i="2"/>
  <c r="BK153" i="2"/>
  <c r="BG153" i="2"/>
  <c r="AY153" i="2"/>
  <c r="BM153" i="2"/>
  <c r="BI153" i="2"/>
  <c r="BE153" i="2"/>
  <c r="BA153" i="2"/>
  <c r="AW153" i="2"/>
  <c r="AZ121" i="2"/>
  <c r="BO121" i="2"/>
  <c r="BK121" i="2"/>
  <c r="BG121" i="2"/>
  <c r="BC121" i="2"/>
  <c r="BN84" i="2"/>
  <c r="BJ84" i="2"/>
  <c r="AV84" i="2"/>
  <c r="BF84" i="2"/>
  <c r="AX52" i="2"/>
  <c r="BJ52" i="2"/>
  <c r="BN52" i="2"/>
  <c r="BC153" i="2"/>
  <c r="BB84" i="2"/>
  <c r="BJ153" i="2"/>
  <c r="BF153" i="2"/>
  <c r="AV153" i="2"/>
  <c r="BL153" i="2"/>
  <c r="BH153" i="2"/>
  <c r="BD153" i="2"/>
  <c r="AZ153" i="2"/>
  <c r="AX153" i="2"/>
  <c r="BN153" i="2"/>
  <c r="BB153" i="2"/>
  <c r="BN121" i="2"/>
  <c r="BB121" i="2"/>
  <c r="BE121" i="2"/>
  <c r="AW121" i="2"/>
  <c r="BJ121" i="2"/>
  <c r="BF121" i="2"/>
  <c r="BM121" i="2"/>
  <c r="BI121" i="2"/>
  <c r="AY121" i="2"/>
  <c r="BA121" i="2"/>
  <c r="AX121" i="2"/>
  <c r="BM84" i="2"/>
  <c r="BE84" i="2"/>
  <c r="BH84" i="2"/>
  <c r="BO84" i="2"/>
  <c r="BK84" i="2"/>
  <c r="BG84" i="2"/>
  <c r="BC84" i="2"/>
  <c r="AY84" i="2"/>
  <c r="BA84" i="2"/>
  <c r="BI84" i="2"/>
  <c r="BL84" i="2"/>
  <c r="BD84" i="2"/>
  <c r="AZ84" i="2"/>
  <c r="AX84" i="2"/>
  <c r="BL52" i="2"/>
  <c r="BH52" i="2"/>
  <c r="BB52" i="2"/>
  <c r="BD52" i="2"/>
  <c r="AZ52" i="2"/>
  <c r="BM52" i="2"/>
  <c r="BI52" i="2"/>
  <c r="BE52" i="2"/>
  <c r="BA52" i="2"/>
  <c r="BF52" i="2"/>
  <c r="BC52" i="2"/>
  <c r="N2" i="12"/>
  <c r="B2" i="1"/>
  <c r="AW84" i="2"/>
  <c r="AW52" i="2"/>
  <c r="AV52" i="2"/>
  <c r="C153" i="2" l="1"/>
  <c r="C121" i="2"/>
  <c r="C84" i="2"/>
  <c r="C52" i="2"/>
  <c r="D59" i="5"/>
  <c r="D58" i="5"/>
  <c r="Y152" i="2"/>
  <c r="Y120" i="2"/>
  <c r="X120" i="2"/>
  <c r="AA120" i="2" s="1"/>
  <c r="Y83" i="2"/>
  <c r="Y51" i="2"/>
  <c r="X168" i="2"/>
  <c r="AA168" i="2" s="1"/>
  <c r="X152" i="2"/>
  <c r="AA152" i="2" s="1"/>
  <c r="X136" i="2"/>
  <c r="AA136" i="2" s="1"/>
  <c r="X99" i="2"/>
  <c r="X83" i="2"/>
  <c r="X67" i="2"/>
  <c r="X51" i="2"/>
  <c r="AA83" i="2" l="1"/>
  <c r="AA51" i="2"/>
  <c r="F34" i="1"/>
  <c r="F35" i="1"/>
  <c r="E34" i="1"/>
  <c r="E38" i="1"/>
  <c r="E35" i="1"/>
  <c r="M171" i="2" s="1"/>
  <c r="D34" i="1"/>
  <c r="D38" i="1"/>
  <c r="D35" i="1"/>
  <c r="H171" i="2" s="1"/>
  <c r="C34" i="1"/>
  <c r="C35" i="1"/>
  <c r="C171" i="2" s="1"/>
  <c r="E67" i="5"/>
  <c r="Y136" i="2"/>
  <c r="D63" i="5"/>
  <c r="D67" i="5"/>
  <c r="D62" i="5"/>
  <c r="D66" i="5"/>
  <c r="D71" i="5" s="1"/>
  <c r="F38" i="1"/>
  <c r="E66" i="5"/>
  <c r="E62" i="5"/>
  <c r="E63" i="5"/>
  <c r="Y168" i="2"/>
  <c r="C38" i="1"/>
  <c r="Y99" i="2"/>
  <c r="AA99" i="2" s="1"/>
  <c r="Y67" i="2"/>
  <c r="AA67" i="2" s="1"/>
  <c r="F36" i="1" l="1"/>
  <c r="E36" i="1"/>
  <c r="D36" i="1"/>
  <c r="D75" i="5"/>
  <c r="C37" i="1" s="1"/>
  <c r="C36" i="1"/>
  <c r="E72" i="5"/>
  <c r="E76" i="5"/>
  <c r="F37" i="1" s="1"/>
  <c r="E71" i="5"/>
  <c r="E75" i="5"/>
  <c r="E37" i="1" s="1"/>
  <c r="D72" i="5"/>
  <c r="D76" i="5"/>
  <c r="D37" i="1" s="1"/>
  <c r="R170" i="2"/>
  <c r="M170" i="2"/>
  <c r="H170" i="2"/>
  <c r="C170" i="2"/>
  <c r="R171" i="2"/>
  <c r="B30" i="1" l="1"/>
</calcChain>
</file>

<file path=xl/sharedStrings.xml><?xml version="1.0" encoding="utf-8"?>
<sst xmlns="http://schemas.openxmlformats.org/spreadsheetml/2006/main" count="455" uniqueCount="306">
  <si>
    <t>10a</t>
  </si>
  <si>
    <t>11a</t>
  </si>
  <si>
    <t>Gegevens RAV</t>
  </si>
  <si>
    <t>Instellingsnaam</t>
  </si>
  <si>
    <t>NZa-nummer</t>
  </si>
  <si>
    <t>Naam contactpersoon</t>
  </si>
  <si>
    <t>E-mail contactpersoon</t>
  </si>
  <si>
    <t>Het gaat daarbij om zelfstandig functionerende medewerkers (niet in opleiding).</t>
  </si>
  <si>
    <t>Ruimte voor toelichting/opmerkingen</t>
  </si>
  <si>
    <t>gemiddeld maandsalaris per fte</t>
  </si>
  <si>
    <t>Totaal fte</t>
  </si>
  <si>
    <t>totaal maandsalaris</t>
  </si>
  <si>
    <t>Parttime factor</t>
  </si>
  <si>
    <t>totaal aantal medewerkers</t>
  </si>
  <si>
    <t>berekend gegeven</t>
  </si>
  <si>
    <t>prijspeil 2015</t>
  </si>
  <si>
    <t>prijspeil 2016</t>
  </si>
  <si>
    <t>totaal aantal fte</t>
  </si>
  <si>
    <t>Invulinstructies</t>
  </si>
  <si>
    <t>Legenda</t>
  </si>
  <si>
    <t>Totaal aantal medewerkers (ACH)</t>
  </si>
  <si>
    <t>Totaal aantal medewerkers (AVP)</t>
  </si>
  <si>
    <t>Breng géén wijzigingen aan in dit formulier. Als u kolommen/rijen toevoegt of verwijdert, kan de NZa het formulier niet verwerken.</t>
  </si>
  <si>
    <t>Indiening formulier</t>
  </si>
  <si>
    <t>Aanleversjabloon Herijking loonnormbedragen ambulancezorg</t>
  </si>
  <si>
    <t xml:space="preserve">Door ondertekening van dit formulier verklaart het bestuur, dan wel de namens het bestuur gevolmachtigde </t>
  </si>
  <si>
    <t>Raad van Bestuur (bevoegd conform KvK)</t>
  </si>
  <si>
    <t>Handtekening</t>
  </si>
  <si>
    <t>Naam</t>
  </si>
  <si>
    <t>Functie</t>
  </si>
  <si>
    <t>Plaats</t>
  </si>
  <si>
    <t>Datum</t>
  </si>
  <si>
    <t>Ineffectieve uren</t>
  </si>
  <si>
    <t>Ziekteverzuimpercentage AVP (inclusief zwangerschapsverlof)</t>
  </si>
  <si>
    <t>Ziekteverzuimpercentage AVP (exclusief zwangerschapsverlof)</t>
  </si>
  <si>
    <t>Ziekteverzuimpercentage ACH (inclusief zwangerschapsverlof)</t>
  </si>
  <si>
    <t>Ziekteverzuimpercentage ACH (exclusief zwangerschapsverlof)</t>
  </si>
  <si>
    <t>%</t>
  </si>
  <si>
    <t xml:space="preserve">% </t>
  </si>
  <si>
    <t>Reguliere bij- en nascholing AVP</t>
  </si>
  <si>
    <t>Reguliere bij- en nascholing ACH</t>
  </si>
  <si>
    <t>AVP</t>
  </si>
  <si>
    <t>ACH</t>
  </si>
  <si>
    <t>Ziekteverzuim</t>
  </si>
  <si>
    <t>Reguliere bij- en nascholing</t>
  </si>
  <si>
    <t>Scholingsnorm RAV</t>
  </si>
  <si>
    <t>Samenvatting gegevens</t>
  </si>
  <si>
    <t>Totaal aantal medewerkers</t>
  </si>
  <si>
    <t>Totaal aantal fte</t>
  </si>
  <si>
    <t>Telefoonnummer contactpersoon</t>
  </si>
  <si>
    <t>Algemeen</t>
  </si>
  <si>
    <t>De NZa gebruikt de gegevens in dit formulier om de loonnormbedragen te herijken.</t>
  </si>
  <si>
    <t xml:space="preserve">Naast de gegevens die de NZa met deze uitvraag verzamelt, gebruikt de NZa ook gegevens uit andere bronnen in de berekening van de loonnormbedragen. </t>
  </si>
  <si>
    <t>U dient het ingevulde formulier (excelformat) en een gescande versie van het getekende voorblad (pdf-format) digitaal in bij de NZa.</t>
  </si>
  <si>
    <t>Tabblad Ineffectieve uren</t>
  </si>
  <si>
    <t>Het gaat daarbij om afwezigheid/indirecte uren in verband met ziekte, reguliere bij- en nascholing, werkoverleg, neventaken etc.</t>
  </si>
  <si>
    <t xml:space="preserve">Het betreft hier de afwezigheid/indirecte tijd die niet op voorhand berekend kan worden op basis van de cao </t>
  </si>
  <si>
    <t>In dit blad vragen we gegevens uit om de zogenaamde 'ineffectieve uren' per fte per jaar te berekenen.</t>
  </si>
  <si>
    <t>Werkoverleg en teamdagen</t>
  </si>
  <si>
    <t>in te vullen door de RAV</t>
  </si>
  <si>
    <t>INVULINSTRUCTIE PER RUBRIEK</t>
  </si>
  <si>
    <t xml:space="preserve">Daarbij wordt meegenomen dat bij- en nascholing voor 100% meetelt bij parttime en full-time medewerkers. </t>
  </si>
  <si>
    <t>Neventaken</t>
  </si>
  <si>
    <t xml:space="preserve">Daarbij maakt u dus geen onderscheid in parttime of full time dienstverband. De omrekening naar uren per fte gebeurt onderaan het tabblad. </t>
  </si>
  <si>
    <t>De initiele opleiding blijft hierbij buiten beschouwing.</t>
  </si>
  <si>
    <t>Indien uw RAV een scholingsnorm hanteert, vermeld dan het aantal te volgen uren volgens die norm per medewerker per jaar, voor AVP en ACH.</t>
  </si>
  <si>
    <t>Hieronder wordt ook begrepen: OR, teamdagen, jaargesprekken, loopbaangesprekken.</t>
  </si>
  <si>
    <r>
      <t xml:space="preserve">Hieronder vallen </t>
    </r>
    <r>
      <rPr>
        <u/>
        <sz val="9"/>
        <color theme="1"/>
        <rFont val="Verdana"/>
        <family val="2"/>
      </rPr>
      <t>taken die worden uitgevoerd door AVP en ACH</t>
    </r>
    <r>
      <rPr>
        <sz val="9"/>
        <color theme="1"/>
        <rFont val="Verdana"/>
        <family val="2"/>
      </rPr>
      <t xml:space="preserve">,  zoals Aandachtsfunctionaris huiselijk geweld, </t>
    </r>
  </si>
  <si>
    <t xml:space="preserve">Benodigde tijd doen van aangifte agressie/geweld, Ergo-coaches, BOT-teams/Psycho Sociale Ondersteuning/Team Collegiale Ondersteuning </t>
  </si>
  <si>
    <t xml:space="preserve">(zowel team als tijd opvang betrokken medewerker), Kwaliteit, HAAK/EDQ, Instructeurs/werkbegeleiding, Aanvullen ritformulier/DRF, </t>
  </si>
  <si>
    <t xml:space="preserve">Veilig Incident Melden (VIM), Calamiteiten meldingen en rapportage, Patiëntveiligheid, Interne Audit (certificering), Navigatie (Citygis), </t>
  </si>
  <si>
    <t xml:space="preserve">Verpleegkundig specialist, Assessor, ICT clustercoördinator, Taak senior verpleegkundigen, Taak Physisian assistent, Mentor rijgedrag, </t>
  </si>
  <si>
    <t>Zorgevaluatie, Vaccinatie, Periodieke PAM, Verbeterteams, Bezwarencommissie, Klachtencommissie en Klachtenfunctionaris, Sector-commissies</t>
  </si>
  <si>
    <t>Bijzonder verlof individueel</t>
  </si>
  <si>
    <t>Werkoverleg en teamdagen AVP</t>
  </si>
  <si>
    <t>Werkoverleg en teamdagen ACH</t>
  </si>
  <si>
    <t>Gehanteerde scholingsnorm AVP</t>
  </si>
  <si>
    <t>Gehanteerde scholingsnorm ACH</t>
  </si>
  <si>
    <t>Het betreft hier alleen personeel in loondienst (geen inhuurkrachten).</t>
  </si>
  <si>
    <t xml:space="preserve">Hieronder valt het bijzonder verlof op basis van de cao Ambulancezorg (2015-2018), artikel 7.5 en 7.6, en artikel 8.2 t/m 8.7.  </t>
  </si>
  <si>
    <t>Overige uren afwezigheid/indirecte tijd</t>
  </si>
  <si>
    <t>Vermeld in het open veld waarvoor deze afwezigheid/indirecte tijd is geregistreerd.</t>
  </si>
  <si>
    <t>Neventaken AVP</t>
  </si>
  <si>
    <t>Neventaken ACH</t>
  </si>
  <si>
    <t>Bijzonder verlof individueel AVP</t>
  </si>
  <si>
    <t>Bijzonder verlof individueel ACH</t>
  </si>
  <si>
    <t>Overige afwezigheid/indirecte tijd</t>
  </si>
  <si>
    <t>Het gaat hierbij om ineffectieve uren die niet onder een van bovenstaande rubrieken is opgenomen.</t>
  </si>
  <si>
    <r>
      <t xml:space="preserve">Deze rubriek is </t>
    </r>
    <r>
      <rPr>
        <b/>
        <sz val="9"/>
        <color theme="1"/>
        <rFont val="Verdana"/>
        <family val="2"/>
      </rPr>
      <t xml:space="preserve">niet </t>
    </r>
    <r>
      <rPr>
        <sz val="9"/>
        <color theme="1"/>
        <rFont val="Verdana"/>
        <family val="2"/>
      </rPr>
      <t>bedoeld voor afwezigheid die op voorhand op basis van de cao berekend kan worden, zoals verlofrechten en feestdagen.</t>
    </r>
  </si>
  <si>
    <t>Gemiddeld aantal ineffectieve uren per fte</t>
  </si>
  <si>
    <t>Overige afwezigheid/indirecte tijd AVP</t>
  </si>
  <si>
    <t>Overige afwezigheid/indirecte tijd ACH</t>
  </si>
  <si>
    <t>Specificatie overige afwezigheid/indirecte tijd</t>
  </si>
  <si>
    <t>uur, totaal voor alle medewerkers AVP</t>
  </si>
  <si>
    <t>uur, totaal voor alle medewerkers ACH</t>
  </si>
  <si>
    <t>uur per medewerker per jaar AVP</t>
  </si>
  <si>
    <t>uur per medewerker per jaar ACH</t>
  </si>
  <si>
    <t>Totaal aantal ineffectieve uren (AVP)</t>
  </si>
  <si>
    <t>Totaal aantal ineffectieve uren (ACH)</t>
  </si>
  <si>
    <t>Berekening ineffectieve uren per fte</t>
  </si>
  <si>
    <t>Dit is de optelsom van de rubrieken 2, 4, 5, 6, en 7</t>
  </si>
  <si>
    <t>Totaal aantal uren ziekteverzuim inclusief zwangerschapsverlof (AVP) per fte</t>
  </si>
  <si>
    <t>Totaal aantal uren ziekteverzuim inclusief zwangerschapsverlof (ACH) per fte</t>
  </si>
  <si>
    <t>Totaal aantal fte (AVP)</t>
  </si>
  <si>
    <t>Totaal aantal fte (ACH)</t>
  </si>
  <si>
    <t>Toelichting en invulinstructie</t>
  </si>
  <si>
    <t>2015 (schalen per 1 juli 2014), bedragen in €.</t>
  </si>
  <si>
    <t>2016 (schalen per 1 januari 2016), bedragen in €.</t>
  </si>
  <si>
    <r>
      <t xml:space="preserve">Vul per schaal, trede het aantal </t>
    </r>
    <r>
      <rPr>
        <u/>
        <sz val="9"/>
        <color theme="1"/>
        <rFont val="Verdana"/>
        <family val="2"/>
      </rPr>
      <t>medewerkers</t>
    </r>
    <r>
      <rPr>
        <sz val="9"/>
        <color theme="1"/>
        <rFont val="Verdana"/>
        <family val="2"/>
      </rPr>
      <t xml:space="preserve"> (personen, dus fulltime én parttime medewerkers) in op peildatum 31 december 2015.</t>
    </r>
  </si>
  <si>
    <r>
      <t xml:space="preserve">Aantal </t>
    </r>
    <r>
      <rPr>
        <b/>
        <u/>
        <sz val="9"/>
        <color theme="1"/>
        <rFont val="Verdana"/>
        <family val="2"/>
      </rPr>
      <t>fte</t>
    </r>
    <r>
      <rPr>
        <b/>
        <sz val="9"/>
        <color theme="1"/>
        <rFont val="Verdana"/>
        <family val="2"/>
      </rPr>
      <t xml:space="preserve"> AVP (alleen zelfstandig functionerend) per salarisschaal, trede op 31 december 2015</t>
    </r>
  </si>
  <si>
    <r>
      <t xml:space="preserve">Aantal </t>
    </r>
    <r>
      <rPr>
        <b/>
        <u/>
        <sz val="9"/>
        <color theme="1"/>
        <rFont val="Verdana"/>
        <family val="2"/>
      </rPr>
      <t>fte</t>
    </r>
    <r>
      <rPr>
        <b/>
        <sz val="9"/>
        <color theme="1"/>
        <rFont val="Verdana"/>
        <family val="2"/>
      </rPr>
      <t xml:space="preserve"> ACH (alleen zelfstandig functionerend) per salarisschaal, trede op 31 december 2015</t>
    </r>
  </si>
  <si>
    <t>Formatie en inschaling 2015</t>
  </si>
  <si>
    <t>Formatie en inschaling 2016</t>
  </si>
  <si>
    <r>
      <t xml:space="preserve">Aantal </t>
    </r>
    <r>
      <rPr>
        <b/>
        <u/>
        <sz val="9"/>
        <color theme="1"/>
        <rFont val="Verdana"/>
        <family val="2"/>
      </rPr>
      <t>fte</t>
    </r>
    <r>
      <rPr>
        <b/>
        <sz val="9"/>
        <color theme="1"/>
        <rFont val="Verdana"/>
        <family val="2"/>
      </rPr>
      <t xml:space="preserve"> AVP (alleen zelfstandig functionerend) per salarisschaal, trede op 31 december 2016</t>
    </r>
  </si>
  <si>
    <r>
      <t xml:space="preserve">Aantal </t>
    </r>
    <r>
      <rPr>
        <b/>
        <u/>
        <sz val="9"/>
        <color theme="1"/>
        <rFont val="Verdana"/>
        <family val="2"/>
      </rPr>
      <t>fte</t>
    </r>
    <r>
      <rPr>
        <b/>
        <sz val="9"/>
        <color theme="1"/>
        <rFont val="Verdana"/>
        <family val="2"/>
      </rPr>
      <t xml:space="preserve"> ACH (alleen zelfstandig functionerend) per salarisschaal, trede op 31 december 2016</t>
    </r>
  </si>
  <si>
    <r>
      <t xml:space="preserve">Aantal </t>
    </r>
    <r>
      <rPr>
        <b/>
        <u/>
        <sz val="9"/>
        <color theme="1"/>
        <rFont val="Verdana"/>
        <family val="2"/>
      </rPr>
      <t>medewerkers</t>
    </r>
    <r>
      <rPr>
        <b/>
        <sz val="9"/>
        <color theme="1"/>
        <rFont val="Verdana"/>
        <family val="2"/>
      </rPr>
      <t xml:space="preserve"> ACH (alleen zelfstandig functionerend) per salarisschaal, trede op 31 december 2016</t>
    </r>
  </si>
  <si>
    <r>
      <t xml:space="preserve">Aantal </t>
    </r>
    <r>
      <rPr>
        <b/>
        <u/>
        <sz val="9"/>
        <color theme="1"/>
        <rFont val="Verdana"/>
        <family val="2"/>
      </rPr>
      <t>medewerkers</t>
    </r>
    <r>
      <rPr>
        <b/>
        <sz val="9"/>
        <color theme="1"/>
        <rFont val="Verdana"/>
        <family val="2"/>
      </rPr>
      <t xml:space="preserve"> AVP (alleen zelfstandig functionerend) per salarisschaal, trede op 31 december 2016</t>
    </r>
  </si>
  <si>
    <t>Dit is het gegeven uit tabblad Formatie en inschaling</t>
  </si>
  <si>
    <r>
      <t xml:space="preserve">Deze uitvraag heeft uitsluitend betrekking op </t>
    </r>
    <r>
      <rPr>
        <b/>
        <sz val="9"/>
        <color theme="1"/>
        <rFont val="Verdana"/>
        <family val="2"/>
      </rPr>
      <t>ambulanceverpleegkundigen (AVP)</t>
    </r>
    <r>
      <rPr>
        <sz val="9"/>
        <color theme="1"/>
        <rFont val="Verdana"/>
        <family val="2"/>
      </rPr>
      <t xml:space="preserve"> en </t>
    </r>
    <r>
      <rPr>
        <b/>
        <sz val="9"/>
        <color theme="1"/>
        <rFont val="Verdana"/>
        <family val="2"/>
      </rPr>
      <t>ambulancechauffeurs (ACH)</t>
    </r>
    <r>
      <rPr>
        <sz val="9"/>
        <color theme="1"/>
        <rFont val="Verdana"/>
        <family val="2"/>
      </rPr>
      <t xml:space="preserve">. </t>
    </r>
  </si>
  <si>
    <t>In dit blad vragen we gegevens over de inschaling en de formatie van het rijdend personeel op.</t>
  </si>
  <si>
    <t>Berekening op basis van de rubriek 1 en 8</t>
  </si>
  <si>
    <t>De gegevens hieronder worden automatisch berekend op basis van de gegevens in de tabbladen Ineffectieve uren en Formatie en inschaling</t>
  </si>
  <si>
    <t>Berekening a.d.h.v. parttimefactor</t>
  </si>
  <si>
    <t>Onderaan het blad wordt het totaal aantal ineffectieve uren (afwezigheid/indirecte uren) berekend per fte.</t>
  </si>
  <si>
    <t>Overleg in het kader van neventaken moet onder neventaken worden vermeld, zie hieronder.</t>
  </si>
  <si>
    <t>U maakt daarbij gebruik van het uitwisselportaal van de NZa. U heeft bij het informatieverzoek een handleiding van het uitwisselportaal ontvangen.</t>
  </si>
  <si>
    <t>Tabblad Formatie en inschaling</t>
  </si>
  <si>
    <t>Gemiddeld aantal ineffectieve uren per fte (AVP)</t>
  </si>
  <si>
    <t>Gemiddeld aantal ineffectieve uren per fte (ACH)</t>
  </si>
  <si>
    <r>
      <t xml:space="preserve">Vul per schaal, trede het aantal </t>
    </r>
    <r>
      <rPr>
        <u/>
        <sz val="9"/>
        <color theme="1"/>
        <rFont val="Verdana"/>
        <family val="2"/>
      </rPr>
      <t xml:space="preserve">fte </t>
    </r>
    <r>
      <rPr>
        <sz val="9"/>
        <color theme="1"/>
        <rFont val="Verdana"/>
        <family val="2"/>
      </rPr>
      <t>in op peildatum 31 december 2015.</t>
    </r>
  </si>
  <si>
    <t>Aantallen fte AVP</t>
  </si>
  <si>
    <t>Aantallen medewerkers ACH</t>
  </si>
  <si>
    <t>Aantallen medewerkers AVP</t>
  </si>
  <si>
    <t>Aantallen fte ACH</t>
  </si>
  <si>
    <r>
      <t xml:space="preserve">Vul per schaal, trede het aantal </t>
    </r>
    <r>
      <rPr>
        <u/>
        <sz val="9"/>
        <color theme="1"/>
        <rFont val="Verdana"/>
        <family val="2"/>
      </rPr>
      <t xml:space="preserve">fte </t>
    </r>
    <r>
      <rPr>
        <sz val="9"/>
        <color theme="1"/>
        <rFont val="Verdana"/>
        <family val="2"/>
      </rPr>
      <t>in op peildatum 31 december 2016.</t>
    </r>
  </si>
  <si>
    <r>
      <t xml:space="preserve">Vul per schaal, trede het aantal </t>
    </r>
    <r>
      <rPr>
        <u/>
        <sz val="9"/>
        <color theme="1"/>
        <rFont val="Verdana"/>
        <family val="2"/>
      </rPr>
      <t>medewerkers</t>
    </r>
    <r>
      <rPr>
        <sz val="9"/>
        <color theme="1"/>
        <rFont val="Verdana"/>
        <family val="2"/>
      </rPr>
      <t xml:space="preserve"> (personen, dus fulltime én parttime medewerkers) in op peildatum 31 december 2016.</t>
    </r>
  </si>
  <si>
    <t>Het formulier berekent op basis van de gegevens de parttimefactor en het gemiddelde maandsalaris behorend bij de inschaling (exclusief toeslagen).</t>
  </si>
  <si>
    <t>Tabblad Inhuur</t>
  </si>
  <si>
    <t>Formatie en inschaling AVP en ACH</t>
  </si>
  <si>
    <t>Inhuur</t>
  </si>
  <si>
    <t>€ per uur</t>
  </si>
  <si>
    <t>Uitgaande van 36 uur*52 weken = 1872 uur per fte per jaar.</t>
  </si>
  <si>
    <t>Gemiddeld betaald uurtarief voor vervanging van ACH</t>
  </si>
  <si>
    <t>Inhuur personeel voor de vervanging van AVP en ACH</t>
  </si>
  <si>
    <t>Gemiddeld betaald uurtarief voor vervanging van AVP</t>
  </si>
  <si>
    <t>Gemiddeld maandsalaris behorend bij inschaling (exclusief toeslagen) in euro</t>
  </si>
  <si>
    <t>Gemiddeld uurtarief betaald voor inhuur in euro</t>
  </si>
  <si>
    <t>Met dit formulier vraagt de NZa gegevens uit over de personele inzet binnen uw RAV over de jaren 2015 en 2016.</t>
  </si>
  <si>
    <t xml:space="preserve">U neemt deze ineffectieve uren alleen mee, als deze onderdeel van de aanstelling voor AVP en ACH vormen. </t>
  </si>
  <si>
    <t>(Dit laatste is van belang voor medewerkers die verschillende deeltijdfuncties naast elkaar vervullen.)</t>
  </si>
  <si>
    <r>
      <t xml:space="preserve">Zwangerschaps- en bevallingsverlof valt </t>
    </r>
    <r>
      <rPr>
        <b/>
        <sz val="9"/>
        <rFont val="Verdana"/>
        <family val="2"/>
      </rPr>
      <t>niet</t>
    </r>
    <r>
      <rPr>
        <sz val="9"/>
        <rFont val="Verdana"/>
        <family val="2"/>
      </rPr>
      <t xml:space="preserve"> onder deze rubriek, dit wordt meegenomen in de rubriek ziekteverzuim.</t>
    </r>
  </si>
  <si>
    <t xml:space="preserve">Let er bij het invullen van de aantallen medewerkers en fte op dat deze gegevens met elkaar moeten corresponderen, </t>
  </si>
  <si>
    <t>dus steeds in dezelfde schaal/trede opgevoerd worden in beide tabellen.</t>
  </si>
  <si>
    <r>
      <t xml:space="preserve">Vul het </t>
    </r>
    <r>
      <rPr>
        <u/>
        <sz val="9"/>
        <color theme="1"/>
        <rFont val="Verdana"/>
        <family val="2"/>
      </rPr>
      <t>percentage</t>
    </r>
    <r>
      <rPr>
        <sz val="9"/>
        <color theme="1"/>
        <rFont val="Verdana"/>
        <family val="2"/>
      </rPr>
      <t xml:space="preserve"> ziekteverzuim in (berekend over het gehele kalenderjaar), zowel inclusief zwangerschapsverlof als exclusief zwangerschapsverlof, </t>
    </r>
  </si>
  <si>
    <t>voor AVP en ACH in totaal. De omrekening naar uren per fte gebeurt onderaan in het tabblad.</t>
  </si>
  <si>
    <r>
      <t xml:space="preserve">In de volgende rubrieken vragen we het aantal geregistreerde uren voor het totaal van alle AVP en ACH </t>
    </r>
    <r>
      <rPr>
        <u/>
        <sz val="9"/>
        <color theme="1"/>
        <rFont val="Verdana"/>
        <family val="2"/>
      </rPr>
      <t>medewerkers</t>
    </r>
    <r>
      <rPr>
        <sz val="9"/>
        <color theme="1"/>
        <rFont val="Verdana"/>
        <family val="2"/>
      </rPr>
      <t xml:space="preserve"> in dienstverband op. </t>
    </r>
  </si>
  <si>
    <r>
      <t xml:space="preserve">Geef het totaal </t>
    </r>
    <r>
      <rPr>
        <u/>
        <sz val="9"/>
        <rFont val="Verdana"/>
        <family val="2"/>
      </rPr>
      <t>aantal gevolgde uren</t>
    </r>
    <r>
      <rPr>
        <sz val="9"/>
        <rFont val="Verdana"/>
        <family val="2"/>
      </rPr>
      <t xml:space="preserve"> scholing per jaar op (totaal voor alle </t>
    </r>
    <r>
      <rPr>
        <u/>
        <sz val="9"/>
        <rFont val="Verdana"/>
        <family val="2"/>
      </rPr>
      <t>medewerkers</t>
    </r>
    <r>
      <rPr>
        <sz val="9"/>
        <rFont val="Verdana"/>
        <family val="2"/>
      </rPr>
      <t xml:space="preserve"> AVP en ACH)</t>
    </r>
  </si>
  <si>
    <r>
      <t xml:space="preserve">Geef het totaal </t>
    </r>
    <r>
      <rPr>
        <u/>
        <sz val="9"/>
        <color theme="1"/>
        <rFont val="Verdana"/>
        <family val="2"/>
      </rPr>
      <t>aantal geregistreerde uren</t>
    </r>
    <r>
      <rPr>
        <sz val="9"/>
        <color theme="1"/>
        <rFont val="Verdana"/>
        <family val="2"/>
      </rPr>
      <t xml:space="preserve"> werkoverleg per jaar op (totaal voor alle </t>
    </r>
    <r>
      <rPr>
        <u/>
        <sz val="9"/>
        <color theme="1"/>
        <rFont val="Verdana"/>
        <family val="2"/>
      </rPr>
      <t>medewerkers</t>
    </r>
    <r>
      <rPr>
        <sz val="9"/>
        <color theme="1"/>
        <rFont val="Verdana"/>
        <family val="2"/>
      </rPr>
      <t xml:space="preserve"> AVP en ACH).</t>
    </r>
  </si>
  <si>
    <r>
      <t xml:space="preserve">Geef het totaal </t>
    </r>
    <r>
      <rPr>
        <u/>
        <sz val="9"/>
        <color theme="1"/>
        <rFont val="Verdana"/>
        <family val="2"/>
      </rPr>
      <t>aantal geregistreerde uren</t>
    </r>
    <r>
      <rPr>
        <sz val="9"/>
        <color theme="1"/>
        <rFont val="Verdana"/>
        <family val="2"/>
      </rPr>
      <t xml:space="preserve"> voor neventaken per jaar op (totaal voor alle </t>
    </r>
    <r>
      <rPr>
        <u/>
        <sz val="9"/>
        <color theme="1"/>
        <rFont val="Verdana"/>
        <family val="2"/>
      </rPr>
      <t>medewerkers</t>
    </r>
    <r>
      <rPr>
        <sz val="9"/>
        <color theme="1"/>
        <rFont val="Verdana"/>
        <family val="2"/>
      </rPr>
      <t xml:space="preserve"> AVP en ACH).</t>
    </r>
  </si>
  <si>
    <r>
      <t xml:space="preserve">Geef het totaal </t>
    </r>
    <r>
      <rPr>
        <u/>
        <sz val="9"/>
        <color theme="1"/>
        <rFont val="Verdana"/>
        <family val="2"/>
      </rPr>
      <t>aantal geregistreerde uren</t>
    </r>
    <r>
      <rPr>
        <sz val="9"/>
        <color theme="1"/>
        <rFont val="Verdana"/>
        <family val="2"/>
      </rPr>
      <t xml:space="preserve"> voor bijzonder verlof individueel per jaar op (totaal voor alle </t>
    </r>
    <r>
      <rPr>
        <u/>
        <sz val="9"/>
        <color theme="1"/>
        <rFont val="Verdana"/>
        <family val="2"/>
      </rPr>
      <t>medewerkers</t>
    </r>
    <r>
      <rPr>
        <sz val="9"/>
        <color theme="1"/>
        <rFont val="Verdana"/>
        <family val="2"/>
      </rPr>
      <t xml:space="preserve"> AVP en ACH).</t>
    </r>
  </si>
  <si>
    <r>
      <t xml:space="preserve">Geef het totaal </t>
    </r>
    <r>
      <rPr>
        <u/>
        <sz val="9"/>
        <color theme="1"/>
        <rFont val="Verdana"/>
        <family val="2"/>
      </rPr>
      <t>aantal geregistreerde uren</t>
    </r>
    <r>
      <rPr>
        <sz val="9"/>
        <color theme="1"/>
        <rFont val="Verdana"/>
        <family val="2"/>
      </rPr>
      <t xml:space="preserve"> voor overige afwezigheid/indirecte tijd per jaar op (totaal voor alle </t>
    </r>
    <r>
      <rPr>
        <u/>
        <sz val="9"/>
        <color theme="1"/>
        <rFont val="Verdana"/>
        <family val="2"/>
      </rPr>
      <t>medewerkers</t>
    </r>
    <r>
      <rPr>
        <sz val="9"/>
        <color theme="1"/>
        <rFont val="Verdana"/>
        <family val="2"/>
      </rPr>
      <t xml:space="preserve"> AVP en ACH).</t>
    </r>
  </si>
  <si>
    <t xml:space="preserve">Andere functies dan AVP en ACH (zoals zorgambulancepersoneel en verpleegkundig specialisten) blijven buiten beschouwing. </t>
  </si>
  <si>
    <t>240-6320 Regionale Ambulancevoorziening Groningen</t>
  </si>
  <si>
    <t>240-7006 Coöperatie Regionale Ambulancevoorziening Fryslan u.a.</t>
  </si>
  <si>
    <t>240-4440 Stichting Regionale Ambulancevoorziening UMCG</t>
  </si>
  <si>
    <t>240-4590 Regionale Ambulancevoorziening Ijsselland</t>
  </si>
  <si>
    <t>240-4650 Ambulance Oost</t>
  </si>
  <si>
    <t>240-7008 Connexxion Ambulance Services B.V. Regio Noordoost Gelderland</t>
  </si>
  <si>
    <t>240-4700 Regionale Ambulancevoorziening Gelderland Midden</t>
  </si>
  <si>
    <t>240-4690 Regionale Ambulancevoorziening Gelderland-Zuid</t>
  </si>
  <si>
    <t>240-5000 Regionale Ambulancevoorziening Utrecht</t>
  </si>
  <si>
    <t>240-7009 Vereniging Ambulancezorg Regio Noord-Holland Noord u.a.</t>
  </si>
  <si>
    <t>240-7010 Ambulance Amsterdam B.V. Zaanstreek Waterland</t>
  </si>
  <si>
    <t>240-7011 Coöperatie Regionale Ambulancevoorziening Kennemerland u.a.</t>
  </si>
  <si>
    <t>240-4730 Ambulance Amsterdam BV Amsterdam Amstelland</t>
  </si>
  <si>
    <t>240-6900 Regionale Ambulancevoorziening Gooi en Vechtstreek</t>
  </si>
  <si>
    <t>240-7007 Regionale Ambulancevoorziening Haaglanden</t>
  </si>
  <si>
    <t>240-6710 Regionale Ambulancevoorziening Hollands Midden</t>
  </si>
  <si>
    <t>240-7004 Coöperatie AmbulanceZorg Rotterdam Rijnmond u.a.</t>
  </si>
  <si>
    <t>240-4290 Veiligheidsregio Zuid-Holland Zuid</t>
  </si>
  <si>
    <t>240-7005 Connexxion Services B.V. Regio Zeeland</t>
  </si>
  <si>
    <t>240-5410 Regionale Ambulancevoorziening Midden-West-Brabant</t>
  </si>
  <si>
    <t>240-4660 Regionale Ambulancevoorziening Brabant Noord</t>
  </si>
  <si>
    <t>240-5310 Veiligheidsregio Brabant Zuidoost</t>
  </si>
  <si>
    <t>240-5100 Regionale Ambulancevoorziening Limburg-Noord</t>
  </si>
  <si>
    <t>240-5200 Regionale Ambulancevoorziening Zuid-Limburg</t>
  </si>
  <si>
    <t>240-4380 Regionale Ambulancevoorziening Flevoland</t>
  </si>
  <si>
    <t>Regionale Ambulancevoorziening Groningen</t>
  </si>
  <si>
    <t>Coöperatie Regionale Ambulancevoorziening Fryslan u.a.</t>
  </si>
  <si>
    <t>Stichting Regionale Ambulancevoorziening UMCG</t>
  </si>
  <si>
    <t>Regionale Ambulancevoorziening Ijsselland</t>
  </si>
  <si>
    <t>Ambulance Oost</t>
  </si>
  <si>
    <t>Connexxion Ambulance Services B.V. Regio Noordoost Gelderland</t>
  </si>
  <si>
    <t>Regionale Ambulancevoorziening Gelderland Midden</t>
  </si>
  <si>
    <t>Regionale Ambulancevoorziening Utrecht</t>
  </si>
  <si>
    <t>Vereniging Ambulancezorg Regio Noord-Holland Noord u.a.</t>
  </si>
  <si>
    <t>Ambulance Amsterdam B.V. Zaanstreek Waterland</t>
  </si>
  <si>
    <t>Coöperatie Regionale Ambulancevoorziening Kennemerland u.a.</t>
  </si>
  <si>
    <t>Ambulance Amsterdam BV Amsterdam Amstelland</t>
  </si>
  <si>
    <t>Regionale Ambulancevoorziening Gooi en Vechtstreek</t>
  </si>
  <si>
    <t>Regionale Ambulancevoorziening Haaglanden</t>
  </si>
  <si>
    <t>Regionale Ambulancevoorziening Hollands Midden</t>
  </si>
  <si>
    <t>Coöperatie AmbulanceZorg Rotterdam Rijnmond u.a.</t>
  </si>
  <si>
    <t>Veiligheidsregio Zuid-Holland Zuid</t>
  </si>
  <si>
    <t>Connexxion Services B.V. Regio Zeeland</t>
  </si>
  <si>
    <t>Regionale Ambulancevoorziening Midden-West-Brabant</t>
  </si>
  <si>
    <t>Regionale Ambulancevoorziening Brabant Noord</t>
  </si>
  <si>
    <t>Veiligheidsregio Brabant Zuidoost</t>
  </si>
  <si>
    <t>Regionale Ambulancevoorziening Limburg-Noord</t>
  </si>
  <si>
    <t>Regionale Ambulancevoorziening Zuid-Limburg</t>
  </si>
  <si>
    <t>Regionale Ambulancevoorziening Flevoland</t>
  </si>
  <si>
    <t>Groningen</t>
  </si>
  <si>
    <t>Friesland</t>
  </si>
  <si>
    <t>Drenthe</t>
  </si>
  <si>
    <t>Ijsselland</t>
  </si>
  <si>
    <t>Twente</t>
  </si>
  <si>
    <t>Noord-Oost-Gelderland</t>
  </si>
  <si>
    <t>Gelderland-Midden</t>
  </si>
  <si>
    <t>Gelderland Zuid</t>
  </si>
  <si>
    <t>Utrecht</t>
  </si>
  <si>
    <t>Noord Holland Noord</t>
  </si>
  <si>
    <t>Zaanstreek Waterland</t>
  </si>
  <si>
    <t>Kennemerland</t>
  </si>
  <si>
    <t>Amsterdam Amstelland</t>
  </si>
  <si>
    <t>Gooi- en Vechtstreek</t>
  </si>
  <si>
    <t>Haaglanden *</t>
  </si>
  <si>
    <t xml:space="preserve">Hollands Midden </t>
  </si>
  <si>
    <t xml:space="preserve">Rijnmond </t>
  </si>
  <si>
    <t>Zuid-Holland-Zuid</t>
  </si>
  <si>
    <t>Zeeland</t>
  </si>
  <si>
    <t>Midden- en West Brabant</t>
  </si>
  <si>
    <t>Brabant Noord</t>
  </si>
  <si>
    <t>Brabant Zuid-Oost</t>
  </si>
  <si>
    <t>Noord en Midden Limburg</t>
  </si>
  <si>
    <t>Zuid Limburg</t>
  </si>
  <si>
    <t>Flevoland</t>
  </si>
  <si>
    <t>Tynaarlo</t>
  </si>
  <si>
    <t>Zwolle</t>
  </si>
  <si>
    <t>Hengelo</t>
  </si>
  <si>
    <t>Alkmaar</t>
  </si>
  <si>
    <t>Arnhem</t>
  </si>
  <si>
    <t>Nijmegen</t>
  </si>
  <si>
    <t>Bilthoven</t>
  </si>
  <si>
    <t>Amsterdam</t>
  </si>
  <si>
    <t>Haarlem</t>
  </si>
  <si>
    <t>Bussum</t>
  </si>
  <si>
    <t>Den Haag</t>
  </si>
  <si>
    <t>Leiden</t>
  </si>
  <si>
    <t>Barendrecht</t>
  </si>
  <si>
    <t>Dordrecht</t>
  </si>
  <si>
    <t>Den Bosch</t>
  </si>
  <si>
    <t>Eindhoven</t>
  </si>
  <si>
    <t>Venlo</t>
  </si>
  <si>
    <t>Geleen</t>
  </si>
  <si>
    <t>Lelystad</t>
  </si>
  <si>
    <t>Regionale Ambulancevoorziening Gelderland-Zuid</t>
  </si>
  <si>
    <t xml:space="preserve">N.B. Deze pagina, na volledige invulling van het aanleversjabloon, afdrukken en ondertekenen. </t>
  </si>
  <si>
    <t>Het ondertekende exemplaar inscannen en de PDF versie meesturen met het elektronische aanleversjabloon (Excel-format).</t>
  </si>
  <si>
    <r>
      <t xml:space="preserve">Aantal </t>
    </r>
    <r>
      <rPr>
        <b/>
        <u/>
        <sz val="9"/>
        <color theme="1"/>
        <rFont val="Verdana"/>
        <family val="2"/>
      </rPr>
      <t>medewerkers</t>
    </r>
    <r>
      <rPr>
        <b/>
        <sz val="9"/>
        <color theme="1"/>
        <rFont val="Verdana"/>
        <family val="2"/>
      </rPr>
      <t xml:space="preserve"> AVP (alleen zelfstandig functionerend) per salarisschaal, trede op 31 december 2015</t>
    </r>
  </si>
  <si>
    <r>
      <t xml:space="preserve">Aantal </t>
    </r>
    <r>
      <rPr>
        <b/>
        <u/>
        <sz val="9"/>
        <color theme="1"/>
        <rFont val="Verdana"/>
        <family val="2"/>
      </rPr>
      <t>medewerkers</t>
    </r>
    <r>
      <rPr>
        <b/>
        <sz val="9"/>
        <color theme="1"/>
        <rFont val="Verdana"/>
        <family val="2"/>
      </rPr>
      <t xml:space="preserve"> ACH (alleen zelfstandig functionerend) per salarisschaal, trede op 31 december 2015</t>
    </r>
  </si>
  <si>
    <t xml:space="preserve">Andere functies dan AVP en ACH (zoals zorgambulancepersoneel, en verpleegkundig specialisten) blijven buiten beschouwing. </t>
  </si>
  <si>
    <t>Ook de rapid responder en de MKA centralisten blijven buiten beschouwing.</t>
  </si>
  <si>
    <t>(zoals reguliere verlofrechten, feestdagen en PLB-uren), maar afwezigheid/indirecte tijd op basis van ervaringsgegevens binnen de RAV.</t>
  </si>
  <si>
    <t>De reguliere verlofrechten, feestdagen en PLB-uren zal de NZa zelf verwerken in de berekening van de loonnormbedragen.</t>
  </si>
  <si>
    <r>
      <t xml:space="preserve">Ga hierbij uit van de </t>
    </r>
    <r>
      <rPr>
        <u/>
        <sz val="9"/>
        <color theme="1"/>
        <rFont val="Verdana"/>
        <family val="2"/>
      </rPr>
      <t>inschaling</t>
    </r>
    <r>
      <rPr>
        <sz val="9"/>
        <color theme="1"/>
        <rFont val="Verdana"/>
        <family val="2"/>
      </rPr>
      <t>, niet van het daadwerkelijke salarisbedrag dat mogelijk hoger kan liggen als gevolg van toeslagen*.</t>
    </r>
  </si>
  <si>
    <t>* Toeslagen die zijn toegekend voor het (in deeltijd) uitoefenen van taken die behoren tot een andere functie dienen buiten beschouwing te worden gelaten.</t>
  </si>
  <si>
    <t xml:space="preserve">Slechts wanneer een medewerker een hoger salaris ontvangt dan zijn inschaling als gevolg van de situatie op de arbeidsmarkt, </t>
  </si>
  <si>
    <t xml:space="preserve">dient uitgegaan te worden van het daadwerkelijke salarisbedrag. Bijvoorbeeld: een medewerker die is aangenomen in schaal 8, </t>
  </si>
  <si>
    <t>maar een arbeidsmarkttoeslag ontvangt waarmee zijn salaris in schaal 9 uitkomt, dient te worden opgevoerd in de betreffende schaal/trede van schaal 9.</t>
  </si>
  <si>
    <t>2015 (Q4)</t>
  </si>
  <si>
    <t>2016 (Q4)</t>
  </si>
  <si>
    <t>voor de vervanging van AVP en ACH. Het gaat om het totale gemiddelde uurtarief, dus inclusief bijkomende kosten zoals reiskosten, BTW, etc.</t>
  </si>
  <si>
    <t>In dit tabblad vragen we om het gemiddelde uurtarief dat uw RAV betaald heeft in het vierde kwartaal van 2015 en van 2016 voor de inhuur van personeel</t>
  </si>
  <si>
    <t>RAV-regio</t>
  </si>
  <si>
    <t>240-4290</t>
  </si>
  <si>
    <t>240-4380</t>
  </si>
  <si>
    <t>240-4440</t>
  </si>
  <si>
    <t>240-4590</t>
  </si>
  <si>
    <t>240-4650</t>
  </si>
  <si>
    <t>240-4660</t>
  </si>
  <si>
    <t>240-4690</t>
  </si>
  <si>
    <t>240-4700</t>
  </si>
  <si>
    <t>240-4730</t>
  </si>
  <si>
    <t>240-5000</t>
  </si>
  <si>
    <t>240-5100</t>
  </si>
  <si>
    <t>240-5200</t>
  </si>
  <si>
    <t>240-5310</t>
  </si>
  <si>
    <t>240-5410</t>
  </si>
  <si>
    <t>240-6320</t>
  </si>
  <si>
    <t>240-6710</t>
  </si>
  <si>
    <t>240-6900</t>
  </si>
  <si>
    <t>240-7004</t>
  </si>
  <si>
    <t>240-7005</t>
  </si>
  <si>
    <t>240-7006</t>
  </si>
  <si>
    <t>240-7007</t>
  </si>
  <si>
    <t>240-7008</t>
  </si>
  <si>
    <t>240-7009</t>
  </si>
  <si>
    <t>240-7010</t>
  </si>
  <si>
    <t>240-7011</t>
  </si>
  <si>
    <t>het onderhavige gegevensuitvraag volledig juist en naar waarheid te hebben ingevuld.</t>
  </si>
  <si>
    <t>U levert alle documenten via het uitwisselportaal aan de NZa aan.</t>
  </si>
  <si>
    <t>Vul bij alle tabbladen alleen de lichtblauwe velden in. In de grijze velden wordt een berekening uitgevoerd.</t>
  </si>
  <si>
    <t>Versie formulier: 1.0</t>
  </si>
  <si>
    <t>Datum formulier: 31 mei 2017</t>
  </si>
  <si>
    <t xml:space="preserve">NB: De reguliere- bij en nascholing wordt per medewerker berekend, en niet per fte </t>
  </si>
  <si>
    <t>(tabel wordt automatisch ingevuld na invulling tabbladen)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</si>
</sst>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 * #,##0.0_ ;_ * \-#,##0.0_ ;_ * &quot;-&quot;??_ ;_ @_ "/>
    <numFmt numFmtId="165" formatCode="#,##0.00_ ;\-#,##0.00\ "/>
    <numFmt numFmtId="166" formatCode="0.0"/>
    <numFmt numFmtId="167" formatCode="_ * #,##0_ ;_ * \-#,##0_ ;_ * &quot;-&quot;??_ ;_ @_ 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9"/>
      <color rgb="FFFF0000"/>
      <name val="Verdana"/>
      <family val="2"/>
    </font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9"/>
      <name val="Verdana"/>
      <family val="2"/>
    </font>
    <font>
      <i/>
      <sz val="9"/>
      <color theme="1"/>
      <name val="Verdana"/>
      <family val="2"/>
    </font>
    <font>
      <i/>
      <sz val="9"/>
      <color rgb="FFFF0000"/>
      <name val="Verdana"/>
      <family val="2"/>
    </font>
    <font>
      <u/>
      <sz val="9"/>
      <color theme="1"/>
      <name val="Verdana"/>
      <family val="2"/>
    </font>
    <font>
      <u/>
      <sz val="9"/>
      <name val="Verdana"/>
      <family val="2"/>
    </font>
    <font>
      <b/>
      <u/>
      <sz val="9"/>
      <color theme="1"/>
      <name val="Verdana"/>
      <family val="2"/>
    </font>
    <font>
      <b/>
      <sz val="14"/>
      <color theme="1"/>
      <name val="Verdana"/>
      <family val="2"/>
    </font>
    <font>
      <sz val="10"/>
      <name val="Arial"/>
      <family val="2"/>
    </font>
    <font>
      <b/>
      <sz val="9"/>
      <color rgb="FFFF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/>
    <xf numFmtId="0" fontId="5" fillId="0" borderId="0" xfId="0" applyFont="1"/>
    <xf numFmtId="0" fontId="9" fillId="0" borderId="0" xfId="0" applyFont="1"/>
    <xf numFmtId="0" fontId="12" fillId="0" borderId="0" xfId="0" applyFont="1"/>
    <xf numFmtId="0" fontId="12" fillId="0" borderId="0" xfId="0" applyFont="1" applyProtection="1"/>
    <xf numFmtId="0" fontId="0" fillId="0" borderId="0" xfId="0" applyProtection="1"/>
    <xf numFmtId="0" fontId="1" fillId="0" borderId="0" xfId="0" applyFont="1" applyProtection="1"/>
    <xf numFmtId="0" fontId="14" fillId="0" borderId="0" xfId="0" applyFont="1" applyProtection="1"/>
    <xf numFmtId="0" fontId="2" fillId="0" borderId="0" xfId="0" applyFont="1" applyProtection="1"/>
    <xf numFmtId="0" fontId="1" fillId="2" borderId="1" xfId="0" applyFont="1" applyFill="1" applyBorder="1" applyProtection="1"/>
    <xf numFmtId="0" fontId="1" fillId="0" borderId="1" xfId="0" applyFont="1" applyFill="1" applyBorder="1" applyProtection="1"/>
    <xf numFmtId="0" fontId="3" fillId="0" borderId="0" xfId="0" applyFont="1" applyProtection="1"/>
    <xf numFmtId="0" fontId="1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1" xfId="0" applyFont="1" applyBorder="1" applyAlignment="1" applyProtection="1">
      <alignment horizontal="right"/>
    </xf>
    <xf numFmtId="0" fontId="1" fillId="5" borderId="1" xfId="0" applyFont="1" applyFill="1" applyBorder="1" applyProtection="1">
      <protection locked="0"/>
    </xf>
    <xf numFmtId="0" fontId="1" fillId="5" borderId="1" xfId="0" applyFont="1" applyFill="1" applyBorder="1"/>
    <xf numFmtId="0" fontId="1" fillId="6" borderId="1" xfId="0" applyFont="1" applyFill="1" applyBorder="1" applyAlignment="1">
      <alignment horizontal="left"/>
    </xf>
    <xf numFmtId="9" fontId="1" fillId="5" borderId="1" xfId="1" applyFont="1" applyFill="1" applyBorder="1" applyProtection="1">
      <protection locked="0"/>
    </xf>
    <xf numFmtId="165" fontId="1" fillId="5" borderId="1" xfId="2" applyNumberFormat="1" applyFont="1" applyFill="1" applyBorder="1" applyProtection="1">
      <protection locked="0"/>
    </xf>
    <xf numFmtId="0" fontId="5" fillId="5" borderId="1" xfId="0" applyFont="1" applyFill="1" applyBorder="1" applyProtection="1">
      <protection locked="0"/>
    </xf>
    <xf numFmtId="0" fontId="1" fillId="0" borderId="7" xfId="0" applyFont="1" applyBorder="1" applyProtection="1"/>
    <xf numFmtId="0" fontId="1" fillId="0" borderId="8" xfId="0" applyFont="1" applyBorder="1" applyProtection="1"/>
    <xf numFmtId="0" fontId="1" fillId="0" borderId="9" xfId="0" applyFont="1" applyBorder="1" applyProtection="1"/>
    <xf numFmtId="0" fontId="1" fillId="0" borderId="10" xfId="0" applyFont="1" applyBorder="1" applyProtection="1"/>
    <xf numFmtId="0" fontId="1" fillId="0" borderId="12" xfId="0" applyFont="1" applyBorder="1" applyProtection="1"/>
    <xf numFmtId="0" fontId="1" fillId="0" borderId="11" xfId="0" applyFont="1" applyBorder="1" applyProtection="1"/>
    <xf numFmtId="167" fontId="1" fillId="5" borderId="1" xfId="2" applyNumberFormat="1" applyFont="1" applyFill="1" applyBorder="1" applyProtection="1">
      <protection locked="0"/>
    </xf>
    <xf numFmtId="1" fontId="1" fillId="5" borderId="1" xfId="0" applyNumberFormat="1" applyFont="1" applyFill="1" applyBorder="1" applyProtection="1">
      <protection locked="0"/>
    </xf>
    <xf numFmtId="0" fontId="0" fillId="0" borderId="0" xfId="0" applyFill="1" applyBorder="1" applyProtection="1"/>
    <xf numFmtId="0" fontId="0" fillId="0" borderId="0" xfId="0" applyNumberFormat="1" applyFill="1" applyBorder="1" applyProtection="1"/>
    <xf numFmtId="0" fontId="13" fillId="0" borderId="0" xfId="0" applyFont="1" applyFill="1" applyBorder="1" applyProtection="1"/>
    <xf numFmtId="0" fontId="0" fillId="0" borderId="0" xfId="0" applyFill="1" applyProtection="1"/>
    <xf numFmtId="0" fontId="0" fillId="3" borderId="0" xfId="0" applyFill="1" applyProtection="1"/>
    <xf numFmtId="0" fontId="0" fillId="4" borderId="0" xfId="0" applyFill="1" applyProtection="1"/>
    <xf numFmtId="0" fontId="0" fillId="0" borderId="0" xfId="0" applyFill="1" applyBorder="1" applyAlignment="1" applyProtection="1"/>
    <xf numFmtId="0" fontId="1" fillId="0" borderId="0" xfId="0" applyFont="1" applyAlignment="1" applyProtection="1">
      <alignment horizontal="left"/>
    </xf>
    <xf numFmtId="0" fontId="7" fillId="0" borderId="0" xfId="0" applyFont="1" applyProtection="1"/>
    <xf numFmtId="0" fontId="8" fillId="0" borderId="0" xfId="0" applyFont="1" applyProtection="1"/>
    <xf numFmtId="0" fontId="3" fillId="4" borderId="1" xfId="0" applyFont="1" applyFill="1" applyBorder="1" applyProtection="1"/>
    <xf numFmtId="0" fontId="1" fillId="6" borderId="1" xfId="0" applyFont="1" applyFill="1" applyBorder="1" applyAlignment="1" applyProtection="1">
      <alignment horizontal="left"/>
    </xf>
    <xf numFmtId="0" fontId="14" fillId="0" borderId="0" xfId="0" applyFont="1" applyFill="1" applyProtection="1"/>
    <xf numFmtId="0" fontId="3" fillId="0" borderId="0" xfId="0" applyFont="1" applyFill="1" applyProtection="1"/>
    <xf numFmtId="0" fontId="5" fillId="0" borderId="0" xfId="0" applyFont="1" applyProtection="1"/>
    <xf numFmtId="167" fontId="1" fillId="6" borderId="1" xfId="2" applyNumberFormat="1" applyFont="1" applyFill="1" applyBorder="1" applyAlignment="1" applyProtection="1">
      <alignment horizontal="left"/>
    </xf>
    <xf numFmtId="0" fontId="1" fillId="0" borderId="0" xfId="0" applyFont="1" applyFill="1" applyProtection="1"/>
    <xf numFmtId="0" fontId="1" fillId="0" borderId="0" xfId="0" applyFont="1" applyFill="1" applyBorder="1" applyAlignment="1" applyProtection="1">
      <alignment horizontal="left"/>
    </xf>
    <xf numFmtId="164" fontId="1" fillId="6" borderId="1" xfId="2" applyNumberFormat="1" applyFont="1" applyFill="1" applyBorder="1" applyAlignment="1" applyProtection="1">
      <alignment horizontal="left"/>
    </xf>
    <xf numFmtId="167" fontId="1" fillId="0" borderId="1" xfId="2" applyNumberFormat="1" applyFont="1" applyFill="1" applyBorder="1" applyAlignment="1" applyProtection="1">
      <alignment horizontal="right"/>
    </xf>
    <xf numFmtId="164" fontId="1" fillId="0" borderId="1" xfId="2" applyNumberFormat="1" applyFont="1" applyFill="1" applyBorder="1" applyAlignment="1" applyProtection="1">
      <alignment horizontal="right"/>
    </xf>
    <xf numFmtId="2" fontId="1" fillId="0" borderId="1" xfId="0" applyNumberFormat="1" applyFont="1" applyFill="1" applyBorder="1" applyAlignment="1" applyProtection="1">
      <alignment horizontal="right"/>
    </xf>
    <xf numFmtId="166" fontId="1" fillId="0" borderId="1" xfId="0" applyNumberFormat="1" applyFont="1" applyFill="1" applyBorder="1" applyAlignment="1" applyProtection="1">
      <alignment horizontal="right"/>
    </xf>
    <xf numFmtId="0" fontId="1" fillId="0" borderId="1" xfId="0" applyFont="1" applyFill="1" applyBorder="1" applyAlignment="1" applyProtection="1">
      <alignment horizontal="right"/>
    </xf>
    <xf numFmtId="0" fontId="2" fillId="0" borderId="10" xfId="0" applyFont="1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1" fillId="5" borderId="2" xfId="0" applyFont="1" applyFill="1" applyBorder="1" applyAlignment="1" applyProtection="1">
      <protection locked="0"/>
    </xf>
    <xf numFmtId="0" fontId="0" fillId="5" borderId="4" xfId="0" applyFill="1" applyBorder="1" applyAlignment="1" applyProtection="1">
      <protection locked="0"/>
    </xf>
    <xf numFmtId="0" fontId="0" fillId="5" borderId="5" xfId="0" applyFill="1" applyBorder="1" applyAlignment="1" applyProtection="1">
      <protection locked="0"/>
    </xf>
    <xf numFmtId="0" fontId="0" fillId="5" borderId="6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1" fillId="5" borderId="2" xfId="0" applyFont="1" applyFill="1" applyBorder="1" applyAlignment="1" applyProtection="1">
      <alignment horizontal="left" vertical="top"/>
      <protection locked="0"/>
    </xf>
    <xf numFmtId="0" fontId="0" fillId="5" borderId="3" xfId="0" applyFill="1" applyBorder="1" applyAlignment="1" applyProtection="1">
      <alignment horizontal="left" vertical="top"/>
      <protection locked="0"/>
    </xf>
    <xf numFmtId="0" fontId="0" fillId="5" borderId="4" xfId="0" applyFill="1" applyBorder="1" applyAlignment="1" applyProtection="1">
      <alignment horizontal="left" vertical="top"/>
      <protection locked="0"/>
    </xf>
    <xf numFmtId="0" fontId="0" fillId="5" borderId="5" xfId="0" applyFill="1" applyBorder="1" applyAlignment="1" applyProtection="1">
      <alignment horizontal="left" vertical="top"/>
      <protection locked="0"/>
    </xf>
    <xf numFmtId="0" fontId="0" fillId="5" borderId="0" xfId="0" applyFill="1" applyAlignment="1" applyProtection="1">
      <alignment horizontal="left" vertical="top"/>
      <protection locked="0"/>
    </xf>
    <xf numFmtId="0" fontId="0" fillId="5" borderId="6" xfId="0" applyFill="1" applyBorder="1" applyAlignment="1" applyProtection="1">
      <alignment horizontal="left" vertical="top"/>
      <protection locked="0"/>
    </xf>
    <xf numFmtId="0" fontId="0" fillId="5" borderId="7" xfId="0" applyFill="1" applyBorder="1" applyAlignment="1" applyProtection="1">
      <alignment horizontal="left" vertical="top"/>
      <protection locked="0"/>
    </xf>
    <xf numFmtId="0" fontId="0" fillId="5" borderId="8" xfId="0" applyFill="1" applyBorder="1" applyAlignment="1" applyProtection="1">
      <alignment horizontal="left" vertical="top"/>
      <protection locked="0"/>
    </xf>
    <xf numFmtId="0" fontId="0" fillId="5" borderId="9" xfId="0" applyFill="1" applyBorder="1" applyAlignment="1" applyProtection="1">
      <alignment horizontal="left" vertical="top"/>
      <protection locked="0"/>
    </xf>
  </cellXfs>
  <cellStyles count="3">
    <cellStyle name="Komma" xfId="2" builtinId="3"/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Drop" dropLines="30" dropStyle="combo" dx="16" fmlaLink="'Lijst RAV'!$I$2" fmlaRange="'Lijst RAV'!$E$1:$E$26" noThreeD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133350</xdr:rowOff>
        </xdr:from>
        <xdr:to>
          <xdr:col>2</xdr:col>
          <xdr:colOff>0</xdr:colOff>
          <xdr:row>4</xdr:row>
          <xdr:rowOff>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0</xdr:row>
      <xdr:rowOff>0</xdr:rowOff>
    </xdr:from>
    <xdr:to>
      <xdr:col>5</xdr:col>
      <xdr:colOff>314117</xdr:colOff>
      <xdr:row>5</xdr:row>
      <xdr:rowOff>28471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00" y="0"/>
          <a:ext cx="1666667" cy="8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abSelected="1" zoomScaleNormal="100" zoomScaleSheetLayoutView="100" workbookViewId="0">
      <selection activeCell="B8" sqref="B8"/>
    </sheetView>
  </sheetViews>
  <sheetFormatPr defaultRowHeight="15" x14ac:dyDescent="0.25"/>
  <cols>
    <col min="1" max="1" width="31.140625" style="9" bestFit="1" customWidth="1"/>
    <col min="2" max="2" width="67.28515625" style="9" customWidth="1"/>
    <col min="3" max="6" width="10.140625" style="9" bestFit="1" customWidth="1"/>
    <col min="7" max="16384" width="9.140625" style="9"/>
  </cols>
  <sheetData>
    <row r="1" spans="1:6" ht="18" x14ac:dyDescent="0.25">
      <c r="A1" s="8" t="s">
        <v>24</v>
      </c>
    </row>
    <row r="2" spans="1:6" s="10" customFormat="1" ht="11.25" x14ac:dyDescent="0.15">
      <c r="B2" s="11" t="str">
        <f>IF('Lijst RAV'!J2=0,"U dient uw NZa-nummer te selecteren.","")</f>
        <v>U dient uw NZa-nummer te selecteren.</v>
      </c>
    </row>
    <row r="3" spans="1:6" s="10" customFormat="1" ht="11.25" x14ac:dyDescent="0.15">
      <c r="A3" s="12" t="s">
        <v>2</v>
      </c>
    </row>
    <row r="4" spans="1:6" s="10" customFormat="1" ht="11.25" x14ac:dyDescent="0.15">
      <c r="A4" s="10" t="s">
        <v>4</v>
      </c>
      <c r="B4" s="13"/>
    </row>
    <row r="5" spans="1:6" s="10" customFormat="1" ht="11.25" x14ac:dyDescent="0.15">
      <c r="A5" s="10" t="s">
        <v>273</v>
      </c>
      <c r="B5" s="14" t="str">
        <f>'Lijst RAV'!Q2</f>
        <v/>
      </c>
    </row>
    <row r="6" spans="1:6" s="10" customFormat="1" ht="11.25" x14ac:dyDescent="0.15">
      <c r="A6" s="10" t="s">
        <v>3</v>
      </c>
      <c r="B6" s="14" t="str">
        <f>'Lijst RAV'!O2</f>
        <v/>
      </c>
    </row>
    <row r="7" spans="1:6" s="10" customFormat="1" ht="11.25" x14ac:dyDescent="0.15">
      <c r="A7" s="10" t="s">
        <v>30</v>
      </c>
      <c r="B7" s="14" t="str">
        <f>'Lijst RAV'!P2</f>
        <v/>
      </c>
      <c r="D7" s="28" t="s">
        <v>302</v>
      </c>
      <c r="E7" s="29"/>
      <c r="F7" s="30"/>
    </row>
    <row r="8" spans="1:6" s="10" customFormat="1" ht="11.25" x14ac:dyDescent="0.15">
      <c r="A8" s="10" t="s">
        <v>5</v>
      </c>
      <c r="B8" s="19"/>
      <c r="D8" s="25" t="s">
        <v>303</v>
      </c>
      <c r="E8" s="26"/>
      <c r="F8" s="27"/>
    </row>
    <row r="9" spans="1:6" s="10" customFormat="1" ht="11.25" x14ac:dyDescent="0.15">
      <c r="A9" s="10" t="s">
        <v>6</v>
      </c>
      <c r="B9" s="19"/>
    </row>
    <row r="10" spans="1:6" s="10" customFormat="1" ht="11.25" x14ac:dyDescent="0.15">
      <c r="A10" s="10" t="s">
        <v>49</v>
      </c>
      <c r="B10" s="19"/>
    </row>
    <row r="11" spans="1:6" s="10" customFormat="1" ht="11.25" x14ac:dyDescent="0.15"/>
    <row r="12" spans="1:6" s="10" customFormat="1" ht="11.25" x14ac:dyDescent="0.15">
      <c r="A12" s="15"/>
    </row>
    <row r="13" spans="1:6" s="10" customFormat="1" ht="11.25" x14ac:dyDescent="0.15">
      <c r="A13" s="10" t="s">
        <v>25</v>
      </c>
    </row>
    <row r="14" spans="1:6" s="10" customFormat="1" ht="11.25" x14ac:dyDescent="0.15">
      <c r="A14" s="10" t="s">
        <v>299</v>
      </c>
    </row>
    <row r="15" spans="1:6" s="10" customFormat="1" ht="11.25" x14ac:dyDescent="0.15">
      <c r="A15" s="16"/>
      <c r="B15" s="16"/>
    </row>
    <row r="16" spans="1:6" s="10" customFormat="1" ht="11.25" x14ac:dyDescent="0.15">
      <c r="A16" s="17" t="s">
        <v>26</v>
      </c>
      <c r="B16" s="16"/>
    </row>
    <row r="17" spans="1:6" s="10" customFormat="1" ht="11.25" customHeight="1" x14ac:dyDescent="0.15">
      <c r="A17" s="59" t="s">
        <v>27</v>
      </c>
      <c r="B17" s="60"/>
    </row>
    <row r="18" spans="1:6" s="10" customFormat="1" ht="11.25" customHeight="1" x14ac:dyDescent="0.15">
      <c r="A18" s="61"/>
      <c r="B18" s="62"/>
    </row>
    <row r="19" spans="1:6" s="10" customFormat="1" ht="11.25" customHeight="1" x14ac:dyDescent="0.15">
      <c r="A19" s="61"/>
      <c r="B19" s="62"/>
    </row>
    <row r="20" spans="1:6" s="10" customFormat="1" ht="11.25" customHeight="1" x14ac:dyDescent="0.15">
      <c r="A20" s="61"/>
      <c r="B20" s="62"/>
    </row>
    <row r="21" spans="1:6" s="10" customFormat="1" ht="11.25" customHeight="1" x14ac:dyDescent="0.15">
      <c r="A21" s="61"/>
      <c r="B21" s="62"/>
    </row>
    <row r="22" spans="1:6" s="10" customFormat="1" ht="11.25" customHeight="1" x14ac:dyDescent="0.15">
      <c r="A22" s="61"/>
      <c r="B22" s="62"/>
    </row>
    <row r="23" spans="1:6" s="10" customFormat="1" ht="11.25" customHeight="1" x14ac:dyDescent="0.15">
      <c r="A23" s="61"/>
      <c r="B23" s="62"/>
    </row>
    <row r="24" spans="1:6" s="10" customFormat="1" ht="11.25" customHeight="1" x14ac:dyDescent="0.15">
      <c r="A24" s="63"/>
      <c r="B24" s="64"/>
    </row>
    <row r="25" spans="1:6" s="10" customFormat="1" ht="11.25" x14ac:dyDescent="0.15">
      <c r="A25" s="10" t="s">
        <v>28</v>
      </c>
      <c r="B25" s="19"/>
    </row>
    <row r="26" spans="1:6" s="10" customFormat="1" ht="11.25" x14ac:dyDescent="0.15">
      <c r="A26" s="10" t="s">
        <v>29</v>
      </c>
      <c r="B26" s="19"/>
    </row>
    <row r="27" spans="1:6" s="10" customFormat="1" ht="11.25" x14ac:dyDescent="0.15">
      <c r="A27" s="10" t="s">
        <v>30</v>
      </c>
      <c r="B27" s="19"/>
    </row>
    <row r="28" spans="1:6" s="10" customFormat="1" ht="11.25" x14ac:dyDescent="0.15">
      <c r="A28" s="10" t="s">
        <v>31</v>
      </c>
      <c r="B28" s="19"/>
    </row>
    <row r="29" spans="1:6" s="10" customFormat="1" ht="11.25" x14ac:dyDescent="0.15"/>
    <row r="30" spans="1:6" s="10" customFormat="1" ht="11.25" x14ac:dyDescent="0.15">
      <c r="B30" s="11" t="str">
        <f>IF(OR(C34="",D34="",E34="",F34="",C35="",D35="",E35="",F35="",C36="",D36="",E36="",F36="",C37="",D37="",E37="",F37="",C38="",D38="",E38="",F38=""),"U heeft het formulier nog niet volledig ingevuld.","")</f>
        <v>U heeft het formulier nog niet volledig ingevuld.</v>
      </c>
    </row>
    <row r="31" spans="1:6" s="10" customFormat="1" ht="11.25" x14ac:dyDescent="0.15">
      <c r="A31" s="12" t="s">
        <v>46</v>
      </c>
    </row>
    <row r="32" spans="1:6" s="10" customFormat="1" x14ac:dyDescent="0.25">
      <c r="A32" s="10" t="s">
        <v>305</v>
      </c>
      <c r="C32" s="57">
        <v>2015</v>
      </c>
      <c r="D32" s="58"/>
      <c r="E32" s="57">
        <v>2016</v>
      </c>
      <c r="F32" s="58"/>
    </row>
    <row r="33" spans="1:6" s="10" customFormat="1" ht="11.25" x14ac:dyDescent="0.15">
      <c r="C33" s="18" t="s">
        <v>41</v>
      </c>
      <c r="D33" s="18" t="s">
        <v>42</v>
      </c>
      <c r="E33" s="18" t="s">
        <v>41</v>
      </c>
      <c r="F33" s="18" t="s">
        <v>42</v>
      </c>
    </row>
    <row r="34" spans="1:6" s="10" customFormat="1" ht="11.25" x14ac:dyDescent="0.15">
      <c r="A34" s="10" t="s">
        <v>47</v>
      </c>
      <c r="C34" s="52" t="str">
        <f>IF('Formatie en inschaling'!X67&gt;0,'Formatie en inschaling'!X67,"")</f>
        <v/>
      </c>
      <c r="D34" s="52" t="str">
        <f>IF('Formatie en inschaling'!X99&gt;0,'Formatie en inschaling'!X99,"")</f>
        <v/>
      </c>
      <c r="E34" s="52" t="str">
        <f>IF('Formatie en inschaling'!X136&gt;0,'Formatie en inschaling'!X136,"")</f>
        <v/>
      </c>
      <c r="F34" s="52" t="str">
        <f>IF('Formatie en inschaling'!X168&gt;0,'Formatie en inschaling'!X168,"")</f>
        <v/>
      </c>
    </row>
    <row r="35" spans="1:6" s="10" customFormat="1" ht="11.25" x14ac:dyDescent="0.15">
      <c r="A35" s="10" t="s">
        <v>48</v>
      </c>
      <c r="C35" s="53" t="str">
        <f>IF('Formatie en inschaling'!X51&gt;0,'Formatie en inschaling'!X51,"")</f>
        <v/>
      </c>
      <c r="D35" s="53" t="str">
        <f>IF('Formatie en inschaling'!X83&gt;0,'Formatie en inschaling'!X83,"")</f>
        <v/>
      </c>
      <c r="E35" s="53" t="str">
        <f>IF('Formatie en inschaling'!X120&gt;0,'Formatie en inschaling'!X120,"")</f>
        <v/>
      </c>
      <c r="F35" s="53" t="str">
        <f>IF('Formatie en inschaling'!X152&gt;0,'Formatie en inschaling'!X152,"")</f>
        <v/>
      </c>
    </row>
    <row r="36" spans="1:6" s="10" customFormat="1" ht="11.25" x14ac:dyDescent="0.15">
      <c r="A36" s="10" t="s">
        <v>12</v>
      </c>
      <c r="C36" s="54" t="str">
        <f>IF(C34="","",C35/C34)</f>
        <v/>
      </c>
      <c r="D36" s="54" t="str">
        <f>IF(D34="","",D35/D34)</f>
        <v/>
      </c>
      <c r="E36" s="54" t="str">
        <f>IF(E34="","",E35/E34)</f>
        <v/>
      </c>
      <c r="F36" s="54" t="str">
        <f>IF(F34="","",F35/F34)</f>
        <v/>
      </c>
    </row>
    <row r="37" spans="1:6" s="10" customFormat="1" ht="11.25" x14ac:dyDescent="0.15">
      <c r="A37" s="10" t="s">
        <v>89</v>
      </c>
      <c r="C37" s="55" t="str">
        <f>IF('Formatie en inschaling'!X67=0,"",'Ineffectieve uren'!D75)</f>
        <v/>
      </c>
      <c r="D37" s="55" t="str">
        <f>IF('Formatie en inschaling'!X99=0,"",'Ineffectieve uren'!D76)</f>
        <v/>
      </c>
      <c r="E37" s="55" t="str">
        <f>IF('Formatie en inschaling'!X136=0,"",'Ineffectieve uren'!E75)</f>
        <v/>
      </c>
      <c r="F37" s="55" t="str">
        <f>IF('Formatie en inschaling'!X168=0,"",'Ineffectieve uren'!E76)</f>
        <v/>
      </c>
    </row>
    <row r="38" spans="1:6" s="10" customFormat="1" ht="11.25" x14ac:dyDescent="0.15">
      <c r="A38" s="10" t="s">
        <v>145</v>
      </c>
      <c r="C38" s="52" t="str">
        <f>IF('Formatie en inschaling'!X51=0,"",'Formatie en inschaling'!AA51)</f>
        <v/>
      </c>
      <c r="D38" s="52" t="str">
        <f>IF('Formatie en inschaling'!X83=0,"",'Formatie en inschaling'!AA83)</f>
        <v/>
      </c>
      <c r="E38" s="52" t="str">
        <f>IF('Formatie en inschaling'!X120=0,"",'Formatie en inschaling'!AA120)</f>
        <v/>
      </c>
      <c r="F38" s="52" t="str">
        <f>IF('Formatie en inschaling'!X152=0,"",'Formatie en inschaling'!AA152)</f>
        <v/>
      </c>
    </row>
    <row r="39" spans="1:6" s="10" customFormat="1" ht="11.25" x14ac:dyDescent="0.15">
      <c r="A39" s="10" t="s">
        <v>146</v>
      </c>
      <c r="C39" s="56" t="str">
        <f>IF(Inhuur!F7="","",Inhuur!F7)</f>
        <v/>
      </c>
      <c r="D39" s="56" t="str">
        <f>IF(Inhuur!F8="","",Inhuur!F8)</f>
        <v/>
      </c>
      <c r="E39" s="56" t="str">
        <f>IF(Inhuur!G7="","",Inhuur!G7)</f>
        <v/>
      </c>
      <c r="F39" s="56" t="str">
        <f>IF(Inhuur!G8="","",Inhuur!G8)</f>
        <v/>
      </c>
    </row>
    <row r="41" spans="1:6" x14ac:dyDescent="0.25">
      <c r="A41" s="12" t="s">
        <v>256</v>
      </c>
    </row>
    <row r="42" spans="1:6" x14ac:dyDescent="0.25">
      <c r="A42" s="12" t="s">
        <v>257</v>
      </c>
    </row>
    <row r="43" spans="1:6" x14ac:dyDescent="0.25">
      <c r="A43" s="12" t="s">
        <v>300</v>
      </c>
    </row>
  </sheetData>
  <sheetProtection password="D263" sheet="1" objects="1" scenarios="1" selectLockedCells="1"/>
  <mergeCells count="3">
    <mergeCell ref="C32:D32"/>
    <mergeCell ref="E32:F32"/>
    <mergeCell ref="A17:B24"/>
  </mergeCells>
  <pageMargins left="0.7" right="0.7" top="0.75" bottom="0.75" header="0.3" footer="0.3"/>
  <pageSetup paperSize="9" scale="94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1</xdr:col>
                    <xdr:colOff>0</xdr:colOff>
                    <xdr:row>2</xdr:row>
                    <xdr:rowOff>133350</xdr:rowOff>
                  </from>
                  <to>
                    <xdr:col>2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0"/>
  <sheetViews>
    <sheetView zoomScaleNormal="100" zoomScaleSheetLayoutView="100" workbookViewId="0">
      <selection activeCell="E125" sqref="E125"/>
    </sheetView>
  </sheetViews>
  <sheetFormatPr defaultRowHeight="11.25" x14ac:dyDescent="0.15"/>
  <cols>
    <col min="1" max="1" width="5" style="1" customWidth="1"/>
    <col min="2" max="2" width="19.7109375" style="1" bestFit="1" customWidth="1"/>
    <col min="3" max="3" width="17.5703125" style="1" customWidth="1"/>
    <col min="4" max="4" width="26.5703125" style="1" customWidth="1"/>
    <col min="5" max="5" width="25.28515625" style="1" customWidth="1"/>
    <col min="6" max="16384" width="9.140625" style="1"/>
  </cols>
  <sheetData>
    <row r="1" spans="1:1" ht="18" x14ac:dyDescent="0.25">
      <c r="A1" s="7" t="s">
        <v>105</v>
      </c>
    </row>
    <row r="3" spans="1:1" x14ac:dyDescent="0.15">
      <c r="A3" s="2" t="s">
        <v>50</v>
      </c>
    </row>
    <row r="4" spans="1:1" x14ac:dyDescent="0.15">
      <c r="A4" s="5" t="s">
        <v>147</v>
      </c>
    </row>
    <row r="5" spans="1:1" x14ac:dyDescent="0.15">
      <c r="A5" s="1" t="s">
        <v>51</v>
      </c>
    </row>
    <row r="6" spans="1:1" x14ac:dyDescent="0.15">
      <c r="A6" s="1" t="s">
        <v>52</v>
      </c>
    </row>
    <row r="8" spans="1:1" x14ac:dyDescent="0.15">
      <c r="A8" s="4" t="s">
        <v>23</v>
      </c>
    </row>
    <row r="9" spans="1:1" x14ac:dyDescent="0.15">
      <c r="A9" s="5" t="s">
        <v>53</v>
      </c>
    </row>
    <row r="10" spans="1:1" x14ac:dyDescent="0.15">
      <c r="A10" s="5" t="s">
        <v>125</v>
      </c>
    </row>
    <row r="11" spans="1:1" x14ac:dyDescent="0.15">
      <c r="A11" s="5"/>
    </row>
    <row r="12" spans="1:1" x14ac:dyDescent="0.15">
      <c r="A12" s="2" t="s">
        <v>18</v>
      </c>
    </row>
    <row r="13" spans="1:1" x14ac:dyDescent="0.15">
      <c r="A13" s="1" t="s">
        <v>301</v>
      </c>
    </row>
    <row r="14" spans="1:1" x14ac:dyDescent="0.15">
      <c r="A14" s="1" t="s">
        <v>22</v>
      </c>
    </row>
    <row r="15" spans="1:1" x14ac:dyDescent="0.15">
      <c r="A15" s="3"/>
    </row>
    <row r="16" spans="1:1" x14ac:dyDescent="0.15">
      <c r="A16" s="3"/>
    </row>
    <row r="17" spans="1:2" s="2" customFormat="1" x14ac:dyDescent="0.15">
      <c r="A17" s="2" t="s">
        <v>19</v>
      </c>
    </row>
    <row r="18" spans="1:2" x14ac:dyDescent="0.15">
      <c r="A18" s="20"/>
      <c r="B18" s="1" t="s">
        <v>59</v>
      </c>
    </row>
    <row r="19" spans="1:2" x14ac:dyDescent="0.15">
      <c r="A19" s="21"/>
      <c r="B19" s="1" t="s">
        <v>14</v>
      </c>
    </row>
    <row r="22" spans="1:2" x14ac:dyDescent="0.15">
      <c r="A22" s="2" t="s">
        <v>60</v>
      </c>
    </row>
    <row r="24" spans="1:2" x14ac:dyDescent="0.15">
      <c r="A24" s="2" t="s">
        <v>54</v>
      </c>
    </row>
    <row r="25" spans="1:2" x14ac:dyDescent="0.15">
      <c r="A25" s="1" t="s">
        <v>57</v>
      </c>
    </row>
    <row r="26" spans="1:2" x14ac:dyDescent="0.15">
      <c r="A26" s="1" t="s">
        <v>55</v>
      </c>
    </row>
    <row r="27" spans="1:2" x14ac:dyDescent="0.15">
      <c r="A27" s="1" t="s">
        <v>56</v>
      </c>
    </row>
    <row r="28" spans="1:2" x14ac:dyDescent="0.15">
      <c r="A28" s="1" t="s">
        <v>262</v>
      </c>
    </row>
    <row r="29" spans="1:2" x14ac:dyDescent="0.15">
      <c r="A29" s="1" t="s">
        <v>263</v>
      </c>
    </row>
    <row r="31" spans="1:2" x14ac:dyDescent="0.15">
      <c r="A31" s="1" t="s">
        <v>118</v>
      </c>
    </row>
    <row r="32" spans="1:2" x14ac:dyDescent="0.15">
      <c r="A32" s="1" t="s">
        <v>7</v>
      </c>
    </row>
    <row r="33" spans="1:2" x14ac:dyDescent="0.15">
      <c r="A33" s="1" t="s">
        <v>260</v>
      </c>
    </row>
    <row r="34" spans="1:2" x14ac:dyDescent="0.15">
      <c r="A34" s="1" t="s">
        <v>261</v>
      </c>
    </row>
    <row r="35" spans="1:2" x14ac:dyDescent="0.15">
      <c r="A35" s="1" t="s">
        <v>78</v>
      </c>
    </row>
    <row r="37" spans="1:2" x14ac:dyDescent="0.15">
      <c r="A37" s="2">
        <v>1</v>
      </c>
      <c r="B37" s="2" t="s">
        <v>43</v>
      </c>
    </row>
    <row r="38" spans="1:2" x14ac:dyDescent="0.15">
      <c r="A38" s="2"/>
      <c r="B38" s="1" t="s">
        <v>153</v>
      </c>
    </row>
    <row r="39" spans="1:2" x14ac:dyDescent="0.15">
      <c r="A39" s="2"/>
      <c r="B39" s="1" t="s">
        <v>154</v>
      </c>
    </row>
    <row r="40" spans="1:2" x14ac:dyDescent="0.15">
      <c r="A40" s="2"/>
    </row>
    <row r="41" spans="1:2" x14ac:dyDescent="0.15">
      <c r="A41" s="2"/>
      <c r="B41" s="1" t="s">
        <v>155</v>
      </c>
    </row>
    <row r="42" spans="1:2" x14ac:dyDescent="0.15">
      <c r="A42" s="2"/>
      <c r="B42" s="1" t="s">
        <v>63</v>
      </c>
    </row>
    <row r="43" spans="1:2" x14ac:dyDescent="0.15">
      <c r="A43" s="2"/>
      <c r="B43" s="1" t="s">
        <v>123</v>
      </c>
    </row>
    <row r="44" spans="1:2" x14ac:dyDescent="0.15">
      <c r="A44" s="2"/>
      <c r="B44" s="1" t="s">
        <v>61</v>
      </c>
    </row>
    <row r="45" spans="1:2" x14ac:dyDescent="0.15">
      <c r="A45" s="2"/>
    </row>
    <row r="46" spans="1:2" x14ac:dyDescent="0.15">
      <c r="A46" s="2">
        <v>2</v>
      </c>
      <c r="B46" s="2" t="s">
        <v>44</v>
      </c>
    </row>
    <row r="47" spans="1:2" x14ac:dyDescent="0.15">
      <c r="A47" s="2"/>
      <c r="B47" s="5" t="s">
        <v>156</v>
      </c>
    </row>
    <row r="48" spans="1:2" x14ac:dyDescent="0.15">
      <c r="A48" s="2"/>
      <c r="B48" s="1" t="s">
        <v>64</v>
      </c>
    </row>
    <row r="49" spans="1:2" x14ac:dyDescent="0.15">
      <c r="A49" s="2"/>
    </row>
    <row r="50" spans="1:2" x14ac:dyDescent="0.15">
      <c r="A50" s="2">
        <v>3</v>
      </c>
      <c r="B50" s="2" t="s">
        <v>45</v>
      </c>
    </row>
    <row r="51" spans="1:2" x14ac:dyDescent="0.15">
      <c r="A51" s="2"/>
      <c r="B51" s="1" t="s">
        <v>65</v>
      </c>
    </row>
    <row r="52" spans="1:2" x14ac:dyDescent="0.15">
      <c r="A52" s="2"/>
    </row>
    <row r="53" spans="1:2" x14ac:dyDescent="0.15">
      <c r="A53" s="2">
        <v>4</v>
      </c>
      <c r="B53" s="2" t="s">
        <v>58</v>
      </c>
    </row>
    <row r="54" spans="1:2" x14ac:dyDescent="0.15">
      <c r="A54" s="2"/>
      <c r="B54" s="1" t="s">
        <v>157</v>
      </c>
    </row>
    <row r="55" spans="1:2" x14ac:dyDescent="0.15">
      <c r="A55" s="2"/>
      <c r="B55" s="1" t="s">
        <v>66</v>
      </c>
    </row>
    <row r="56" spans="1:2" x14ac:dyDescent="0.15">
      <c r="A56" s="2"/>
      <c r="B56" s="1" t="s">
        <v>124</v>
      </c>
    </row>
    <row r="57" spans="1:2" x14ac:dyDescent="0.15">
      <c r="A57" s="2"/>
    </row>
    <row r="58" spans="1:2" x14ac:dyDescent="0.15">
      <c r="A58" s="2">
        <v>5</v>
      </c>
      <c r="B58" s="2" t="s">
        <v>62</v>
      </c>
    </row>
    <row r="59" spans="1:2" x14ac:dyDescent="0.15">
      <c r="A59" s="2"/>
      <c r="B59" s="1" t="s">
        <v>158</v>
      </c>
    </row>
    <row r="60" spans="1:2" x14ac:dyDescent="0.15">
      <c r="A60" s="2"/>
      <c r="B60" s="1" t="s">
        <v>67</v>
      </c>
    </row>
    <row r="61" spans="1:2" x14ac:dyDescent="0.15">
      <c r="A61" s="2"/>
      <c r="B61" s="1" t="s">
        <v>68</v>
      </c>
    </row>
    <row r="62" spans="1:2" x14ac:dyDescent="0.15">
      <c r="A62" s="2"/>
      <c r="B62" s="1" t="s">
        <v>69</v>
      </c>
    </row>
    <row r="63" spans="1:2" x14ac:dyDescent="0.15">
      <c r="A63" s="2"/>
      <c r="B63" s="1" t="s">
        <v>70</v>
      </c>
    </row>
    <row r="64" spans="1:2" x14ac:dyDescent="0.15">
      <c r="A64" s="2"/>
      <c r="B64" s="1" t="s">
        <v>71</v>
      </c>
    </row>
    <row r="65" spans="1:2" x14ac:dyDescent="0.15">
      <c r="A65" s="2"/>
      <c r="B65" s="1" t="s">
        <v>72</v>
      </c>
    </row>
    <row r="66" spans="1:2" x14ac:dyDescent="0.15">
      <c r="A66" s="2"/>
      <c r="B66" s="6" t="s">
        <v>148</v>
      </c>
    </row>
    <row r="67" spans="1:2" x14ac:dyDescent="0.15">
      <c r="A67" s="2"/>
      <c r="B67" s="1" t="s">
        <v>149</v>
      </c>
    </row>
    <row r="68" spans="1:2" x14ac:dyDescent="0.15">
      <c r="A68" s="2"/>
    </row>
    <row r="69" spans="1:2" x14ac:dyDescent="0.15">
      <c r="A69" s="2">
        <v>6</v>
      </c>
      <c r="B69" s="2" t="s">
        <v>73</v>
      </c>
    </row>
    <row r="70" spans="1:2" x14ac:dyDescent="0.15">
      <c r="A70" s="2"/>
      <c r="B70" s="1" t="s">
        <v>159</v>
      </c>
    </row>
    <row r="71" spans="1:2" x14ac:dyDescent="0.15">
      <c r="A71" s="2"/>
      <c r="B71" s="5" t="s">
        <v>79</v>
      </c>
    </row>
    <row r="72" spans="1:2" x14ac:dyDescent="0.15">
      <c r="A72" s="2"/>
      <c r="B72" s="5" t="s">
        <v>150</v>
      </c>
    </row>
    <row r="73" spans="1:2" x14ac:dyDescent="0.15">
      <c r="A73" s="2"/>
      <c r="B73" s="3"/>
    </row>
    <row r="74" spans="1:2" x14ac:dyDescent="0.15">
      <c r="A74" s="2"/>
      <c r="B74" s="3"/>
    </row>
    <row r="75" spans="1:2" x14ac:dyDescent="0.15">
      <c r="A75" s="4">
        <v>7</v>
      </c>
      <c r="B75" s="4" t="s">
        <v>80</v>
      </c>
    </row>
    <row r="76" spans="1:2" x14ac:dyDescent="0.15">
      <c r="A76" s="2"/>
      <c r="B76" s="1" t="s">
        <v>160</v>
      </c>
    </row>
    <row r="77" spans="1:2" x14ac:dyDescent="0.15">
      <c r="A77" s="2"/>
      <c r="B77" s="1" t="s">
        <v>87</v>
      </c>
    </row>
    <row r="78" spans="1:2" x14ac:dyDescent="0.15">
      <c r="A78" s="2"/>
      <c r="B78" s="1" t="s">
        <v>81</v>
      </c>
    </row>
    <row r="79" spans="1:2" x14ac:dyDescent="0.15">
      <c r="A79" s="2"/>
      <c r="B79" s="1" t="s">
        <v>88</v>
      </c>
    </row>
    <row r="82" spans="1:2" x14ac:dyDescent="0.15">
      <c r="A82" s="2" t="s">
        <v>126</v>
      </c>
    </row>
    <row r="83" spans="1:2" x14ac:dyDescent="0.15">
      <c r="A83" s="5" t="s">
        <v>119</v>
      </c>
    </row>
    <row r="85" spans="1:2" x14ac:dyDescent="0.15">
      <c r="A85" s="1" t="s">
        <v>118</v>
      </c>
    </row>
    <row r="86" spans="1:2" x14ac:dyDescent="0.15">
      <c r="A86" s="1" t="s">
        <v>7</v>
      </c>
    </row>
    <row r="87" spans="1:2" x14ac:dyDescent="0.15">
      <c r="A87" s="1" t="s">
        <v>161</v>
      </c>
    </row>
    <row r="88" spans="1:2" x14ac:dyDescent="0.15">
      <c r="A88" s="1" t="s">
        <v>261</v>
      </c>
    </row>
    <row r="89" spans="1:2" x14ac:dyDescent="0.15">
      <c r="A89" s="1" t="s">
        <v>78</v>
      </c>
    </row>
    <row r="91" spans="1:2" x14ac:dyDescent="0.15">
      <c r="A91" s="2">
        <v>1</v>
      </c>
      <c r="B91" s="2" t="s">
        <v>111</v>
      </c>
    </row>
    <row r="92" spans="1:2" x14ac:dyDescent="0.15">
      <c r="A92" s="2"/>
      <c r="B92" s="1" t="s">
        <v>151</v>
      </c>
    </row>
    <row r="93" spans="1:2" x14ac:dyDescent="0.15">
      <c r="A93" s="2"/>
      <c r="B93" s="1" t="s">
        <v>152</v>
      </c>
    </row>
    <row r="94" spans="1:2" x14ac:dyDescent="0.15">
      <c r="A94" s="2"/>
      <c r="B94" s="2"/>
    </row>
    <row r="95" spans="1:2" x14ac:dyDescent="0.15">
      <c r="B95" s="2" t="s">
        <v>130</v>
      </c>
    </row>
    <row r="96" spans="1:2" x14ac:dyDescent="0.15">
      <c r="B96" s="1" t="s">
        <v>129</v>
      </c>
    </row>
    <row r="97" spans="1:2" x14ac:dyDescent="0.15">
      <c r="B97" s="1" t="s">
        <v>264</v>
      </c>
    </row>
    <row r="99" spans="1:2" x14ac:dyDescent="0.15">
      <c r="B99" s="2" t="s">
        <v>132</v>
      </c>
    </row>
    <row r="100" spans="1:2" x14ac:dyDescent="0.15">
      <c r="B100" s="1" t="s">
        <v>108</v>
      </c>
    </row>
    <row r="101" spans="1:2" x14ac:dyDescent="0.15">
      <c r="B101" s="1" t="s">
        <v>264</v>
      </c>
    </row>
    <row r="103" spans="1:2" x14ac:dyDescent="0.15">
      <c r="B103" s="2" t="s">
        <v>133</v>
      </c>
    </row>
    <row r="104" spans="1:2" x14ac:dyDescent="0.15">
      <c r="B104" s="1" t="s">
        <v>129</v>
      </c>
    </row>
    <row r="105" spans="1:2" x14ac:dyDescent="0.15">
      <c r="B105" s="1" t="s">
        <v>264</v>
      </c>
    </row>
    <row r="107" spans="1:2" x14ac:dyDescent="0.15">
      <c r="B107" s="2" t="s">
        <v>131</v>
      </c>
    </row>
    <row r="108" spans="1:2" x14ac:dyDescent="0.15">
      <c r="B108" s="1" t="s">
        <v>108</v>
      </c>
    </row>
    <row r="109" spans="1:2" x14ac:dyDescent="0.15">
      <c r="B109" s="1" t="s">
        <v>264</v>
      </c>
    </row>
    <row r="111" spans="1:2" x14ac:dyDescent="0.15">
      <c r="A111" s="2">
        <v>2</v>
      </c>
      <c r="B111" s="2" t="s">
        <v>112</v>
      </c>
    </row>
    <row r="112" spans="1:2" x14ac:dyDescent="0.15">
      <c r="A112" s="2"/>
      <c r="B112" s="1" t="s">
        <v>151</v>
      </c>
    </row>
    <row r="113" spans="1:2" x14ac:dyDescent="0.15">
      <c r="A113" s="2"/>
      <c r="B113" s="1" t="s">
        <v>152</v>
      </c>
    </row>
    <row r="114" spans="1:2" x14ac:dyDescent="0.15">
      <c r="A114" s="2"/>
      <c r="B114" s="2"/>
    </row>
    <row r="115" spans="1:2" x14ac:dyDescent="0.15">
      <c r="B115" s="2" t="s">
        <v>130</v>
      </c>
    </row>
    <row r="116" spans="1:2" x14ac:dyDescent="0.15">
      <c r="B116" s="1" t="s">
        <v>134</v>
      </c>
    </row>
    <row r="117" spans="1:2" x14ac:dyDescent="0.15">
      <c r="B117" s="1" t="s">
        <v>264</v>
      </c>
    </row>
    <row r="119" spans="1:2" x14ac:dyDescent="0.15">
      <c r="B119" s="2" t="s">
        <v>132</v>
      </c>
    </row>
    <row r="120" spans="1:2" x14ac:dyDescent="0.15">
      <c r="B120" s="1" t="s">
        <v>135</v>
      </c>
    </row>
    <row r="121" spans="1:2" x14ac:dyDescent="0.15">
      <c r="B121" s="1" t="s">
        <v>264</v>
      </c>
    </row>
    <row r="123" spans="1:2" x14ac:dyDescent="0.15">
      <c r="B123" s="2" t="s">
        <v>133</v>
      </c>
    </row>
    <row r="124" spans="1:2" x14ac:dyDescent="0.15">
      <c r="B124" s="1" t="s">
        <v>134</v>
      </c>
    </row>
    <row r="125" spans="1:2" x14ac:dyDescent="0.15">
      <c r="B125" s="1" t="s">
        <v>264</v>
      </c>
    </row>
    <row r="127" spans="1:2" x14ac:dyDescent="0.15">
      <c r="B127" s="2" t="s">
        <v>131</v>
      </c>
    </row>
    <row r="128" spans="1:2" x14ac:dyDescent="0.15">
      <c r="B128" s="1" t="s">
        <v>135</v>
      </c>
    </row>
    <row r="129" spans="1:2" x14ac:dyDescent="0.15">
      <c r="B129" s="1" t="s">
        <v>264</v>
      </c>
    </row>
    <row r="131" spans="1:2" x14ac:dyDescent="0.15">
      <c r="A131" s="1" t="s">
        <v>265</v>
      </c>
    </row>
    <row r="132" spans="1:2" x14ac:dyDescent="0.15">
      <c r="A132" s="1" t="s">
        <v>266</v>
      </c>
    </row>
    <row r="133" spans="1:2" x14ac:dyDescent="0.15">
      <c r="A133" s="1" t="s">
        <v>267</v>
      </c>
    </row>
    <row r="134" spans="1:2" x14ac:dyDescent="0.15">
      <c r="A134" s="1" t="s">
        <v>268</v>
      </c>
    </row>
    <row r="136" spans="1:2" x14ac:dyDescent="0.15">
      <c r="A136" s="1" t="s">
        <v>136</v>
      </c>
    </row>
    <row r="138" spans="1:2" x14ac:dyDescent="0.15">
      <c r="A138" s="2" t="s">
        <v>137</v>
      </c>
    </row>
    <row r="139" spans="1:2" x14ac:dyDescent="0.15">
      <c r="A139" s="1" t="s">
        <v>272</v>
      </c>
    </row>
    <row r="140" spans="1:2" x14ac:dyDescent="0.15">
      <c r="A140" s="1" t="s">
        <v>271</v>
      </c>
    </row>
  </sheetData>
  <sheetProtection password="D263" sheet="1" objects="1" scenarios="1" selectLockedCells="1"/>
  <pageMargins left="0.7" right="0.7" top="0.75" bottom="0.75" header="0.3" footer="0.3"/>
  <pageSetup paperSize="9" scale="73" orientation="landscape" r:id="rId1"/>
  <rowBreaks count="2" manualBreakCount="2">
    <brk id="45" max="10" man="1"/>
    <brk id="80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5"/>
  <sheetViews>
    <sheetView zoomScaleNormal="100" workbookViewId="0">
      <selection activeCell="D42" sqref="D42:D43"/>
    </sheetView>
  </sheetViews>
  <sheetFormatPr defaultRowHeight="11.25" x14ac:dyDescent="0.15"/>
  <cols>
    <col min="1" max="1" width="5" style="10" customWidth="1"/>
    <col min="2" max="2" width="62.5703125" style="10" customWidth="1"/>
    <col min="3" max="3" width="9.140625" style="10"/>
    <col min="4" max="5" width="11.7109375" style="10" customWidth="1"/>
    <col min="6" max="6" width="5.140625" style="10" customWidth="1"/>
    <col min="7" max="16384" width="9.140625" style="10"/>
  </cols>
  <sheetData>
    <row r="1" spans="1:11" ht="18" x14ac:dyDescent="0.25">
      <c r="A1" s="8" t="s">
        <v>32</v>
      </c>
    </row>
    <row r="3" spans="1:11" x14ac:dyDescent="0.15">
      <c r="A3" s="12">
        <v>1</v>
      </c>
      <c r="B3" s="12" t="s">
        <v>43</v>
      </c>
    </row>
    <row r="4" spans="1:11" x14ac:dyDescent="0.15">
      <c r="A4" s="12"/>
      <c r="D4" s="12">
        <v>2015</v>
      </c>
      <c r="E4" s="12">
        <v>2016</v>
      </c>
    </row>
    <row r="5" spans="1:11" x14ac:dyDescent="0.15">
      <c r="A5" s="12"/>
      <c r="B5" s="10" t="s">
        <v>33</v>
      </c>
      <c r="D5" s="22"/>
      <c r="E5" s="22"/>
      <c r="F5" s="10" t="s">
        <v>37</v>
      </c>
      <c r="G5" s="41"/>
      <c r="K5" s="15"/>
    </row>
    <row r="6" spans="1:11" x14ac:dyDescent="0.15">
      <c r="A6" s="12"/>
      <c r="B6" s="10" t="s">
        <v>34</v>
      </c>
      <c r="D6" s="22"/>
      <c r="E6" s="22"/>
      <c r="F6" s="10" t="s">
        <v>37</v>
      </c>
      <c r="G6" s="41"/>
      <c r="K6" s="15"/>
    </row>
    <row r="7" spans="1:11" x14ac:dyDescent="0.15">
      <c r="A7" s="12"/>
      <c r="B7" s="10" t="s">
        <v>35</v>
      </c>
      <c r="D7" s="22"/>
      <c r="E7" s="22"/>
      <c r="F7" s="10" t="s">
        <v>37</v>
      </c>
      <c r="G7" s="41"/>
      <c r="K7" s="15"/>
    </row>
    <row r="8" spans="1:11" x14ac:dyDescent="0.15">
      <c r="A8" s="12"/>
      <c r="B8" s="10" t="s">
        <v>36</v>
      </c>
      <c r="D8" s="22"/>
      <c r="E8" s="22"/>
      <c r="F8" s="10" t="s">
        <v>38</v>
      </c>
      <c r="G8" s="15"/>
    </row>
    <row r="9" spans="1:11" x14ac:dyDescent="0.15">
      <c r="A9" s="12"/>
      <c r="G9" s="15"/>
    </row>
    <row r="10" spans="1:11" x14ac:dyDescent="0.15">
      <c r="A10" s="12"/>
      <c r="G10" s="15"/>
    </row>
    <row r="11" spans="1:11" x14ac:dyDescent="0.15">
      <c r="A11" s="12">
        <v>2</v>
      </c>
      <c r="B11" s="12" t="s">
        <v>44</v>
      </c>
    </row>
    <row r="12" spans="1:11" x14ac:dyDescent="0.15">
      <c r="A12" s="12"/>
      <c r="D12" s="12">
        <v>2015</v>
      </c>
      <c r="E12" s="12">
        <v>2016</v>
      </c>
    </row>
    <row r="13" spans="1:11" x14ac:dyDescent="0.15">
      <c r="A13" s="12"/>
      <c r="B13" s="10" t="s">
        <v>39</v>
      </c>
      <c r="D13" s="31"/>
      <c r="E13" s="31"/>
      <c r="F13" s="10" t="s">
        <v>93</v>
      </c>
      <c r="G13" s="42"/>
    </row>
    <row r="14" spans="1:11" x14ac:dyDescent="0.15">
      <c r="A14" s="12"/>
      <c r="B14" s="10" t="s">
        <v>40</v>
      </c>
      <c r="D14" s="31"/>
      <c r="E14" s="31"/>
      <c r="F14" s="10" t="s">
        <v>94</v>
      </c>
      <c r="G14" s="42"/>
    </row>
    <row r="15" spans="1:11" x14ac:dyDescent="0.15">
      <c r="A15" s="12"/>
      <c r="B15" s="15"/>
      <c r="G15" s="15"/>
    </row>
    <row r="16" spans="1:11" x14ac:dyDescent="0.15">
      <c r="A16" s="12"/>
      <c r="G16" s="15"/>
    </row>
    <row r="17" spans="1:16" x14ac:dyDescent="0.15">
      <c r="A17" s="12">
        <v>3</v>
      </c>
      <c r="B17" s="12" t="s">
        <v>45</v>
      </c>
      <c r="G17" s="15"/>
    </row>
    <row r="18" spans="1:16" x14ac:dyDescent="0.15">
      <c r="A18" s="12"/>
      <c r="B18" s="15"/>
      <c r="D18" s="12">
        <v>2015</v>
      </c>
      <c r="E18" s="12">
        <v>2016</v>
      </c>
      <c r="G18" s="15"/>
    </row>
    <row r="19" spans="1:16" x14ac:dyDescent="0.15">
      <c r="A19" s="12"/>
      <c r="B19" s="47" t="s">
        <v>76</v>
      </c>
      <c r="D19" s="19"/>
      <c r="E19" s="19"/>
      <c r="F19" s="10" t="s">
        <v>95</v>
      </c>
      <c r="G19" s="41"/>
    </row>
    <row r="20" spans="1:16" x14ac:dyDescent="0.15">
      <c r="A20" s="12"/>
      <c r="B20" s="47" t="s">
        <v>77</v>
      </c>
      <c r="D20" s="19"/>
      <c r="E20" s="19"/>
      <c r="F20" s="10" t="s">
        <v>96</v>
      </c>
      <c r="G20" s="41"/>
    </row>
    <row r="21" spans="1:16" x14ac:dyDescent="0.15">
      <c r="A21" s="12"/>
      <c r="B21" s="47"/>
      <c r="D21" s="16"/>
      <c r="E21" s="16"/>
      <c r="G21" s="41"/>
    </row>
    <row r="22" spans="1:16" x14ac:dyDescent="0.15">
      <c r="A22" s="12"/>
      <c r="G22" s="15"/>
    </row>
    <row r="23" spans="1:16" x14ac:dyDescent="0.15">
      <c r="A23" s="12">
        <v>4</v>
      </c>
      <c r="B23" s="12" t="s">
        <v>58</v>
      </c>
    </row>
    <row r="24" spans="1:16" x14ac:dyDescent="0.15">
      <c r="A24" s="12"/>
      <c r="D24" s="12">
        <v>2015</v>
      </c>
      <c r="E24" s="12">
        <v>2016</v>
      </c>
    </row>
    <row r="25" spans="1:16" x14ac:dyDescent="0.15">
      <c r="A25" s="12"/>
      <c r="B25" s="10" t="s">
        <v>74</v>
      </c>
      <c r="D25" s="31"/>
      <c r="E25" s="31"/>
      <c r="F25" s="10" t="s">
        <v>93</v>
      </c>
      <c r="G25" s="41"/>
    </row>
    <row r="26" spans="1:16" x14ac:dyDescent="0.15">
      <c r="A26" s="12"/>
      <c r="B26" s="10" t="s">
        <v>75</v>
      </c>
      <c r="D26" s="31"/>
      <c r="E26" s="31"/>
      <c r="F26" s="10" t="s">
        <v>94</v>
      </c>
      <c r="G26" s="41"/>
    </row>
    <row r="27" spans="1:16" x14ac:dyDescent="0.15">
      <c r="A27" s="12"/>
      <c r="G27" s="47"/>
      <c r="H27" s="47"/>
      <c r="I27" s="47"/>
      <c r="J27" s="47"/>
      <c r="K27" s="47"/>
      <c r="L27" s="47"/>
      <c r="M27" s="47"/>
      <c r="N27" s="47"/>
      <c r="O27" s="47"/>
      <c r="P27" s="47"/>
    </row>
    <row r="28" spans="1:16" x14ac:dyDescent="0.15">
      <c r="A28" s="12"/>
      <c r="G28" s="47"/>
      <c r="H28" s="47"/>
      <c r="I28" s="47"/>
      <c r="J28" s="47"/>
      <c r="K28" s="47"/>
      <c r="L28" s="47"/>
      <c r="M28" s="47"/>
      <c r="N28" s="47"/>
      <c r="O28" s="47"/>
      <c r="P28" s="47"/>
    </row>
    <row r="29" spans="1:16" x14ac:dyDescent="0.15">
      <c r="A29" s="12">
        <v>5</v>
      </c>
      <c r="B29" s="12" t="s">
        <v>62</v>
      </c>
      <c r="H29" s="47"/>
      <c r="I29" s="47"/>
      <c r="J29" s="47"/>
      <c r="K29" s="47"/>
      <c r="L29" s="47"/>
      <c r="M29" s="47"/>
      <c r="N29" s="47"/>
      <c r="O29" s="47"/>
      <c r="P29" s="47"/>
    </row>
    <row r="30" spans="1:16" x14ac:dyDescent="0.15">
      <c r="A30" s="12"/>
      <c r="D30" s="12">
        <v>2015</v>
      </c>
      <c r="E30" s="12">
        <v>2016</v>
      </c>
    </row>
    <row r="31" spans="1:16" x14ac:dyDescent="0.15">
      <c r="A31" s="12"/>
      <c r="B31" s="10" t="s">
        <v>82</v>
      </c>
      <c r="D31" s="32"/>
      <c r="E31" s="32"/>
      <c r="F31" s="10" t="s">
        <v>93</v>
      </c>
      <c r="G31" s="41"/>
    </row>
    <row r="32" spans="1:16" x14ac:dyDescent="0.15">
      <c r="A32" s="12"/>
      <c r="B32" s="10" t="s">
        <v>83</v>
      </c>
      <c r="D32" s="32"/>
      <c r="E32" s="32"/>
      <c r="F32" s="10" t="s">
        <v>94</v>
      </c>
      <c r="G32" s="41"/>
    </row>
    <row r="33" spans="1:12" x14ac:dyDescent="0.15">
      <c r="A33" s="12"/>
    </row>
    <row r="34" spans="1:12" x14ac:dyDescent="0.15">
      <c r="A34" s="12"/>
    </row>
    <row r="35" spans="1:12" x14ac:dyDescent="0.15">
      <c r="A35" s="12">
        <v>6</v>
      </c>
      <c r="B35" s="12" t="s">
        <v>73</v>
      </c>
    </row>
    <row r="36" spans="1:12" x14ac:dyDescent="0.15">
      <c r="A36" s="12"/>
      <c r="D36" s="12">
        <v>2015</v>
      </c>
      <c r="E36" s="12">
        <v>2016</v>
      </c>
    </row>
    <row r="37" spans="1:12" x14ac:dyDescent="0.15">
      <c r="A37" s="12"/>
      <c r="B37" s="10" t="s">
        <v>84</v>
      </c>
      <c r="D37" s="31"/>
      <c r="E37" s="31"/>
      <c r="F37" s="10" t="s">
        <v>93</v>
      </c>
    </row>
    <row r="38" spans="1:12" x14ac:dyDescent="0.15">
      <c r="A38" s="12"/>
      <c r="B38" s="10" t="s">
        <v>85</v>
      </c>
      <c r="D38" s="31"/>
      <c r="E38" s="31"/>
      <c r="F38" s="10" t="s">
        <v>94</v>
      </c>
    </row>
    <row r="39" spans="1:12" x14ac:dyDescent="0.15">
      <c r="A39" s="12"/>
    </row>
    <row r="40" spans="1:12" x14ac:dyDescent="0.15">
      <c r="A40" s="12"/>
    </row>
    <row r="41" spans="1:12" x14ac:dyDescent="0.15">
      <c r="A41" s="12">
        <v>7</v>
      </c>
      <c r="B41" s="12" t="s">
        <v>86</v>
      </c>
      <c r="D41" s="12">
        <v>2015</v>
      </c>
      <c r="E41" s="12">
        <v>2016</v>
      </c>
    </row>
    <row r="42" spans="1:12" x14ac:dyDescent="0.15">
      <c r="A42" s="12"/>
      <c r="B42" s="10" t="s">
        <v>91</v>
      </c>
      <c r="D42" s="31"/>
      <c r="E42" s="31"/>
      <c r="F42" s="10" t="s">
        <v>93</v>
      </c>
    </row>
    <row r="43" spans="1:12" x14ac:dyDescent="0.15">
      <c r="A43" s="12"/>
      <c r="B43" s="10" t="s">
        <v>90</v>
      </c>
      <c r="D43" s="31"/>
      <c r="E43" s="31"/>
      <c r="F43" s="10" t="s">
        <v>94</v>
      </c>
    </row>
    <row r="44" spans="1:12" x14ac:dyDescent="0.15">
      <c r="A44" s="12"/>
    </row>
    <row r="45" spans="1:12" x14ac:dyDescent="0.15">
      <c r="A45" s="12"/>
      <c r="B45" s="12" t="s">
        <v>92</v>
      </c>
    </row>
    <row r="46" spans="1:12" x14ac:dyDescent="0.15">
      <c r="A46" s="12"/>
      <c r="B46" s="65"/>
      <c r="C46" s="66"/>
      <c r="D46" s="66"/>
      <c r="E46" s="66"/>
      <c r="F46" s="66"/>
      <c r="G46" s="66"/>
      <c r="H46" s="66"/>
      <c r="I46" s="66"/>
      <c r="J46" s="66"/>
      <c r="K46" s="66"/>
      <c r="L46" s="67"/>
    </row>
    <row r="47" spans="1:12" x14ac:dyDescent="0.15">
      <c r="A47" s="12"/>
      <c r="B47" s="68"/>
      <c r="C47" s="69"/>
      <c r="D47" s="69"/>
      <c r="E47" s="69"/>
      <c r="F47" s="69"/>
      <c r="G47" s="69"/>
      <c r="H47" s="69"/>
      <c r="I47" s="69"/>
      <c r="J47" s="69"/>
      <c r="K47" s="69"/>
      <c r="L47" s="70"/>
    </row>
    <row r="48" spans="1:12" x14ac:dyDescent="0.15">
      <c r="A48" s="12"/>
      <c r="B48" s="68"/>
      <c r="C48" s="69"/>
      <c r="D48" s="69"/>
      <c r="E48" s="69"/>
      <c r="F48" s="69"/>
      <c r="G48" s="69"/>
      <c r="H48" s="69"/>
      <c r="I48" s="69"/>
      <c r="J48" s="69"/>
      <c r="K48" s="69"/>
      <c r="L48" s="70"/>
    </row>
    <row r="49" spans="1:12" x14ac:dyDescent="0.15">
      <c r="A49" s="12"/>
      <c r="B49" s="68"/>
      <c r="C49" s="69"/>
      <c r="D49" s="69"/>
      <c r="E49" s="69"/>
      <c r="F49" s="69"/>
      <c r="G49" s="69"/>
      <c r="H49" s="69"/>
      <c r="I49" s="69"/>
      <c r="J49" s="69"/>
      <c r="K49" s="69"/>
      <c r="L49" s="70"/>
    </row>
    <row r="50" spans="1:12" x14ac:dyDescent="0.15">
      <c r="A50" s="12"/>
      <c r="B50" s="68"/>
      <c r="C50" s="69"/>
      <c r="D50" s="69"/>
      <c r="E50" s="69"/>
      <c r="F50" s="69"/>
      <c r="G50" s="69"/>
      <c r="H50" s="69"/>
      <c r="I50" s="69"/>
      <c r="J50" s="69"/>
      <c r="K50" s="69"/>
      <c r="L50" s="70"/>
    </row>
    <row r="51" spans="1:12" x14ac:dyDescent="0.15">
      <c r="A51" s="12"/>
      <c r="B51" s="71"/>
      <c r="C51" s="72"/>
      <c r="D51" s="72"/>
      <c r="E51" s="72"/>
      <c r="F51" s="72"/>
      <c r="G51" s="72"/>
      <c r="H51" s="72"/>
      <c r="I51" s="72"/>
      <c r="J51" s="72"/>
      <c r="K51" s="72"/>
      <c r="L51" s="73"/>
    </row>
    <row r="52" spans="1:12" x14ac:dyDescent="0.15">
      <c r="A52" s="12"/>
    </row>
    <row r="53" spans="1:12" x14ac:dyDescent="0.15">
      <c r="A53" s="12"/>
    </row>
    <row r="54" spans="1:12" x14ac:dyDescent="0.15">
      <c r="A54" s="12">
        <v>8</v>
      </c>
      <c r="B54" s="12" t="s">
        <v>99</v>
      </c>
    </row>
    <row r="55" spans="1:12" x14ac:dyDescent="0.15">
      <c r="B55" s="10" t="s">
        <v>121</v>
      </c>
    </row>
    <row r="57" spans="1:12" x14ac:dyDescent="0.15">
      <c r="D57" s="12">
        <v>2015</v>
      </c>
      <c r="E57" s="12">
        <v>2016</v>
      </c>
      <c r="G57" s="15"/>
    </row>
    <row r="58" spans="1:12" x14ac:dyDescent="0.15">
      <c r="B58" s="10" t="s">
        <v>97</v>
      </c>
      <c r="D58" s="48">
        <f>D13+D25+D31+D37+D42</f>
        <v>0</v>
      </c>
      <c r="E58" s="48">
        <f>E13+E25+E31+E37+E42</f>
        <v>0</v>
      </c>
      <c r="G58" s="10" t="s">
        <v>100</v>
      </c>
    </row>
    <row r="59" spans="1:12" x14ac:dyDescent="0.15">
      <c r="B59" s="10" t="s">
        <v>98</v>
      </c>
      <c r="D59" s="48">
        <f>D14+D26+D32+D38+D43</f>
        <v>0</v>
      </c>
      <c r="E59" s="48">
        <f>E14+E26+E32+E38+E43</f>
        <v>0</v>
      </c>
    </row>
    <row r="61" spans="1:12" x14ac:dyDescent="0.15">
      <c r="D61" s="12">
        <v>2015</v>
      </c>
      <c r="E61" s="12">
        <v>2016</v>
      </c>
    </row>
    <row r="62" spans="1:12" x14ac:dyDescent="0.15">
      <c r="B62" s="10" t="s">
        <v>21</v>
      </c>
      <c r="D62" s="48">
        <f>'Formatie en inschaling'!X67</f>
        <v>0</v>
      </c>
      <c r="E62" s="48">
        <f>'Formatie en inschaling'!X136</f>
        <v>0</v>
      </c>
      <c r="G62" s="10" t="s">
        <v>117</v>
      </c>
    </row>
    <row r="63" spans="1:12" x14ac:dyDescent="0.15">
      <c r="B63" s="10" t="s">
        <v>20</v>
      </c>
      <c r="D63" s="48">
        <f>'Formatie en inschaling'!X99</f>
        <v>0</v>
      </c>
      <c r="E63" s="48">
        <f>'Formatie en inschaling'!X168</f>
        <v>0</v>
      </c>
    </row>
    <row r="64" spans="1:12" s="49" customFormat="1" x14ac:dyDescent="0.15">
      <c r="D64" s="50"/>
      <c r="E64" s="50"/>
    </row>
    <row r="65" spans="1:12" s="49" customFormat="1" x14ac:dyDescent="0.15">
      <c r="B65" s="10"/>
      <c r="C65" s="10"/>
      <c r="D65" s="12">
        <v>2015</v>
      </c>
      <c r="E65" s="12">
        <v>2016</v>
      </c>
      <c r="F65" s="10"/>
      <c r="G65" s="10"/>
    </row>
    <row r="66" spans="1:12" s="49" customFormat="1" x14ac:dyDescent="0.15">
      <c r="B66" s="10" t="s">
        <v>103</v>
      </c>
      <c r="C66" s="10"/>
      <c r="D66" s="51">
        <f>'Formatie en inschaling'!X51</f>
        <v>0</v>
      </c>
      <c r="E66" s="51">
        <f>'Formatie en inschaling'!X120</f>
        <v>0</v>
      </c>
      <c r="F66" s="10"/>
      <c r="G66" s="10" t="s">
        <v>117</v>
      </c>
    </row>
    <row r="67" spans="1:12" s="49" customFormat="1" x14ac:dyDescent="0.15">
      <c r="B67" s="10" t="s">
        <v>104</v>
      </c>
      <c r="C67" s="10"/>
      <c r="D67" s="51">
        <f>'Formatie en inschaling'!X83</f>
        <v>0</v>
      </c>
      <c r="E67" s="51">
        <f>'Formatie en inschaling'!X152</f>
        <v>0</v>
      </c>
      <c r="F67" s="10"/>
      <c r="G67" s="10"/>
    </row>
    <row r="68" spans="1:12" s="49" customFormat="1" x14ac:dyDescent="0.15">
      <c r="D68" s="50"/>
      <c r="E68" s="50"/>
    </row>
    <row r="69" spans="1:12" s="49" customFormat="1" x14ac:dyDescent="0.15">
      <c r="D69" s="50"/>
      <c r="E69" s="50"/>
    </row>
    <row r="70" spans="1:12" s="49" customFormat="1" x14ac:dyDescent="0.15">
      <c r="D70" s="12">
        <v>2015</v>
      </c>
      <c r="E70" s="12">
        <v>2016</v>
      </c>
    </row>
    <row r="71" spans="1:12" s="49" customFormat="1" x14ac:dyDescent="0.15">
      <c r="B71" s="49" t="s">
        <v>101</v>
      </c>
      <c r="D71" s="48">
        <f>D66*D5*1872</f>
        <v>0</v>
      </c>
      <c r="E71" s="48">
        <f>E66*E5*1872</f>
        <v>0</v>
      </c>
      <c r="G71" s="49" t="s">
        <v>120</v>
      </c>
    </row>
    <row r="72" spans="1:12" s="49" customFormat="1" x14ac:dyDescent="0.15">
      <c r="B72" s="49" t="s">
        <v>102</v>
      </c>
      <c r="D72" s="48">
        <f>D67*D7*1872</f>
        <v>0</v>
      </c>
      <c r="E72" s="48">
        <f>E67*E7*1872</f>
        <v>0</v>
      </c>
      <c r="G72" s="49" t="s">
        <v>141</v>
      </c>
    </row>
    <row r="73" spans="1:12" s="49" customFormat="1" x14ac:dyDescent="0.15">
      <c r="D73" s="50"/>
      <c r="E73" s="50"/>
    </row>
    <row r="74" spans="1:12" s="49" customFormat="1" x14ac:dyDescent="0.15">
      <c r="D74" s="12">
        <v>2015</v>
      </c>
      <c r="E74" s="12">
        <v>2016</v>
      </c>
    </row>
    <row r="75" spans="1:12" s="49" customFormat="1" x14ac:dyDescent="0.15">
      <c r="B75" s="49" t="s">
        <v>127</v>
      </c>
      <c r="D75" s="51">
        <f>IF(OR(D62=0,D66=0),0,((D71+D25+D31+D37+D42)/D66)+(D13/D62))</f>
        <v>0</v>
      </c>
      <c r="E75" s="51">
        <f>IF(OR(E62=0,E66=0),0,((E71+E25+E31+E37+E42)/E66)+(E13/E62))</f>
        <v>0</v>
      </c>
      <c r="G75" s="49" t="s">
        <v>122</v>
      </c>
    </row>
    <row r="76" spans="1:12" s="49" customFormat="1" x14ac:dyDescent="0.15">
      <c r="B76" s="49" t="s">
        <v>128</v>
      </c>
      <c r="D76" s="51">
        <f>IF(OR(D63=0,D67=0),0,((D72+D26+D32+D38+D43)/D67)+(D14/D63))</f>
        <v>0</v>
      </c>
      <c r="E76" s="51">
        <f>IF(OR(E63=0,E67=0),0,((E72+E26+E32+E38+E43)/E67)+(E14/E63))</f>
        <v>0</v>
      </c>
      <c r="G76" s="49" t="s">
        <v>304</v>
      </c>
    </row>
    <row r="77" spans="1:12" s="49" customFormat="1" x14ac:dyDescent="0.15">
      <c r="D77" s="50"/>
      <c r="E77" s="50"/>
    </row>
    <row r="78" spans="1:12" s="49" customFormat="1" x14ac:dyDescent="0.15">
      <c r="D78" s="50"/>
      <c r="E78" s="50"/>
    </row>
    <row r="79" spans="1:12" x14ac:dyDescent="0.15">
      <c r="A79" s="12">
        <v>9</v>
      </c>
      <c r="B79" s="12" t="s">
        <v>8</v>
      </c>
    </row>
    <row r="80" spans="1:12" x14ac:dyDescent="0.15">
      <c r="B80" s="65"/>
      <c r="C80" s="66"/>
      <c r="D80" s="66"/>
      <c r="E80" s="66"/>
      <c r="F80" s="66"/>
      <c r="G80" s="66"/>
      <c r="H80" s="66"/>
      <c r="I80" s="66"/>
      <c r="J80" s="66"/>
      <c r="K80" s="66"/>
      <c r="L80" s="67"/>
    </row>
    <row r="81" spans="2:12" x14ac:dyDescent="0.15"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70"/>
    </row>
    <row r="82" spans="2:12" x14ac:dyDescent="0.15">
      <c r="B82" s="68"/>
      <c r="C82" s="69"/>
      <c r="D82" s="69"/>
      <c r="E82" s="69"/>
      <c r="F82" s="69"/>
      <c r="G82" s="69"/>
      <c r="H82" s="69"/>
      <c r="I82" s="69"/>
      <c r="J82" s="69"/>
      <c r="K82" s="69"/>
      <c r="L82" s="70"/>
    </row>
    <row r="83" spans="2:12" x14ac:dyDescent="0.15">
      <c r="B83" s="68"/>
      <c r="C83" s="69"/>
      <c r="D83" s="69"/>
      <c r="E83" s="69"/>
      <c r="F83" s="69"/>
      <c r="G83" s="69"/>
      <c r="H83" s="69"/>
      <c r="I83" s="69"/>
      <c r="J83" s="69"/>
      <c r="K83" s="69"/>
      <c r="L83" s="70"/>
    </row>
    <row r="84" spans="2:12" x14ac:dyDescent="0.15">
      <c r="B84" s="68"/>
      <c r="C84" s="69"/>
      <c r="D84" s="69"/>
      <c r="E84" s="69"/>
      <c r="F84" s="69"/>
      <c r="G84" s="69"/>
      <c r="H84" s="69"/>
      <c r="I84" s="69"/>
      <c r="J84" s="69"/>
      <c r="K84" s="69"/>
      <c r="L84" s="70"/>
    </row>
    <row r="85" spans="2:12" x14ac:dyDescent="0.15">
      <c r="B85" s="71"/>
      <c r="C85" s="72"/>
      <c r="D85" s="72"/>
      <c r="E85" s="72"/>
      <c r="F85" s="72"/>
      <c r="G85" s="72"/>
      <c r="H85" s="72"/>
      <c r="I85" s="72"/>
      <c r="J85" s="72"/>
      <c r="K85" s="72"/>
      <c r="L85" s="73"/>
    </row>
  </sheetData>
  <sheetProtection password="D263" sheet="1" objects="1" scenarios="1" selectLockedCells="1"/>
  <mergeCells count="2">
    <mergeCell ref="B46:L51"/>
    <mergeCell ref="B80:L85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rowBreaks count="2" manualBreakCount="2">
    <brk id="51" max="16383" man="1"/>
    <brk id="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79"/>
  <sheetViews>
    <sheetView zoomScaleNormal="100" zoomScaleSheetLayoutView="100" workbookViewId="0">
      <selection activeCell="L99" sqref="L99"/>
    </sheetView>
  </sheetViews>
  <sheetFormatPr defaultRowHeight="11.25" x14ac:dyDescent="0.15"/>
  <cols>
    <col min="1" max="1" width="5" style="10" customWidth="1"/>
    <col min="2" max="22" width="9.28515625" style="10" bestFit="1" customWidth="1"/>
    <col min="23" max="23" width="9.140625" style="10"/>
    <col min="24" max="24" width="25.28515625" style="10" bestFit="1" customWidth="1"/>
    <col min="25" max="25" width="18.5703125" style="10" bestFit="1" customWidth="1"/>
    <col min="26" max="26" width="9.140625" style="10"/>
    <col min="27" max="27" width="9.5703125" style="10" bestFit="1" customWidth="1"/>
    <col min="28" max="31" width="9.140625" style="10"/>
    <col min="32" max="84" width="0" style="10" hidden="1" customWidth="1"/>
    <col min="85" max="16384" width="9.140625" style="10"/>
  </cols>
  <sheetData>
    <row r="1" spans="1:22" ht="18" x14ac:dyDescent="0.25">
      <c r="A1" s="8" t="s">
        <v>138</v>
      </c>
    </row>
    <row r="3" spans="1:22" x14ac:dyDescent="0.15">
      <c r="B3" s="12" t="s">
        <v>106</v>
      </c>
    </row>
    <row r="4" spans="1:22" x14ac:dyDescent="0.15">
      <c r="B4" s="40"/>
      <c r="C4" s="40">
        <v>1</v>
      </c>
      <c r="D4" s="40">
        <v>2</v>
      </c>
      <c r="E4" s="40">
        <v>3</v>
      </c>
      <c r="F4" s="40">
        <v>4</v>
      </c>
      <c r="G4" s="40">
        <v>5</v>
      </c>
      <c r="H4" s="40">
        <v>6</v>
      </c>
      <c r="I4" s="40">
        <v>7</v>
      </c>
      <c r="J4" s="40">
        <v>8</v>
      </c>
      <c r="K4" s="40">
        <v>9</v>
      </c>
      <c r="L4" s="40">
        <v>10</v>
      </c>
      <c r="M4" s="40" t="s">
        <v>0</v>
      </c>
      <c r="N4" s="40">
        <v>11</v>
      </c>
      <c r="O4" s="40" t="s">
        <v>1</v>
      </c>
      <c r="P4" s="40">
        <v>12</v>
      </c>
      <c r="Q4" s="40">
        <v>13</v>
      </c>
      <c r="R4" s="40">
        <v>14</v>
      </c>
      <c r="S4" s="40">
        <v>15</v>
      </c>
      <c r="T4" s="40">
        <v>16</v>
      </c>
      <c r="U4" s="40">
        <v>17</v>
      </c>
      <c r="V4" s="40">
        <v>18</v>
      </c>
    </row>
    <row r="5" spans="1:22" x14ac:dyDescent="0.15">
      <c r="B5" s="10">
        <v>0</v>
      </c>
      <c r="C5" s="14">
        <v>1406</v>
      </c>
      <c r="D5" s="14">
        <v>1439</v>
      </c>
      <c r="E5" s="14">
        <v>1477</v>
      </c>
      <c r="F5" s="14">
        <v>1520</v>
      </c>
      <c r="G5" s="14">
        <v>1566</v>
      </c>
      <c r="H5" s="14">
        <v>1673</v>
      </c>
      <c r="I5" s="14">
        <v>1883</v>
      </c>
      <c r="J5" s="14">
        <v>2164</v>
      </c>
      <c r="K5" s="14">
        <v>2405</v>
      </c>
      <c r="L5" s="14">
        <v>2598</v>
      </c>
      <c r="M5" s="14">
        <v>2870</v>
      </c>
      <c r="N5" s="14">
        <v>3123</v>
      </c>
      <c r="O5" s="14">
        <v>3444</v>
      </c>
      <c r="P5" s="14">
        <v>3763</v>
      </c>
      <c r="Q5" s="14">
        <v>4206</v>
      </c>
      <c r="R5" s="14">
        <v>4471</v>
      </c>
      <c r="S5" s="14">
        <v>4813</v>
      </c>
      <c r="T5" s="14">
        <v>5157</v>
      </c>
      <c r="U5" s="14">
        <v>5712</v>
      </c>
      <c r="V5" s="14">
        <v>6336</v>
      </c>
    </row>
    <row r="6" spans="1:22" x14ac:dyDescent="0.15">
      <c r="B6" s="10">
        <v>1</v>
      </c>
      <c r="C6" s="14">
        <v>1439</v>
      </c>
      <c r="D6" s="14">
        <v>1489</v>
      </c>
      <c r="E6" s="14">
        <v>1540</v>
      </c>
      <c r="F6" s="14">
        <v>1590</v>
      </c>
      <c r="G6" s="14">
        <v>1643</v>
      </c>
      <c r="H6" s="14">
        <v>1752</v>
      </c>
      <c r="I6" s="14">
        <v>1965</v>
      </c>
      <c r="J6" s="14">
        <v>2253</v>
      </c>
      <c r="K6" s="14">
        <v>2511</v>
      </c>
      <c r="L6" s="14">
        <v>2723</v>
      </c>
      <c r="M6" s="14">
        <v>2997</v>
      </c>
      <c r="N6" s="14">
        <v>3254</v>
      </c>
      <c r="O6" s="14">
        <v>3574</v>
      </c>
      <c r="P6" s="14">
        <v>3894</v>
      </c>
      <c r="Q6" s="14">
        <v>4335</v>
      </c>
      <c r="R6" s="14">
        <v>4627</v>
      </c>
      <c r="S6" s="14">
        <v>4991</v>
      </c>
      <c r="T6" s="14">
        <v>5366</v>
      </c>
      <c r="U6" s="14">
        <v>5937</v>
      </c>
      <c r="V6" s="14">
        <v>6579</v>
      </c>
    </row>
    <row r="7" spans="1:22" x14ac:dyDescent="0.15">
      <c r="B7" s="10">
        <v>2</v>
      </c>
      <c r="C7" s="14">
        <v>1476</v>
      </c>
      <c r="D7" s="14">
        <v>1539</v>
      </c>
      <c r="E7" s="14">
        <v>1603</v>
      </c>
      <c r="F7" s="14">
        <v>1661</v>
      </c>
      <c r="G7" s="14">
        <v>1720</v>
      </c>
      <c r="H7" s="14">
        <v>1830</v>
      </c>
      <c r="I7" s="14">
        <v>2047</v>
      </c>
      <c r="J7" s="14">
        <v>2342</v>
      </c>
      <c r="K7" s="14">
        <v>2616</v>
      </c>
      <c r="L7" s="14">
        <v>2845</v>
      </c>
      <c r="M7" s="14">
        <v>3123</v>
      </c>
      <c r="N7" s="14">
        <v>3386</v>
      </c>
      <c r="O7" s="14">
        <v>3706</v>
      </c>
      <c r="P7" s="14">
        <v>4024</v>
      </c>
      <c r="Q7" s="14">
        <v>4464</v>
      </c>
      <c r="R7" s="14">
        <v>4782</v>
      </c>
      <c r="S7" s="14">
        <v>5172</v>
      </c>
      <c r="T7" s="14">
        <v>5575</v>
      </c>
      <c r="U7" s="14">
        <v>6162</v>
      </c>
      <c r="V7" s="14">
        <v>6821</v>
      </c>
    </row>
    <row r="8" spans="1:22" x14ac:dyDescent="0.15">
      <c r="B8" s="10">
        <v>3</v>
      </c>
      <c r="C8" s="14">
        <v>1512</v>
      </c>
      <c r="D8" s="14">
        <v>1589</v>
      </c>
      <c r="E8" s="14">
        <v>1666</v>
      </c>
      <c r="F8" s="14">
        <v>1730</v>
      </c>
      <c r="G8" s="14">
        <v>1797</v>
      </c>
      <c r="H8" s="14">
        <v>1909</v>
      </c>
      <c r="I8" s="14">
        <v>2128</v>
      </c>
      <c r="J8" s="14">
        <v>2432</v>
      </c>
      <c r="K8" s="14">
        <v>2721</v>
      </c>
      <c r="L8" s="14">
        <v>2968</v>
      </c>
      <c r="M8" s="14">
        <v>3249</v>
      </c>
      <c r="N8" s="14">
        <v>3517</v>
      </c>
      <c r="O8" s="14">
        <v>3836</v>
      </c>
      <c r="P8" s="14">
        <v>4152</v>
      </c>
      <c r="Q8" s="14">
        <v>4592</v>
      </c>
      <c r="R8" s="14">
        <v>4937</v>
      </c>
      <c r="S8" s="14">
        <v>5350</v>
      </c>
      <c r="T8" s="14">
        <v>5785</v>
      </c>
      <c r="U8" s="14">
        <v>6388</v>
      </c>
      <c r="V8" s="14">
        <v>7064</v>
      </c>
    </row>
    <row r="9" spans="1:22" x14ac:dyDescent="0.15">
      <c r="B9" s="10">
        <v>4</v>
      </c>
      <c r="C9" s="14">
        <v>1549</v>
      </c>
      <c r="D9" s="14">
        <v>1639</v>
      </c>
      <c r="E9" s="14">
        <v>1728</v>
      </c>
      <c r="F9" s="14">
        <v>1800</v>
      </c>
      <c r="G9" s="14">
        <v>1874</v>
      </c>
      <c r="H9" s="14">
        <v>1987</v>
      </c>
      <c r="I9" s="14">
        <v>2210</v>
      </c>
      <c r="J9" s="14">
        <v>2522</v>
      </c>
      <c r="K9" s="14">
        <v>2825</v>
      </c>
      <c r="L9" s="14">
        <v>3092</v>
      </c>
      <c r="M9" s="14">
        <v>3376</v>
      </c>
      <c r="N9" s="14">
        <v>3648</v>
      </c>
      <c r="O9" s="14">
        <v>3967</v>
      </c>
      <c r="P9" s="14">
        <v>4281</v>
      </c>
      <c r="Q9" s="14">
        <v>4721</v>
      </c>
      <c r="R9" s="14">
        <v>5093</v>
      </c>
      <c r="S9" s="14">
        <v>5531</v>
      </c>
      <c r="T9" s="14">
        <v>5994</v>
      </c>
      <c r="U9" s="14">
        <v>6614</v>
      </c>
      <c r="V9" s="14">
        <v>7307</v>
      </c>
    </row>
    <row r="10" spans="1:22" x14ac:dyDescent="0.15">
      <c r="B10" s="10">
        <v>5</v>
      </c>
      <c r="C10" s="14">
        <v>1585</v>
      </c>
      <c r="D10" s="14">
        <v>1689</v>
      </c>
      <c r="E10" s="14">
        <v>1792</v>
      </c>
      <c r="F10" s="14">
        <v>1871</v>
      </c>
      <c r="G10" s="14">
        <v>1951</v>
      </c>
      <c r="H10" s="14">
        <v>2067</v>
      </c>
      <c r="I10" s="14">
        <v>2291</v>
      </c>
      <c r="J10" s="14">
        <v>2610</v>
      </c>
      <c r="K10" s="14">
        <v>2930</v>
      </c>
      <c r="L10" s="14">
        <v>3215</v>
      </c>
      <c r="M10" s="14">
        <v>3502</v>
      </c>
      <c r="N10" s="14">
        <v>3779</v>
      </c>
      <c r="O10" s="14">
        <v>4096</v>
      </c>
      <c r="P10" s="14">
        <v>4410</v>
      </c>
      <c r="Q10" s="14">
        <v>4851</v>
      </c>
      <c r="R10" s="14">
        <v>5248</v>
      </c>
      <c r="S10" s="14">
        <v>5711</v>
      </c>
      <c r="T10" s="14">
        <v>6203</v>
      </c>
      <c r="U10" s="14">
        <v>6840</v>
      </c>
      <c r="V10" s="14">
        <v>7550</v>
      </c>
    </row>
    <row r="11" spans="1:22" x14ac:dyDescent="0.15">
      <c r="B11" s="10">
        <v>6</v>
      </c>
      <c r="C11" s="14">
        <v>1621</v>
      </c>
      <c r="D11" s="14">
        <v>1739</v>
      </c>
      <c r="E11" s="14">
        <v>1856</v>
      </c>
      <c r="F11" s="14">
        <v>1940</v>
      </c>
      <c r="G11" s="14">
        <v>2028</v>
      </c>
      <c r="H11" s="14">
        <v>2143</v>
      </c>
      <c r="I11" s="14">
        <v>2373</v>
      </c>
      <c r="J11" s="14">
        <v>2701</v>
      </c>
      <c r="K11" s="14">
        <v>3035</v>
      </c>
      <c r="L11" s="14">
        <v>3338</v>
      </c>
      <c r="M11" s="14">
        <v>3628</v>
      </c>
      <c r="N11" s="14">
        <v>3912</v>
      </c>
      <c r="O11" s="14">
        <v>4225</v>
      </c>
      <c r="P11" s="14">
        <v>4538</v>
      </c>
      <c r="Q11" s="14">
        <v>4979</v>
      </c>
      <c r="R11" s="14">
        <v>5404</v>
      </c>
      <c r="S11" s="14">
        <v>5891</v>
      </c>
      <c r="T11" s="14">
        <v>6412</v>
      </c>
      <c r="U11" s="14">
        <v>7065</v>
      </c>
      <c r="V11" s="14">
        <v>7793</v>
      </c>
    </row>
    <row r="12" spans="1:22" x14ac:dyDescent="0.15">
      <c r="B12" s="10">
        <v>7</v>
      </c>
      <c r="C12" s="14">
        <v>1658</v>
      </c>
      <c r="D12" s="14">
        <v>1789</v>
      </c>
      <c r="E12" s="14">
        <v>1918</v>
      </c>
      <c r="F12" s="14">
        <v>2011</v>
      </c>
      <c r="G12" s="14">
        <v>2105</v>
      </c>
      <c r="H12" s="14">
        <v>2223</v>
      </c>
      <c r="I12" s="14">
        <v>2453</v>
      </c>
      <c r="J12" s="14">
        <v>2791</v>
      </c>
      <c r="K12" s="14">
        <v>3139</v>
      </c>
      <c r="L12" s="14">
        <v>3462</v>
      </c>
      <c r="M12" s="14">
        <v>3755</v>
      </c>
      <c r="N12" s="14">
        <v>4041</v>
      </c>
      <c r="O12" s="14">
        <v>4353</v>
      </c>
      <c r="P12" s="14">
        <v>4667</v>
      </c>
      <c r="Q12" s="14">
        <v>5108</v>
      </c>
      <c r="R12" s="14">
        <v>5560</v>
      </c>
      <c r="S12" s="14">
        <v>6071</v>
      </c>
      <c r="T12" s="14">
        <v>6621</v>
      </c>
      <c r="U12" s="14">
        <v>7292</v>
      </c>
      <c r="V12" s="14">
        <v>8034</v>
      </c>
    </row>
    <row r="13" spans="1:22" x14ac:dyDescent="0.15">
      <c r="B13" s="10">
        <v>8</v>
      </c>
      <c r="C13" s="14">
        <v>1694</v>
      </c>
      <c r="D13" s="14">
        <v>1839</v>
      </c>
      <c r="E13" s="14">
        <v>1981</v>
      </c>
      <c r="F13" s="14">
        <v>2081</v>
      </c>
      <c r="G13" s="14">
        <v>2182</v>
      </c>
      <c r="H13" s="14">
        <v>2301</v>
      </c>
      <c r="I13" s="14">
        <v>2536</v>
      </c>
      <c r="J13" s="14">
        <v>2881</v>
      </c>
      <c r="K13" s="14">
        <v>3244</v>
      </c>
      <c r="L13" s="14">
        <v>3585</v>
      </c>
      <c r="M13" s="14">
        <v>3880</v>
      </c>
      <c r="N13" s="14">
        <v>4170</v>
      </c>
      <c r="O13" s="14">
        <v>4482</v>
      </c>
      <c r="P13" s="14">
        <v>4797</v>
      </c>
      <c r="Q13" s="14">
        <v>5236</v>
      </c>
      <c r="R13" s="14">
        <v>5716</v>
      </c>
      <c r="S13" s="14">
        <v>6250</v>
      </c>
      <c r="T13" s="14">
        <v>6831</v>
      </c>
      <c r="U13" s="14">
        <v>7517</v>
      </c>
      <c r="V13" s="14">
        <v>8277</v>
      </c>
    </row>
    <row r="14" spans="1:22" x14ac:dyDescent="0.15">
      <c r="B14" s="10">
        <v>9</v>
      </c>
      <c r="C14" s="14">
        <v>1730</v>
      </c>
      <c r="D14" s="14">
        <v>1888</v>
      </c>
      <c r="E14" s="14">
        <v>2043</v>
      </c>
      <c r="F14" s="14">
        <v>2151</v>
      </c>
      <c r="G14" s="14">
        <v>2261</v>
      </c>
      <c r="H14" s="14">
        <v>2380</v>
      </c>
      <c r="I14" s="14">
        <v>2618</v>
      </c>
      <c r="J14" s="14">
        <v>2971</v>
      </c>
      <c r="K14" s="14">
        <v>3348</v>
      </c>
      <c r="L14" s="14">
        <v>3709</v>
      </c>
      <c r="M14" s="14">
        <v>4006</v>
      </c>
      <c r="N14" s="14">
        <v>4299</v>
      </c>
      <c r="O14" s="14">
        <v>4610</v>
      </c>
      <c r="P14" s="14">
        <v>4924</v>
      </c>
      <c r="Q14" s="14">
        <v>5365</v>
      </c>
      <c r="R14" s="14">
        <v>5871</v>
      </c>
      <c r="S14" s="14">
        <v>6429</v>
      </c>
      <c r="T14" s="14">
        <v>7040</v>
      </c>
      <c r="U14" s="14">
        <v>7744</v>
      </c>
      <c r="V14" s="14">
        <v>8521</v>
      </c>
    </row>
    <row r="15" spans="1:22" x14ac:dyDescent="0.15">
      <c r="B15" s="10">
        <v>10</v>
      </c>
      <c r="C15" s="14">
        <v>1767</v>
      </c>
      <c r="D15" s="14">
        <v>1938</v>
      </c>
      <c r="E15" s="14">
        <v>2108</v>
      </c>
      <c r="F15" s="14">
        <v>2221</v>
      </c>
      <c r="G15" s="14">
        <v>2336</v>
      </c>
      <c r="H15" s="14">
        <v>2458</v>
      </c>
      <c r="I15" s="14">
        <v>2699</v>
      </c>
      <c r="J15" s="14">
        <v>3060</v>
      </c>
      <c r="K15" s="14">
        <v>3453</v>
      </c>
      <c r="L15" s="14">
        <v>3831</v>
      </c>
      <c r="M15" s="14">
        <v>4130</v>
      </c>
      <c r="N15" s="14">
        <v>4427</v>
      </c>
      <c r="O15" s="14">
        <v>4739</v>
      </c>
      <c r="P15" s="14">
        <v>5054</v>
      </c>
      <c r="Q15" s="14">
        <v>5493</v>
      </c>
      <c r="R15" s="14">
        <v>6026</v>
      </c>
      <c r="S15" s="14">
        <v>6609</v>
      </c>
      <c r="T15" s="14">
        <v>7249</v>
      </c>
      <c r="U15" s="14">
        <v>7969</v>
      </c>
      <c r="V15" s="14">
        <v>8762</v>
      </c>
    </row>
    <row r="16" spans="1:22" x14ac:dyDescent="0.15">
      <c r="B16" s="10">
        <v>11</v>
      </c>
      <c r="C16" s="14">
        <v>1804</v>
      </c>
      <c r="D16" s="14">
        <v>1988</v>
      </c>
      <c r="E16" s="14">
        <v>2170</v>
      </c>
      <c r="F16" s="14">
        <v>2291</v>
      </c>
      <c r="G16" s="14">
        <v>2415</v>
      </c>
      <c r="H16" s="14">
        <v>2537</v>
      </c>
      <c r="I16" s="14">
        <v>2781</v>
      </c>
      <c r="J16" s="14">
        <v>3150</v>
      </c>
      <c r="K16" s="14">
        <v>3557</v>
      </c>
      <c r="L16" s="14">
        <v>3954</v>
      </c>
      <c r="M16" s="14">
        <v>4254</v>
      </c>
      <c r="N16" s="14">
        <v>4556</v>
      </c>
      <c r="O16" s="14">
        <v>4868</v>
      </c>
      <c r="P16" s="14">
        <v>5182</v>
      </c>
      <c r="Q16" s="14">
        <v>5623</v>
      </c>
      <c r="R16" s="14">
        <v>6182</v>
      </c>
      <c r="S16" s="14">
        <v>6789</v>
      </c>
      <c r="T16" s="14">
        <v>7458</v>
      </c>
      <c r="U16" s="14">
        <v>8194</v>
      </c>
      <c r="V16" s="14">
        <v>9005</v>
      </c>
    </row>
    <row r="19" spans="2:22" x14ac:dyDescent="0.15">
      <c r="B19" s="12" t="s">
        <v>107</v>
      </c>
    </row>
    <row r="20" spans="2:22" x14ac:dyDescent="0.15">
      <c r="B20" s="40"/>
      <c r="C20" s="40">
        <v>1</v>
      </c>
      <c r="D20" s="40">
        <v>2</v>
      </c>
      <c r="E20" s="40">
        <v>3</v>
      </c>
      <c r="F20" s="40">
        <v>4</v>
      </c>
      <c r="G20" s="40">
        <v>5</v>
      </c>
      <c r="H20" s="40">
        <v>6</v>
      </c>
      <c r="I20" s="40">
        <v>7</v>
      </c>
      <c r="J20" s="40">
        <v>8</v>
      </c>
      <c r="K20" s="40">
        <v>9</v>
      </c>
      <c r="L20" s="40">
        <v>10</v>
      </c>
      <c r="M20" s="40" t="s">
        <v>0</v>
      </c>
      <c r="N20" s="40">
        <v>11</v>
      </c>
      <c r="O20" s="40" t="s">
        <v>1</v>
      </c>
      <c r="P20" s="40">
        <v>12</v>
      </c>
      <c r="Q20" s="40">
        <v>13</v>
      </c>
      <c r="R20" s="40">
        <v>14</v>
      </c>
      <c r="S20" s="40">
        <v>15</v>
      </c>
      <c r="T20" s="40">
        <v>16</v>
      </c>
      <c r="U20" s="40">
        <v>17</v>
      </c>
      <c r="V20" s="40">
        <v>18</v>
      </c>
    </row>
    <row r="21" spans="2:22" x14ac:dyDescent="0.15">
      <c r="B21" s="10">
        <v>0</v>
      </c>
      <c r="C21" s="14">
        <v>1420</v>
      </c>
      <c r="D21" s="14">
        <v>1453</v>
      </c>
      <c r="E21" s="14">
        <v>1492</v>
      </c>
      <c r="F21" s="14">
        <v>1535</v>
      </c>
      <c r="G21" s="14">
        <v>1582</v>
      </c>
      <c r="H21" s="14">
        <v>1690</v>
      </c>
      <c r="I21" s="14">
        <v>1902</v>
      </c>
      <c r="J21" s="14">
        <v>2186</v>
      </c>
      <c r="K21" s="14">
        <v>2429</v>
      </c>
      <c r="L21" s="14">
        <v>2624</v>
      </c>
      <c r="M21" s="14">
        <v>2899</v>
      </c>
      <c r="N21" s="14">
        <v>3154</v>
      </c>
      <c r="O21" s="14">
        <v>3478</v>
      </c>
      <c r="P21" s="14">
        <v>3801</v>
      </c>
      <c r="Q21" s="14">
        <v>4248</v>
      </c>
      <c r="R21" s="14">
        <v>4516</v>
      </c>
      <c r="S21" s="14">
        <v>4861</v>
      </c>
      <c r="T21" s="14">
        <v>5209</v>
      </c>
      <c r="U21" s="14">
        <v>5769</v>
      </c>
      <c r="V21" s="14">
        <v>6399</v>
      </c>
    </row>
    <row r="22" spans="2:22" x14ac:dyDescent="0.15">
      <c r="B22" s="10">
        <v>1</v>
      </c>
      <c r="C22" s="14">
        <v>1453</v>
      </c>
      <c r="D22" s="14">
        <v>1504</v>
      </c>
      <c r="E22" s="14">
        <v>1555</v>
      </c>
      <c r="F22" s="14">
        <v>1606</v>
      </c>
      <c r="G22" s="14">
        <v>1659</v>
      </c>
      <c r="H22" s="14">
        <v>1770</v>
      </c>
      <c r="I22" s="14">
        <v>1985</v>
      </c>
      <c r="J22" s="14">
        <v>2276</v>
      </c>
      <c r="K22" s="14">
        <v>2536</v>
      </c>
      <c r="L22" s="14">
        <v>2750</v>
      </c>
      <c r="M22" s="14">
        <v>3027</v>
      </c>
      <c r="N22" s="14">
        <v>3287</v>
      </c>
      <c r="O22" s="14">
        <v>3610</v>
      </c>
      <c r="P22" s="14">
        <v>3933</v>
      </c>
      <c r="Q22" s="14">
        <v>4378</v>
      </c>
      <c r="R22" s="14">
        <v>4673</v>
      </c>
      <c r="S22" s="14">
        <v>5041</v>
      </c>
      <c r="T22" s="14">
        <v>5420</v>
      </c>
      <c r="U22" s="14">
        <v>5996</v>
      </c>
      <c r="V22" s="14">
        <v>6645</v>
      </c>
    </row>
    <row r="23" spans="2:22" x14ac:dyDescent="0.15">
      <c r="B23" s="10">
        <v>2</v>
      </c>
      <c r="C23" s="14">
        <v>1491</v>
      </c>
      <c r="D23" s="14">
        <v>1554</v>
      </c>
      <c r="E23" s="14">
        <v>1619</v>
      </c>
      <c r="F23" s="14">
        <v>1678</v>
      </c>
      <c r="G23" s="14">
        <v>1737</v>
      </c>
      <c r="H23" s="14">
        <v>1848</v>
      </c>
      <c r="I23" s="14">
        <v>2067</v>
      </c>
      <c r="J23" s="14">
        <v>2365</v>
      </c>
      <c r="K23" s="14">
        <v>2642</v>
      </c>
      <c r="L23" s="14">
        <v>2873</v>
      </c>
      <c r="M23" s="14">
        <v>3154</v>
      </c>
      <c r="N23" s="14">
        <v>3420</v>
      </c>
      <c r="O23" s="14">
        <v>3743</v>
      </c>
      <c r="P23" s="14">
        <v>4064</v>
      </c>
      <c r="Q23" s="14">
        <v>4509</v>
      </c>
      <c r="R23" s="14">
        <v>4830</v>
      </c>
      <c r="S23" s="14">
        <v>5224</v>
      </c>
      <c r="T23" s="14">
        <v>5631</v>
      </c>
      <c r="U23" s="14">
        <v>6224</v>
      </c>
      <c r="V23" s="14">
        <v>6889</v>
      </c>
    </row>
    <row r="24" spans="2:22" x14ac:dyDescent="0.15">
      <c r="B24" s="10">
        <v>3</v>
      </c>
      <c r="C24" s="14">
        <v>1527</v>
      </c>
      <c r="D24" s="14">
        <v>1605</v>
      </c>
      <c r="E24" s="14">
        <v>1683</v>
      </c>
      <c r="F24" s="14">
        <v>1747</v>
      </c>
      <c r="G24" s="14">
        <v>1815</v>
      </c>
      <c r="H24" s="14">
        <v>1928</v>
      </c>
      <c r="I24" s="14">
        <v>2149</v>
      </c>
      <c r="J24" s="14">
        <v>2456</v>
      </c>
      <c r="K24" s="14">
        <v>2748</v>
      </c>
      <c r="L24" s="14">
        <v>2998</v>
      </c>
      <c r="M24" s="14">
        <v>3281</v>
      </c>
      <c r="N24" s="14">
        <v>3552</v>
      </c>
      <c r="O24" s="14">
        <v>3874</v>
      </c>
      <c r="P24" s="14">
        <v>4194</v>
      </c>
      <c r="Q24" s="14">
        <v>4638</v>
      </c>
      <c r="R24" s="14">
        <v>4986</v>
      </c>
      <c r="S24" s="14">
        <v>5404</v>
      </c>
      <c r="T24" s="14">
        <v>5843</v>
      </c>
      <c r="U24" s="14">
        <v>6452</v>
      </c>
      <c r="V24" s="14">
        <v>7135</v>
      </c>
    </row>
    <row r="25" spans="2:22" x14ac:dyDescent="0.15">
      <c r="B25" s="10">
        <v>4</v>
      </c>
      <c r="C25" s="14">
        <v>1564</v>
      </c>
      <c r="D25" s="14">
        <v>1655</v>
      </c>
      <c r="E25" s="14">
        <v>1745</v>
      </c>
      <c r="F25" s="14">
        <v>1818</v>
      </c>
      <c r="G25" s="14">
        <v>1893</v>
      </c>
      <c r="H25" s="14">
        <v>2007</v>
      </c>
      <c r="I25" s="14">
        <v>2232</v>
      </c>
      <c r="J25" s="14">
        <v>2547</v>
      </c>
      <c r="K25" s="14">
        <v>2853</v>
      </c>
      <c r="L25" s="14">
        <v>3123</v>
      </c>
      <c r="M25" s="14">
        <v>3410</v>
      </c>
      <c r="N25" s="14">
        <v>3684</v>
      </c>
      <c r="O25" s="14">
        <v>4007</v>
      </c>
      <c r="P25" s="14">
        <v>4324</v>
      </c>
      <c r="Q25" s="14">
        <v>4768</v>
      </c>
      <c r="R25" s="14">
        <v>5144</v>
      </c>
      <c r="S25" s="14">
        <v>5586</v>
      </c>
      <c r="T25" s="14">
        <v>6054</v>
      </c>
      <c r="U25" s="14">
        <v>6680</v>
      </c>
      <c r="V25" s="14">
        <v>7380</v>
      </c>
    </row>
    <row r="26" spans="2:22" x14ac:dyDescent="0.15">
      <c r="B26" s="10">
        <v>5</v>
      </c>
      <c r="C26" s="14">
        <v>1601</v>
      </c>
      <c r="D26" s="14">
        <v>1706</v>
      </c>
      <c r="E26" s="14">
        <v>1810</v>
      </c>
      <c r="F26" s="14">
        <v>1890</v>
      </c>
      <c r="G26" s="14">
        <v>1971</v>
      </c>
      <c r="H26" s="14">
        <v>2088</v>
      </c>
      <c r="I26" s="14">
        <v>2314</v>
      </c>
      <c r="J26" s="14">
        <v>2636</v>
      </c>
      <c r="K26" s="14">
        <v>2959</v>
      </c>
      <c r="L26" s="14">
        <v>3247</v>
      </c>
      <c r="M26" s="14">
        <v>3537</v>
      </c>
      <c r="N26" s="14">
        <v>3817</v>
      </c>
      <c r="O26" s="14">
        <v>4137</v>
      </c>
      <c r="P26" s="14">
        <v>4454</v>
      </c>
      <c r="Q26" s="14">
        <v>4900</v>
      </c>
      <c r="R26" s="14">
        <v>5300</v>
      </c>
      <c r="S26" s="14">
        <v>5768</v>
      </c>
      <c r="T26" s="14">
        <v>6265</v>
      </c>
      <c r="U26" s="14">
        <v>6908</v>
      </c>
      <c r="V26" s="14">
        <v>7626</v>
      </c>
    </row>
    <row r="27" spans="2:22" x14ac:dyDescent="0.15">
      <c r="B27" s="10">
        <v>6</v>
      </c>
      <c r="C27" s="14">
        <v>1637</v>
      </c>
      <c r="D27" s="14">
        <v>1756</v>
      </c>
      <c r="E27" s="14">
        <v>1875</v>
      </c>
      <c r="F27" s="14">
        <v>1959</v>
      </c>
      <c r="G27" s="14">
        <v>2048</v>
      </c>
      <c r="H27" s="14">
        <v>2164</v>
      </c>
      <c r="I27" s="14">
        <v>2397</v>
      </c>
      <c r="J27" s="14">
        <v>2728</v>
      </c>
      <c r="K27" s="14">
        <v>3065</v>
      </c>
      <c r="L27" s="14">
        <v>3371</v>
      </c>
      <c r="M27" s="14">
        <v>3664</v>
      </c>
      <c r="N27" s="14">
        <v>3951</v>
      </c>
      <c r="O27" s="14">
        <v>4267</v>
      </c>
      <c r="P27" s="14">
        <v>4583</v>
      </c>
      <c r="Q27" s="14">
        <v>5029</v>
      </c>
      <c r="R27" s="14">
        <v>5458</v>
      </c>
      <c r="S27" s="14">
        <v>5950</v>
      </c>
      <c r="T27" s="14">
        <v>6476</v>
      </c>
      <c r="U27" s="14">
        <v>7136</v>
      </c>
      <c r="V27" s="14">
        <v>7871</v>
      </c>
    </row>
    <row r="28" spans="2:22" x14ac:dyDescent="0.15">
      <c r="B28" s="10">
        <v>7</v>
      </c>
      <c r="C28" s="14">
        <v>1675</v>
      </c>
      <c r="D28" s="14">
        <v>1807</v>
      </c>
      <c r="E28" s="14">
        <v>1937</v>
      </c>
      <c r="F28" s="14">
        <v>2031</v>
      </c>
      <c r="G28" s="14">
        <v>2126</v>
      </c>
      <c r="H28" s="14">
        <v>2245</v>
      </c>
      <c r="I28" s="14">
        <v>2478</v>
      </c>
      <c r="J28" s="14">
        <v>2819</v>
      </c>
      <c r="K28" s="14">
        <v>3170</v>
      </c>
      <c r="L28" s="14">
        <v>3497</v>
      </c>
      <c r="M28" s="14">
        <v>3793</v>
      </c>
      <c r="N28" s="14">
        <v>4081</v>
      </c>
      <c r="O28" s="14">
        <v>4397</v>
      </c>
      <c r="P28" s="14">
        <v>4714</v>
      </c>
      <c r="Q28" s="14">
        <v>5159</v>
      </c>
      <c r="R28" s="14">
        <v>5616</v>
      </c>
      <c r="S28" s="14">
        <v>6132</v>
      </c>
      <c r="T28" s="14">
        <v>6687</v>
      </c>
      <c r="U28" s="14">
        <v>7365</v>
      </c>
      <c r="V28" s="14">
        <v>8114</v>
      </c>
    </row>
    <row r="29" spans="2:22" x14ac:dyDescent="0.15">
      <c r="B29" s="10">
        <v>8</v>
      </c>
      <c r="C29" s="14">
        <v>1711</v>
      </c>
      <c r="D29" s="14">
        <v>1857</v>
      </c>
      <c r="E29" s="14">
        <v>2001</v>
      </c>
      <c r="F29" s="14">
        <v>2102</v>
      </c>
      <c r="G29" s="14">
        <v>2204</v>
      </c>
      <c r="H29" s="14">
        <v>2324</v>
      </c>
      <c r="I29" s="14">
        <v>2561</v>
      </c>
      <c r="J29" s="14">
        <v>2910</v>
      </c>
      <c r="K29" s="14">
        <v>3276</v>
      </c>
      <c r="L29" s="14">
        <v>3621</v>
      </c>
      <c r="M29" s="14">
        <v>3919</v>
      </c>
      <c r="N29" s="14">
        <v>4212</v>
      </c>
      <c r="O29" s="14">
        <v>4527</v>
      </c>
      <c r="P29" s="14">
        <v>4845</v>
      </c>
      <c r="Q29" s="14">
        <v>5288</v>
      </c>
      <c r="R29" s="14">
        <v>5773</v>
      </c>
      <c r="S29" s="14">
        <v>6313</v>
      </c>
      <c r="T29" s="14">
        <v>6899</v>
      </c>
      <c r="U29" s="14">
        <v>7592</v>
      </c>
      <c r="V29" s="14">
        <v>8360</v>
      </c>
    </row>
    <row r="30" spans="2:22" x14ac:dyDescent="0.15">
      <c r="B30" s="10">
        <v>9</v>
      </c>
      <c r="C30" s="14">
        <v>1747</v>
      </c>
      <c r="D30" s="14">
        <v>1907</v>
      </c>
      <c r="E30" s="14">
        <v>2063</v>
      </c>
      <c r="F30" s="14">
        <v>2173</v>
      </c>
      <c r="G30" s="14">
        <v>2284</v>
      </c>
      <c r="H30" s="14">
        <v>2404</v>
      </c>
      <c r="I30" s="14">
        <v>2644</v>
      </c>
      <c r="J30" s="14">
        <v>3001</v>
      </c>
      <c r="K30" s="14">
        <v>3381</v>
      </c>
      <c r="L30" s="14">
        <v>3746</v>
      </c>
      <c r="M30" s="14">
        <v>4046</v>
      </c>
      <c r="N30" s="14">
        <v>4342</v>
      </c>
      <c r="O30" s="14">
        <v>4656</v>
      </c>
      <c r="P30" s="14">
        <v>4973</v>
      </c>
      <c r="Q30" s="14">
        <v>5419</v>
      </c>
      <c r="R30" s="14">
        <v>5930</v>
      </c>
      <c r="S30" s="14">
        <v>6493</v>
      </c>
      <c r="T30" s="14">
        <v>7110</v>
      </c>
      <c r="U30" s="14">
        <v>7821</v>
      </c>
      <c r="V30" s="14">
        <v>8606</v>
      </c>
    </row>
    <row r="31" spans="2:22" x14ac:dyDescent="0.15">
      <c r="B31" s="10">
        <v>10</v>
      </c>
      <c r="C31" s="14">
        <v>1785</v>
      </c>
      <c r="D31" s="14">
        <v>1957</v>
      </c>
      <c r="E31" s="14">
        <v>2129</v>
      </c>
      <c r="F31" s="14">
        <v>2243</v>
      </c>
      <c r="G31" s="14">
        <v>2359</v>
      </c>
      <c r="H31" s="14">
        <v>2483</v>
      </c>
      <c r="I31" s="14">
        <v>2726</v>
      </c>
      <c r="J31" s="14">
        <v>3091</v>
      </c>
      <c r="K31" s="14">
        <v>3488</v>
      </c>
      <c r="L31" s="14">
        <v>3869</v>
      </c>
      <c r="M31" s="14">
        <v>4171</v>
      </c>
      <c r="N31" s="14">
        <v>4471</v>
      </c>
      <c r="O31" s="14">
        <v>4786</v>
      </c>
      <c r="P31" s="14">
        <v>5105</v>
      </c>
      <c r="Q31" s="14">
        <v>5548</v>
      </c>
      <c r="R31" s="14">
        <v>6086</v>
      </c>
      <c r="S31" s="14">
        <v>6675</v>
      </c>
      <c r="T31" s="14">
        <v>7321</v>
      </c>
      <c r="U31" s="14">
        <v>8049</v>
      </c>
      <c r="V31" s="14">
        <v>8850</v>
      </c>
    </row>
    <row r="32" spans="2:22" x14ac:dyDescent="0.15">
      <c r="B32" s="10">
        <v>11</v>
      </c>
      <c r="C32" s="14">
        <v>1822</v>
      </c>
      <c r="D32" s="14">
        <v>2008</v>
      </c>
      <c r="E32" s="14">
        <v>2192</v>
      </c>
      <c r="F32" s="14">
        <v>2314</v>
      </c>
      <c r="G32" s="14">
        <v>2439</v>
      </c>
      <c r="H32" s="14">
        <v>2562</v>
      </c>
      <c r="I32" s="14">
        <v>2809</v>
      </c>
      <c r="J32" s="14">
        <v>3182</v>
      </c>
      <c r="K32" s="14">
        <v>3593</v>
      </c>
      <c r="L32" s="14">
        <v>3994</v>
      </c>
      <c r="M32" s="14">
        <v>4297</v>
      </c>
      <c r="N32" s="14">
        <v>4602</v>
      </c>
      <c r="O32" s="14">
        <v>4917</v>
      </c>
      <c r="P32" s="14">
        <v>5234</v>
      </c>
      <c r="Q32" s="14">
        <v>5679</v>
      </c>
      <c r="R32" s="14">
        <v>6244</v>
      </c>
      <c r="S32" s="14">
        <v>6857</v>
      </c>
      <c r="T32" s="14">
        <v>7533</v>
      </c>
      <c r="U32" s="14">
        <v>8276</v>
      </c>
      <c r="V32" s="14">
        <v>9095</v>
      </c>
    </row>
    <row r="35" spans="1:67" s="41" customFormat="1" x14ac:dyDescent="0.15">
      <c r="A35" s="12">
        <v>1</v>
      </c>
      <c r="B35" s="12" t="s">
        <v>111</v>
      </c>
    </row>
    <row r="36" spans="1:67" s="41" customFormat="1" x14ac:dyDescent="0.15">
      <c r="C36" s="42"/>
    </row>
    <row r="37" spans="1:67" x14ac:dyDescent="0.15">
      <c r="AV37" s="15"/>
    </row>
    <row r="38" spans="1:67" x14ac:dyDescent="0.15">
      <c r="B38" s="12">
        <v>2015</v>
      </c>
      <c r="C38" s="12" t="s">
        <v>109</v>
      </c>
      <c r="D38" s="12"/>
      <c r="E38" s="12"/>
      <c r="F38" s="12"/>
      <c r="G38" s="12"/>
      <c r="H38" s="12"/>
      <c r="I38" s="12"/>
      <c r="J38" s="12"/>
      <c r="K38" s="12"/>
      <c r="L38" s="12"/>
      <c r="N38" s="15"/>
      <c r="O38" s="15"/>
      <c r="AU38" s="12">
        <v>2015</v>
      </c>
      <c r="AV38" s="12" t="s">
        <v>109</v>
      </c>
      <c r="AW38" s="12"/>
      <c r="AX38" s="12"/>
      <c r="AY38" s="12"/>
      <c r="AZ38" s="12"/>
      <c r="BA38" s="12"/>
      <c r="BB38" s="12"/>
      <c r="BC38" s="12"/>
      <c r="BD38" s="12"/>
      <c r="BE38" s="12"/>
      <c r="BG38" s="15"/>
      <c r="BH38" s="15"/>
    </row>
    <row r="39" spans="1:67" x14ac:dyDescent="0.15">
      <c r="C39" s="40">
        <v>1</v>
      </c>
      <c r="D39" s="40">
        <v>2</v>
      </c>
      <c r="E39" s="40">
        <v>3</v>
      </c>
      <c r="F39" s="40">
        <v>4</v>
      </c>
      <c r="G39" s="40">
        <v>5</v>
      </c>
      <c r="H39" s="40">
        <v>6</v>
      </c>
      <c r="I39" s="40">
        <v>7</v>
      </c>
      <c r="J39" s="40">
        <v>8</v>
      </c>
      <c r="K39" s="40">
        <v>9</v>
      </c>
      <c r="L39" s="40">
        <v>10</v>
      </c>
      <c r="M39" s="40" t="s">
        <v>0</v>
      </c>
      <c r="N39" s="40">
        <v>11</v>
      </c>
      <c r="O39" s="40" t="s">
        <v>1</v>
      </c>
      <c r="P39" s="40">
        <v>12</v>
      </c>
      <c r="Q39" s="40">
        <v>13</v>
      </c>
      <c r="R39" s="40">
        <v>14</v>
      </c>
      <c r="S39" s="40">
        <v>15</v>
      </c>
      <c r="T39" s="40">
        <v>16</v>
      </c>
      <c r="U39" s="40">
        <v>17</v>
      </c>
      <c r="V39" s="40">
        <v>18</v>
      </c>
      <c r="AV39" s="40">
        <v>1</v>
      </c>
      <c r="AW39" s="40">
        <v>2</v>
      </c>
      <c r="AX39" s="40">
        <v>3</v>
      </c>
      <c r="AY39" s="40">
        <v>4</v>
      </c>
      <c r="AZ39" s="40">
        <v>5</v>
      </c>
      <c r="BA39" s="40">
        <v>6</v>
      </c>
      <c r="BB39" s="40">
        <v>7</v>
      </c>
      <c r="BC39" s="40">
        <v>8</v>
      </c>
      <c r="BD39" s="40">
        <v>9</v>
      </c>
      <c r="BE39" s="40">
        <v>10</v>
      </c>
      <c r="BF39" s="40" t="s">
        <v>0</v>
      </c>
      <c r="BG39" s="40">
        <v>11</v>
      </c>
      <c r="BH39" s="40" t="s">
        <v>1</v>
      </c>
      <c r="BI39" s="40">
        <v>12</v>
      </c>
      <c r="BJ39" s="40">
        <v>13</v>
      </c>
      <c r="BK39" s="40">
        <v>14</v>
      </c>
      <c r="BL39" s="40">
        <v>15</v>
      </c>
      <c r="BM39" s="40">
        <v>16</v>
      </c>
      <c r="BN39" s="40">
        <v>17</v>
      </c>
      <c r="BO39" s="40">
        <v>18</v>
      </c>
    </row>
    <row r="40" spans="1:67" x14ac:dyDescent="0.15">
      <c r="B40" s="10">
        <v>0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AU40" s="10">
        <v>0</v>
      </c>
      <c r="AV40" s="43" t="str">
        <f>IF((C56&gt;=C40),"",1)</f>
        <v/>
      </c>
      <c r="AW40" s="43" t="str">
        <f t="shared" ref="AW40:BO40" si="0">IF((D56&gt;=D40),"",1)</f>
        <v/>
      </c>
      <c r="AX40" s="43" t="str">
        <f t="shared" si="0"/>
        <v/>
      </c>
      <c r="AY40" s="43" t="str">
        <f t="shared" si="0"/>
        <v/>
      </c>
      <c r="AZ40" s="43" t="str">
        <f t="shared" si="0"/>
        <v/>
      </c>
      <c r="BA40" s="43" t="str">
        <f t="shared" si="0"/>
        <v/>
      </c>
      <c r="BB40" s="43" t="str">
        <f t="shared" si="0"/>
        <v/>
      </c>
      <c r="BC40" s="43" t="str">
        <f t="shared" si="0"/>
        <v/>
      </c>
      <c r="BD40" s="43" t="str">
        <f t="shared" si="0"/>
        <v/>
      </c>
      <c r="BE40" s="43" t="str">
        <f t="shared" si="0"/>
        <v/>
      </c>
      <c r="BF40" s="43" t="str">
        <f t="shared" si="0"/>
        <v/>
      </c>
      <c r="BG40" s="43" t="str">
        <f t="shared" si="0"/>
        <v/>
      </c>
      <c r="BH40" s="43" t="str">
        <f t="shared" si="0"/>
        <v/>
      </c>
      <c r="BI40" s="43" t="str">
        <f t="shared" si="0"/>
        <v/>
      </c>
      <c r="BJ40" s="43" t="str">
        <f t="shared" si="0"/>
        <v/>
      </c>
      <c r="BK40" s="43" t="str">
        <f t="shared" si="0"/>
        <v/>
      </c>
      <c r="BL40" s="43" t="str">
        <f t="shared" si="0"/>
        <v/>
      </c>
      <c r="BM40" s="43" t="str">
        <f t="shared" si="0"/>
        <v/>
      </c>
      <c r="BN40" s="43" t="str">
        <f t="shared" si="0"/>
        <v/>
      </c>
      <c r="BO40" s="43" t="str">
        <f t="shared" si="0"/>
        <v/>
      </c>
    </row>
    <row r="41" spans="1:67" x14ac:dyDescent="0.15">
      <c r="B41" s="10">
        <v>1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AU41" s="10">
        <v>1</v>
      </c>
      <c r="AV41" s="43" t="str">
        <f t="shared" ref="AV41:AV51" si="1">IF((C57&gt;=C41),"",1)</f>
        <v/>
      </c>
      <c r="AW41" s="43" t="str">
        <f t="shared" ref="AW41:AW51" si="2">IF((D57&gt;=D41),"",1)</f>
        <v/>
      </c>
      <c r="AX41" s="43" t="str">
        <f t="shared" ref="AX41:AX51" si="3">IF((E57&gt;=E41),"",1)</f>
        <v/>
      </c>
      <c r="AY41" s="43" t="str">
        <f t="shared" ref="AY41:AY51" si="4">IF((F57&gt;=F41),"",1)</f>
        <v/>
      </c>
      <c r="AZ41" s="43" t="str">
        <f t="shared" ref="AZ41:AZ51" si="5">IF((G57&gt;=G41),"",1)</f>
        <v/>
      </c>
      <c r="BA41" s="43" t="str">
        <f t="shared" ref="BA41:BA51" si="6">IF((H57&gt;=H41),"",1)</f>
        <v/>
      </c>
      <c r="BB41" s="43" t="str">
        <f t="shared" ref="BB41:BB51" si="7">IF((I57&gt;=I41),"",1)</f>
        <v/>
      </c>
      <c r="BC41" s="43" t="str">
        <f t="shared" ref="BC41:BC51" si="8">IF((J57&gt;=J41),"",1)</f>
        <v/>
      </c>
      <c r="BD41" s="43" t="str">
        <f t="shared" ref="BD41:BD51" si="9">IF((K57&gt;=K41),"",1)</f>
        <v/>
      </c>
      <c r="BE41" s="43" t="str">
        <f t="shared" ref="BE41:BE51" si="10">IF((L57&gt;=L41),"",1)</f>
        <v/>
      </c>
      <c r="BF41" s="43" t="str">
        <f t="shared" ref="BF41:BF51" si="11">IF((M57&gt;=M41),"",1)</f>
        <v/>
      </c>
      <c r="BG41" s="43" t="str">
        <f t="shared" ref="BG41:BG51" si="12">IF((N57&gt;=N41),"",1)</f>
        <v/>
      </c>
      <c r="BH41" s="43" t="str">
        <f t="shared" ref="BH41:BH51" si="13">IF((O57&gt;=O41),"",1)</f>
        <v/>
      </c>
      <c r="BI41" s="43" t="str">
        <f t="shared" ref="BI41:BI51" si="14">IF((P57&gt;=P41),"",1)</f>
        <v/>
      </c>
      <c r="BJ41" s="43" t="str">
        <f t="shared" ref="BJ41:BJ51" si="15">IF((Q57&gt;=Q41),"",1)</f>
        <v/>
      </c>
      <c r="BK41" s="43" t="str">
        <f t="shared" ref="BK41:BK51" si="16">IF((R57&gt;=R41),"",1)</f>
        <v/>
      </c>
      <c r="BL41" s="43" t="str">
        <f t="shared" ref="BL41:BL51" si="17">IF((S57&gt;=S41),"",1)</f>
        <v/>
      </c>
      <c r="BM41" s="43" t="str">
        <f t="shared" ref="BM41:BM51" si="18">IF((T57&gt;=T41),"",1)</f>
        <v/>
      </c>
      <c r="BN41" s="43" t="str">
        <f t="shared" ref="BN41:BN51" si="19">IF((U57&gt;=U41),"",1)</f>
        <v/>
      </c>
      <c r="BO41" s="43" t="str">
        <f t="shared" ref="BO41:BO51" si="20">IF((V57&gt;=V41),"",1)</f>
        <v/>
      </c>
    </row>
    <row r="42" spans="1:67" x14ac:dyDescent="0.15">
      <c r="B42" s="10">
        <v>2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AU42" s="10">
        <v>2</v>
      </c>
      <c r="AV42" s="43" t="str">
        <f t="shared" si="1"/>
        <v/>
      </c>
      <c r="AW42" s="43" t="str">
        <f t="shared" si="2"/>
        <v/>
      </c>
      <c r="AX42" s="43" t="str">
        <f t="shared" si="3"/>
        <v/>
      </c>
      <c r="AY42" s="43" t="str">
        <f t="shared" si="4"/>
        <v/>
      </c>
      <c r="AZ42" s="43" t="str">
        <f t="shared" si="5"/>
        <v/>
      </c>
      <c r="BA42" s="43" t="str">
        <f t="shared" si="6"/>
        <v/>
      </c>
      <c r="BB42" s="43" t="str">
        <f t="shared" si="7"/>
        <v/>
      </c>
      <c r="BC42" s="43" t="str">
        <f t="shared" si="8"/>
        <v/>
      </c>
      <c r="BD42" s="43" t="str">
        <f t="shared" si="9"/>
        <v/>
      </c>
      <c r="BE42" s="43" t="str">
        <f t="shared" si="10"/>
        <v/>
      </c>
      <c r="BF42" s="43" t="str">
        <f t="shared" si="11"/>
        <v/>
      </c>
      <c r="BG42" s="43" t="str">
        <f t="shared" si="12"/>
        <v/>
      </c>
      <c r="BH42" s="43" t="str">
        <f t="shared" si="13"/>
        <v/>
      </c>
      <c r="BI42" s="43" t="str">
        <f t="shared" si="14"/>
        <v/>
      </c>
      <c r="BJ42" s="43" t="str">
        <f t="shared" si="15"/>
        <v/>
      </c>
      <c r="BK42" s="43" t="str">
        <f t="shared" si="16"/>
        <v/>
      </c>
      <c r="BL42" s="43" t="str">
        <f t="shared" si="17"/>
        <v/>
      </c>
      <c r="BM42" s="43" t="str">
        <f t="shared" si="18"/>
        <v/>
      </c>
      <c r="BN42" s="43" t="str">
        <f t="shared" si="19"/>
        <v/>
      </c>
      <c r="BO42" s="43" t="str">
        <f t="shared" si="20"/>
        <v/>
      </c>
    </row>
    <row r="43" spans="1:67" x14ac:dyDescent="0.15">
      <c r="B43" s="10">
        <v>3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AU43" s="10">
        <v>3</v>
      </c>
      <c r="AV43" s="43" t="str">
        <f t="shared" si="1"/>
        <v/>
      </c>
      <c r="AW43" s="43" t="str">
        <f t="shared" si="2"/>
        <v/>
      </c>
      <c r="AX43" s="43" t="str">
        <f t="shared" si="3"/>
        <v/>
      </c>
      <c r="AY43" s="43" t="str">
        <f t="shared" si="4"/>
        <v/>
      </c>
      <c r="AZ43" s="43" t="str">
        <f t="shared" si="5"/>
        <v/>
      </c>
      <c r="BA43" s="43" t="str">
        <f t="shared" si="6"/>
        <v/>
      </c>
      <c r="BB43" s="43" t="str">
        <f t="shared" si="7"/>
        <v/>
      </c>
      <c r="BC43" s="43" t="str">
        <f t="shared" si="8"/>
        <v/>
      </c>
      <c r="BD43" s="43" t="str">
        <f t="shared" si="9"/>
        <v/>
      </c>
      <c r="BE43" s="43" t="str">
        <f t="shared" si="10"/>
        <v/>
      </c>
      <c r="BF43" s="43" t="str">
        <f t="shared" si="11"/>
        <v/>
      </c>
      <c r="BG43" s="43" t="str">
        <f t="shared" si="12"/>
        <v/>
      </c>
      <c r="BH43" s="43" t="str">
        <f t="shared" si="13"/>
        <v/>
      </c>
      <c r="BI43" s="43" t="str">
        <f t="shared" si="14"/>
        <v/>
      </c>
      <c r="BJ43" s="43" t="str">
        <f t="shared" si="15"/>
        <v/>
      </c>
      <c r="BK43" s="43" t="str">
        <f t="shared" si="16"/>
        <v/>
      </c>
      <c r="BL43" s="43" t="str">
        <f t="shared" si="17"/>
        <v/>
      </c>
      <c r="BM43" s="43" t="str">
        <f t="shared" si="18"/>
        <v/>
      </c>
      <c r="BN43" s="43" t="str">
        <f t="shared" si="19"/>
        <v/>
      </c>
      <c r="BO43" s="43" t="str">
        <f t="shared" si="20"/>
        <v/>
      </c>
    </row>
    <row r="44" spans="1:67" x14ac:dyDescent="0.15">
      <c r="B44" s="10">
        <v>4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AU44" s="10">
        <v>4</v>
      </c>
      <c r="AV44" s="43" t="str">
        <f t="shared" si="1"/>
        <v/>
      </c>
      <c r="AW44" s="43" t="str">
        <f t="shared" si="2"/>
        <v/>
      </c>
      <c r="AX44" s="43" t="str">
        <f t="shared" si="3"/>
        <v/>
      </c>
      <c r="AY44" s="43" t="str">
        <f t="shared" si="4"/>
        <v/>
      </c>
      <c r="AZ44" s="43" t="str">
        <f t="shared" si="5"/>
        <v/>
      </c>
      <c r="BA44" s="43" t="str">
        <f t="shared" si="6"/>
        <v/>
      </c>
      <c r="BB44" s="43" t="str">
        <f t="shared" si="7"/>
        <v/>
      </c>
      <c r="BC44" s="43" t="str">
        <f t="shared" si="8"/>
        <v/>
      </c>
      <c r="BD44" s="43" t="str">
        <f t="shared" si="9"/>
        <v/>
      </c>
      <c r="BE44" s="43" t="str">
        <f t="shared" si="10"/>
        <v/>
      </c>
      <c r="BF44" s="43" t="str">
        <f t="shared" si="11"/>
        <v/>
      </c>
      <c r="BG44" s="43" t="str">
        <f t="shared" si="12"/>
        <v/>
      </c>
      <c r="BH44" s="43" t="str">
        <f t="shared" si="13"/>
        <v/>
      </c>
      <c r="BI44" s="43" t="str">
        <f t="shared" si="14"/>
        <v/>
      </c>
      <c r="BJ44" s="43" t="str">
        <f t="shared" si="15"/>
        <v/>
      </c>
      <c r="BK44" s="43" t="str">
        <f t="shared" si="16"/>
        <v/>
      </c>
      <c r="BL44" s="43" t="str">
        <f t="shared" si="17"/>
        <v/>
      </c>
      <c r="BM44" s="43" t="str">
        <f t="shared" si="18"/>
        <v/>
      </c>
      <c r="BN44" s="43" t="str">
        <f t="shared" si="19"/>
        <v/>
      </c>
      <c r="BO44" s="43" t="str">
        <f t="shared" si="20"/>
        <v/>
      </c>
    </row>
    <row r="45" spans="1:67" x14ac:dyDescent="0.15">
      <c r="B45" s="10">
        <v>5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AU45" s="10">
        <v>5</v>
      </c>
      <c r="AV45" s="43" t="str">
        <f t="shared" si="1"/>
        <v/>
      </c>
      <c r="AW45" s="43" t="str">
        <f t="shared" si="2"/>
        <v/>
      </c>
      <c r="AX45" s="43" t="str">
        <f t="shared" si="3"/>
        <v/>
      </c>
      <c r="AY45" s="43" t="str">
        <f t="shared" si="4"/>
        <v/>
      </c>
      <c r="AZ45" s="43" t="str">
        <f t="shared" si="5"/>
        <v/>
      </c>
      <c r="BA45" s="43" t="str">
        <f t="shared" si="6"/>
        <v/>
      </c>
      <c r="BB45" s="43" t="str">
        <f t="shared" si="7"/>
        <v/>
      </c>
      <c r="BC45" s="43" t="str">
        <f t="shared" si="8"/>
        <v/>
      </c>
      <c r="BD45" s="43" t="str">
        <f t="shared" si="9"/>
        <v/>
      </c>
      <c r="BE45" s="43" t="str">
        <f t="shared" si="10"/>
        <v/>
      </c>
      <c r="BF45" s="43" t="str">
        <f t="shared" si="11"/>
        <v/>
      </c>
      <c r="BG45" s="43" t="str">
        <f t="shared" si="12"/>
        <v/>
      </c>
      <c r="BH45" s="43" t="str">
        <f t="shared" si="13"/>
        <v/>
      </c>
      <c r="BI45" s="43" t="str">
        <f t="shared" si="14"/>
        <v/>
      </c>
      <c r="BJ45" s="43" t="str">
        <f t="shared" si="15"/>
        <v/>
      </c>
      <c r="BK45" s="43" t="str">
        <f t="shared" si="16"/>
        <v/>
      </c>
      <c r="BL45" s="43" t="str">
        <f t="shared" si="17"/>
        <v/>
      </c>
      <c r="BM45" s="43" t="str">
        <f t="shared" si="18"/>
        <v/>
      </c>
      <c r="BN45" s="43" t="str">
        <f t="shared" si="19"/>
        <v/>
      </c>
      <c r="BO45" s="43" t="str">
        <f t="shared" si="20"/>
        <v/>
      </c>
    </row>
    <row r="46" spans="1:67" x14ac:dyDescent="0.15">
      <c r="B46" s="10">
        <v>6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AU46" s="10">
        <v>6</v>
      </c>
      <c r="AV46" s="43" t="str">
        <f t="shared" si="1"/>
        <v/>
      </c>
      <c r="AW46" s="43" t="str">
        <f t="shared" si="2"/>
        <v/>
      </c>
      <c r="AX46" s="43" t="str">
        <f t="shared" si="3"/>
        <v/>
      </c>
      <c r="AY46" s="43" t="str">
        <f t="shared" si="4"/>
        <v/>
      </c>
      <c r="AZ46" s="43" t="str">
        <f t="shared" si="5"/>
        <v/>
      </c>
      <c r="BA46" s="43" t="str">
        <f t="shared" si="6"/>
        <v/>
      </c>
      <c r="BB46" s="43" t="str">
        <f t="shared" si="7"/>
        <v/>
      </c>
      <c r="BC46" s="43" t="str">
        <f t="shared" si="8"/>
        <v/>
      </c>
      <c r="BD46" s="43" t="str">
        <f t="shared" si="9"/>
        <v/>
      </c>
      <c r="BE46" s="43" t="str">
        <f t="shared" si="10"/>
        <v/>
      </c>
      <c r="BF46" s="43" t="str">
        <f t="shared" si="11"/>
        <v/>
      </c>
      <c r="BG46" s="43" t="str">
        <f t="shared" si="12"/>
        <v/>
      </c>
      <c r="BH46" s="43" t="str">
        <f t="shared" si="13"/>
        <v/>
      </c>
      <c r="BI46" s="43" t="str">
        <f t="shared" si="14"/>
        <v/>
      </c>
      <c r="BJ46" s="43" t="str">
        <f t="shared" si="15"/>
        <v/>
      </c>
      <c r="BK46" s="43" t="str">
        <f t="shared" si="16"/>
        <v/>
      </c>
      <c r="BL46" s="43" t="str">
        <f t="shared" si="17"/>
        <v/>
      </c>
      <c r="BM46" s="43" t="str">
        <f t="shared" si="18"/>
        <v/>
      </c>
      <c r="BN46" s="43" t="str">
        <f t="shared" si="19"/>
        <v/>
      </c>
      <c r="BO46" s="43" t="str">
        <f t="shared" si="20"/>
        <v/>
      </c>
    </row>
    <row r="47" spans="1:67" x14ac:dyDescent="0.15">
      <c r="B47" s="10">
        <v>7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AU47" s="10">
        <v>7</v>
      </c>
      <c r="AV47" s="43" t="str">
        <f t="shared" si="1"/>
        <v/>
      </c>
      <c r="AW47" s="43" t="str">
        <f t="shared" si="2"/>
        <v/>
      </c>
      <c r="AX47" s="43" t="str">
        <f t="shared" si="3"/>
        <v/>
      </c>
      <c r="AY47" s="43" t="str">
        <f t="shared" si="4"/>
        <v/>
      </c>
      <c r="AZ47" s="43" t="str">
        <f t="shared" si="5"/>
        <v/>
      </c>
      <c r="BA47" s="43" t="str">
        <f t="shared" si="6"/>
        <v/>
      </c>
      <c r="BB47" s="43" t="str">
        <f t="shared" si="7"/>
        <v/>
      </c>
      <c r="BC47" s="43" t="str">
        <f t="shared" si="8"/>
        <v/>
      </c>
      <c r="BD47" s="43" t="str">
        <f t="shared" si="9"/>
        <v/>
      </c>
      <c r="BE47" s="43" t="str">
        <f t="shared" si="10"/>
        <v/>
      </c>
      <c r="BF47" s="43" t="str">
        <f t="shared" si="11"/>
        <v/>
      </c>
      <c r="BG47" s="43" t="str">
        <f t="shared" si="12"/>
        <v/>
      </c>
      <c r="BH47" s="43" t="str">
        <f t="shared" si="13"/>
        <v/>
      </c>
      <c r="BI47" s="43" t="str">
        <f t="shared" si="14"/>
        <v/>
      </c>
      <c r="BJ47" s="43" t="str">
        <f t="shared" si="15"/>
        <v/>
      </c>
      <c r="BK47" s="43" t="str">
        <f t="shared" si="16"/>
        <v/>
      </c>
      <c r="BL47" s="43" t="str">
        <f t="shared" si="17"/>
        <v/>
      </c>
      <c r="BM47" s="43" t="str">
        <f t="shared" si="18"/>
        <v/>
      </c>
      <c r="BN47" s="43" t="str">
        <f t="shared" si="19"/>
        <v/>
      </c>
      <c r="BO47" s="43" t="str">
        <f t="shared" si="20"/>
        <v/>
      </c>
    </row>
    <row r="48" spans="1:67" x14ac:dyDescent="0.15">
      <c r="B48" s="10">
        <v>8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X48" s="10" t="s">
        <v>41</v>
      </c>
      <c r="AU48" s="10">
        <v>8</v>
      </c>
      <c r="AV48" s="43" t="str">
        <f t="shared" si="1"/>
        <v/>
      </c>
      <c r="AW48" s="43" t="str">
        <f t="shared" si="2"/>
        <v/>
      </c>
      <c r="AX48" s="43" t="str">
        <f t="shared" si="3"/>
        <v/>
      </c>
      <c r="AY48" s="43" t="str">
        <f t="shared" si="4"/>
        <v/>
      </c>
      <c r="AZ48" s="43" t="str">
        <f t="shared" si="5"/>
        <v/>
      </c>
      <c r="BA48" s="43" t="str">
        <f t="shared" si="6"/>
        <v/>
      </c>
      <c r="BB48" s="43" t="str">
        <f t="shared" si="7"/>
        <v/>
      </c>
      <c r="BC48" s="43" t="str">
        <f t="shared" si="8"/>
        <v/>
      </c>
      <c r="BD48" s="43" t="str">
        <f t="shared" si="9"/>
        <v/>
      </c>
      <c r="BE48" s="43" t="str">
        <f t="shared" si="10"/>
        <v/>
      </c>
      <c r="BF48" s="43" t="str">
        <f t="shared" si="11"/>
        <v/>
      </c>
      <c r="BG48" s="43" t="str">
        <f t="shared" si="12"/>
        <v/>
      </c>
      <c r="BH48" s="43" t="str">
        <f t="shared" si="13"/>
        <v/>
      </c>
      <c r="BI48" s="43" t="str">
        <f t="shared" si="14"/>
        <v/>
      </c>
      <c r="BJ48" s="43" t="str">
        <f t="shared" si="15"/>
        <v/>
      </c>
      <c r="BK48" s="43" t="str">
        <f t="shared" si="16"/>
        <v/>
      </c>
      <c r="BL48" s="43" t="str">
        <f t="shared" si="17"/>
        <v/>
      </c>
      <c r="BM48" s="43" t="str">
        <f t="shared" si="18"/>
        <v/>
      </c>
      <c r="BN48" s="43" t="str">
        <f t="shared" si="19"/>
        <v/>
      </c>
      <c r="BO48" s="43" t="str">
        <f t="shared" si="20"/>
        <v/>
      </c>
    </row>
    <row r="49" spans="2:67" x14ac:dyDescent="0.15">
      <c r="B49" s="10">
        <v>9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X49" s="40">
        <v>2015</v>
      </c>
      <c r="AU49" s="10">
        <v>9</v>
      </c>
      <c r="AV49" s="43" t="str">
        <f t="shared" si="1"/>
        <v/>
      </c>
      <c r="AW49" s="43" t="str">
        <f t="shared" si="2"/>
        <v/>
      </c>
      <c r="AX49" s="43" t="str">
        <f t="shared" si="3"/>
        <v/>
      </c>
      <c r="AY49" s="43" t="str">
        <f t="shared" si="4"/>
        <v/>
      </c>
      <c r="AZ49" s="43" t="str">
        <f t="shared" si="5"/>
        <v/>
      </c>
      <c r="BA49" s="43" t="str">
        <f t="shared" si="6"/>
        <v/>
      </c>
      <c r="BB49" s="43" t="str">
        <f t="shared" si="7"/>
        <v/>
      </c>
      <c r="BC49" s="43" t="str">
        <f t="shared" si="8"/>
        <v/>
      </c>
      <c r="BD49" s="43" t="str">
        <f t="shared" si="9"/>
        <v/>
      </c>
      <c r="BE49" s="43" t="str">
        <f t="shared" si="10"/>
        <v/>
      </c>
      <c r="BF49" s="43" t="str">
        <f t="shared" si="11"/>
        <v/>
      </c>
      <c r="BG49" s="43" t="str">
        <f t="shared" si="12"/>
        <v/>
      </c>
      <c r="BH49" s="43" t="str">
        <f t="shared" si="13"/>
        <v/>
      </c>
      <c r="BI49" s="43" t="str">
        <f t="shared" si="14"/>
        <v/>
      </c>
      <c r="BJ49" s="43" t="str">
        <f t="shared" si="15"/>
        <v/>
      </c>
      <c r="BK49" s="43" t="str">
        <f t="shared" si="16"/>
        <v/>
      </c>
      <c r="BL49" s="43" t="str">
        <f t="shared" si="17"/>
        <v/>
      </c>
      <c r="BM49" s="43" t="str">
        <f t="shared" si="18"/>
        <v/>
      </c>
      <c r="BN49" s="43" t="str">
        <f t="shared" si="19"/>
        <v/>
      </c>
      <c r="BO49" s="43" t="str">
        <f t="shared" si="20"/>
        <v/>
      </c>
    </row>
    <row r="50" spans="2:67" x14ac:dyDescent="0.15">
      <c r="B50" s="10">
        <v>10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X50" s="10" t="s">
        <v>10</v>
      </c>
      <c r="Y50" s="10" t="s">
        <v>11</v>
      </c>
      <c r="AA50" s="10" t="s">
        <v>9</v>
      </c>
      <c r="AU50" s="10">
        <v>10</v>
      </c>
      <c r="AV50" s="43" t="str">
        <f t="shared" si="1"/>
        <v/>
      </c>
      <c r="AW50" s="43" t="str">
        <f t="shared" si="2"/>
        <v/>
      </c>
      <c r="AX50" s="43" t="str">
        <f t="shared" si="3"/>
        <v/>
      </c>
      <c r="AY50" s="43" t="str">
        <f t="shared" si="4"/>
        <v/>
      </c>
      <c r="AZ50" s="43" t="str">
        <f t="shared" si="5"/>
        <v/>
      </c>
      <c r="BA50" s="43" t="str">
        <f t="shared" si="6"/>
        <v/>
      </c>
      <c r="BB50" s="43" t="str">
        <f t="shared" si="7"/>
        <v/>
      </c>
      <c r="BC50" s="43" t="str">
        <f t="shared" si="8"/>
        <v/>
      </c>
      <c r="BD50" s="43" t="str">
        <f t="shared" si="9"/>
        <v/>
      </c>
      <c r="BE50" s="43" t="str">
        <f t="shared" si="10"/>
        <v/>
      </c>
      <c r="BF50" s="43" t="str">
        <f t="shared" si="11"/>
        <v/>
      </c>
      <c r="BG50" s="43" t="str">
        <f t="shared" si="12"/>
        <v/>
      </c>
      <c r="BH50" s="43" t="str">
        <f t="shared" si="13"/>
        <v/>
      </c>
      <c r="BI50" s="43" t="str">
        <f t="shared" si="14"/>
        <v/>
      </c>
      <c r="BJ50" s="43" t="str">
        <f t="shared" si="15"/>
        <v/>
      </c>
      <c r="BK50" s="43" t="str">
        <f t="shared" si="16"/>
        <v/>
      </c>
      <c r="BL50" s="43" t="str">
        <f t="shared" si="17"/>
        <v/>
      </c>
      <c r="BM50" s="43" t="str">
        <f t="shared" si="18"/>
        <v/>
      </c>
      <c r="BN50" s="43" t="str">
        <f t="shared" si="19"/>
        <v/>
      </c>
      <c r="BO50" s="43" t="str">
        <f t="shared" si="20"/>
        <v/>
      </c>
    </row>
    <row r="51" spans="2:67" x14ac:dyDescent="0.15">
      <c r="B51" s="10">
        <v>11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X51" s="44">
        <f>SUM(C40:V51)</f>
        <v>0</v>
      </c>
      <c r="Y51" s="44">
        <f>SUMPRODUCT(C40:V51,C5:V16)</f>
        <v>0</v>
      </c>
      <c r="Z51" s="40"/>
      <c r="AA51" s="44">
        <f>IF(X51=0,0,Y51/X51)</f>
        <v>0</v>
      </c>
      <c r="AU51" s="10">
        <v>11</v>
      </c>
      <c r="AV51" s="43" t="str">
        <f t="shared" si="1"/>
        <v/>
      </c>
      <c r="AW51" s="43" t="str">
        <f t="shared" si="2"/>
        <v/>
      </c>
      <c r="AX51" s="43" t="str">
        <f t="shared" si="3"/>
        <v/>
      </c>
      <c r="AY51" s="43" t="str">
        <f t="shared" si="4"/>
        <v/>
      </c>
      <c r="AZ51" s="43" t="str">
        <f t="shared" si="5"/>
        <v/>
      </c>
      <c r="BA51" s="43" t="str">
        <f t="shared" si="6"/>
        <v/>
      </c>
      <c r="BB51" s="43" t="str">
        <f t="shared" si="7"/>
        <v/>
      </c>
      <c r="BC51" s="43" t="str">
        <f t="shared" si="8"/>
        <v/>
      </c>
      <c r="BD51" s="43" t="str">
        <f t="shared" si="9"/>
        <v/>
      </c>
      <c r="BE51" s="43" t="str">
        <f t="shared" si="10"/>
        <v/>
      </c>
      <c r="BF51" s="43" t="str">
        <f t="shared" si="11"/>
        <v/>
      </c>
      <c r="BG51" s="43" t="str">
        <f t="shared" si="12"/>
        <v/>
      </c>
      <c r="BH51" s="43" t="str">
        <f t="shared" si="13"/>
        <v/>
      </c>
      <c r="BI51" s="43" t="str">
        <f t="shared" si="14"/>
        <v/>
      </c>
      <c r="BJ51" s="43" t="str">
        <f t="shared" si="15"/>
        <v/>
      </c>
      <c r="BK51" s="43" t="str">
        <f t="shared" si="16"/>
        <v/>
      </c>
      <c r="BL51" s="43" t="str">
        <f t="shared" si="17"/>
        <v/>
      </c>
      <c r="BM51" s="43" t="str">
        <f t="shared" si="18"/>
        <v/>
      </c>
      <c r="BN51" s="43" t="str">
        <f t="shared" si="19"/>
        <v/>
      </c>
      <c r="BO51" s="43" t="str">
        <f t="shared" si="20"/>
        <v/>
      </c>
    </row>
    <row r="52" spans="2:67" x14ac:dyDescent="0.15">
      <c r="C52" s="45" t="str">
        <f>IF(SUM(AV52:BO52)&gt;0,"Corresponderende cellen niet ingevuld of aantal medewerkers is kleiner dan aantal fte","")</f>
        <v/>
      </c>
      <c r="AA52" s="10" t="s">
        <v>15</v>
      </c>
      <c r="AV52" s="46">
        <f>SUM(AV40:AV51)+SUM(AV56:AV67)</f>
        <v>0</v>
      </c>
      <c r="AW52" s="46">
        <f t="shared" ref="AW52:BO52" si="21">SUM(AW40:AW51)+SUM(AW56:AW67)</f>
        <v>0</v>
      </c>
      <c r="AX52" s="46">
        <f t="shared" si="21"/>
        <v>0</v>
      </c>
      <c r="AY52" s="46">
        <f t="shared" si="21"/>
        <v>0</v>
      </c>
      <c r="AZ52" s="46">
        <f t="shared" si="21"/>
        <v>0</v>
      </c>
      <c r="BA52" s="46">
        <f t="shared" si="21"/>
        <v>0</v>
      </c>
      <c r="BB52" s="46">
        <f t="shared" si="21"/>
        <v>0</v>
      </c>
      <c r="BC52" s="46">
        <f t="shared" si="21"/>
        <v>0</v>
      </c>
      <c r="BD52" s="46">
        <f t="shared" si="21"/>
        <v>0</v>
      </c>
      <c r="BE52" s="46">
        <f t="shared" si="21"/>
        <v>0</v>
      </c>
      <c r="BF52" s="46">
        <f t="shared" si="21"/>
        <v>0</v>
      </c>
      <c r="BG52" s="46">
        <f t="shared" si="21"/>
        <v>0</v>
      </c>
      <c r="BH52" s="46">
        <f t="shared" si="21"/>
        <v>0</v>
      </c>
      <c r="BI52" s="46">
        <f t="shared" si="21"/>
        <v>0</v>
      </c>
      <c r="BJ52" s="46">
        <f t="shared" si="21"/>
        <v>0</v>
      </c>
      <c r="BK52" s="46">
        <f t="shared" si="21"/>
        <v>0</v>
      </c>
      <c r="BL52" s="46">
        <f t="shared" si="21"/>
        <v>0</v>
      </c>
      <c r="BM52" s="46">
        <f t="shared" si="21"/>
        <v>0</v>
      </c>
      <c r="BN52" s="46">
        <f t="shared" si="21"/>
        <v>0</v>
      </c>
      <c r="BO52" s="46">
        <f t="shared" si="21"/>
        <v>0</v>
      </c>
    </row>
    <row r="53" spans="2:67" x14ac:dyDescent="0.15">
      <c r="C53" s="46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</row>
    <row r="54" spans="2:67" x14ac:dyDescent="0.15">
      <c r="B54" s="12">
        <v>2015</v>
      </c>
      <c r="C54" s="12" t="s">
        <v>258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5"/>
      <c r="AU54" s="12">
        <v>2015</v>
      </c>
      <c r="AV54" s="12" t="s">
        <v>258</v>
      </c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5"/>
    </row>
    <row r="55" spans="2:67" x14ac:dyDescent="0.15">
      <c r="C55" s="40">
        <v>1</v>
      </c>
      <c r="D55" s="40">
        <v>2</v>
      </c>
      <c r="E55" s="40">
        <v>3</v>
      </c>
      <c r="F55" s="40">
        <v>4</v>
      </c>
      <c r="G55" s="40">
        <v>5</v>
      </c>
      <c r="H55" s="40">
        <v>6</v>
      </c>
      <c r="I55" s="40">
        <v>7</v>
      </c>
      <c r="J55" s="40">
        <v>8</v>
      </c>
      <c r="K55" s="40">
        <v>9</v>
      </c>
      <c r="L55" s="40">
        <v>10</v>
      </c>
      <c r="M55" s="40" t="s">
        <v>0</v>
      </c>
      <c r="N55" s="40">
        <v>11</v>
      </c>
      <c r="O55" s="40" t="s">
        <v>1</v>
      </c>
      <c r="P55" s="40">
        <v>12</v>
      </c>
      <c r="Q55" s="40">
        <v>13</v>
      </c>
      <c r="R55" s="40">
        <v>14</v>
      </c>
      <c r="S55" s="40">
        <v>15</v>
      </c>
      <c r="T55" s="40">
        <v>16</v>
      </c>
      <c r="U55" s="40">
        <v>17</v>
      </c>
      <c r="V55" s="40">
        <v>18</v>
      </c>
      <c r="AV55" s="40">
        <v>1</v>
      </c>
      <c r="AW55" s="40">
        <v>2</v>
      </c>
      <c r="AX55" s="40">
        <v>3</v>
      </c>
      <c r="AY55" s="40">
        <v>4</v>
      </c>
      <c r="AZ55" s="40">
        <v>5</v>
      </c>
      <c r="BA55" s="40">
        <v>6</v>
      </c>
      <c r="BB55" s="40">
        <v>7</v>
      </c>
      <c r="BC55" s="40">
        <v>8</v>
      </c>
      <c r="BD55" s="40">
        <v>9</v>
      </c>
      <c r="BE55" s="40">
        <v>10</v>
      </c>
      <c r="BF55" s="40" t="s">
        <v>0</v>
      </c>
      <c r="BG55" s="40">
        <v>11</v>
      </c>
      <c r="BH55" s="40" t="s">
        <v>1</v>
      </c>
      <c r="BI55" s="40">
        <v>12</v>
      </c>
      <c r="BJ55" s="40">
        <v>13</v>
      </c>
      <c r="BK55" s="40">
        <v>14</v>
      </c>
      <c r="BL55" s="40">
        <v>15</v>
      </c>
      <c r="BM55" s="40">
        <v>16</v>
      </c>
      <c r="BN55" s="40">
        <v>17</v>
      </c>
      <c r="BO55" s="40">
        <v>18</v>
      </c>
    </row>
    <row r="56" spans="2:67" x14ac:dyDescent="0.15">
      <c r="B56" s="10">
        <v>0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AU56" s="10">
        <v>0</v>
      </c>
      <c r="AV56" s="13" t="str">
        <f>IF(AND(C56-C40=C56,C56&lt;&gt;0),1,"")</f>
        <v/>
      </c>
      <c r="AW56" s="13" t="str">
        <f t="shared" ref="AW56:BO56" si="22">IF(AND(D56-D40=D56,D56&lt;&gt;0),1,"")</f>
        <v/>
      </c>
      <c r="AX56" s="13" t="str">
        <f t="shared" si="22"/>
        <v/>
      </c>
      <c r="AY56" s="13" t="str">
        <f t="shared" si="22"/>
        <v/>
      </c>
      <c r="AZ56" s="13" t="str">
        <f t="shared" si="22"/>
        <v/>
      </c>
      <c r="BA56" s="13" t="str">
        <f t="shared" si="22"/>
        <v/>
      </c>
      <c r="BB56" s="13" t="str">
        <f t="shared" si="22"/>
        <v/>
      </c>
      <c r="BC56" s="13" t="str">
        <f t="shared" si="22"/>
        <v/>
      </c>
      <c r="BD56" s="13" t="str">
        <f t="shared" si="22"/>
        <v/>
      </c>
      <c r="BE56" s="13" t="str">
        <f t="shared" si="22"/>
        <v/>
      </c>
      <c r="BF56" s="13" t="str">
        <f t="shared" si="22"/>
        <v/>
      </c>
      <c r="BG56" s="13" t="str">
        <f t="shared" si="22"/>
        <v/>
      </c>
      <c r="BH56" s="13" t="str">
        <f t="shared" si="22"/>
        <v/>
      </c>
      <c r="BI56" s="13" t="str">
        <f t="shared" si="22"/>
        <v/>
      </c>
      <c r="BJ56" s="13" t="str">
        <f t="shared" si="22"/>
        <v/>
      </c>
      <c r="BK56" s="13" t="str">
        <f t="shared" si="22"/>
        <v/>
      </c>
      <c r="BL56" s="13" t="str">
        <f t="shared" si="22"/>
        <v/>
      </c>
      <c r="BM56" s="13" t="str">
        <f t="shared" si="22"/>
        <v/>
      </c>
      <c r="BN56" s="13" t="str">
        <f t="shared" si="22"/>
        <v/>
      </c>
      <c r="BO56" s="13" t="str">
        <f t="shared" si="22"/>
        <v/>
      </c>
    </row>
    <row r="57" spans="2:67" x14ac:dyDescent="0.15">
      <c r="B57" s="10">
        <v>1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AU57" s="10">
        <v>1</v>
      </c>
      <c r="AV57" s="13" t="str">
        <f t="shared" ref="AV57:AV67" si="23">IF(AND(C57-C41=C57,C57&lt;&gt;0),1,"")</f>
        <v/>
      </c>
      <c r="AW57" s="13" t="str">
        <f t="shared" ref="AW57:AW67" si="24">IF(AND(D57-D41=D57,D57&lt;&gt;0),1,"")</f>
        <v/>
      </c>
      <c r="AX57" s="13" t="str">
        <f t="shared" ref="AX57:AX67" si="25">IF(AND(E57-E41=E57,E57&lt;&gt;0),1,"")</f>
        <v/>
      </c>
      <c r="AY57" s="13" t="str">
        <f t="shared" ref="AY57:AY67" si="26">IF(AND(F57-F41=F57,F57&lt;&gt;0),1,"")</f>
        <v/>
      </c>
      <c r="AZ57" s="13" t="str">
        <f t="shared" ref="AZ57:AZ67" si="27">IF(AND(G57-G41=G57,G57&lt;&gt;0),1,"")</f>
        <v/>
      </c>
      <c r="BA57" s="13" t="str">
        <f t="shared" ref="BA57:BA67" si="28">IF(AND(H57-H41=H57,H57&lt;&gt;0),1,"")</f>
        <v/>
      </c>
      <c r="BB57" s="13" t="str">
        <f t="shared" ref="BB57:BB67" si="29">IF(AND(I57-I41=I57,I57&lt;&gt;0),1,"")</f>
        <v/>
      </c>
      <c r="BC57" s="13" t="str">
        <f t="shared" ref="BC57:BC67" si="30">IF(AND(J57-J41=J57,J57&lt;&gt;0),1,"")</f>
        <v/>
      </c>
      <c r="BD57" s="13" t="str">
        <f t="shared" ref="BD57:BD67" si="31">IF(AND(K57-K41=K57,K57&lt;&gt;0),1,"")</f>
        <v/>
      </c>
      <c r="BE57" s="13" t="str">
        <f t="shared" ref="BE57:BE67" si="32">IF(AND(L57-L41=L57,L57&lt;&gt;0),1,"")</f>
        <v/>
      </c>
      <c r="BF57" s="13" t="str">
        <f t="shared" ref="BF57:BF67" si="33">IF(AND(M57-M41=M57,M57&lt;&gt;0),1,"")</f>
        <v/>
      </c>
      <c r="BG57" s="13" t="str">
        <f t="shared" ref="BG57:BG67" si="34">IF(AND(N57-N41=N57,N57&lt;&gt;0),1,"")</f>
        <v/>
      </c>
      <c r="BH57" s="13" t="str">
        <f t="shared" ref="BH57:BH67" si="35">IF(AND(O57-O41=O57,O57&lt;&gt;0),1,"")</f>
        <v/>
      </c>
      <c r="BI57" s="13" t="str">
        <f t="shared" ref="BI57:BI67" si="36">IF(AND(P57-P41=P57,P57&lt;&gt;0),1,"")</f>
        <v/>
      </c>
      <c r="BJ57" s="13" t="str">
        <f t="shared" ref="BJ57:BJ67" si="37">IF(AND(Q57-Q41=Q57,Q57&lt;&gt;0),1,"")</f>
        <v/>
      </c>
      <c r="BK57" s="13" t="str">
        <f t="shared" ref="BK57:BK67" si="38">IF(AND(R57-R41=R57,R57&lt;&gt;0),1,"")</f>
        <v/>
      </c>
      <c r="BL57" s="13" t="str">
        <f t="shared" ref="BL57:BL67" si="39">IF(AND(S57-S41=S57,S57&lt;&gt;0),1,"")</f>
        <v/>
      </c>
      <c r="BM57" s="13" t="str">
        <f t="shared" ref="BM57:BM67" si="40">IF(AND(T57-T41=T57,T57&lt;&gt;0),1,"")</f>
        <v/>
      </c>
      <c r="BN57" s="13" t="str">
        <f t="shared" ref="BN57:BN67" si="41">IF(AND(U57-U41=U57,U57&lt;&gt;0),1,"")</f>
        <v/>
      </c>
      <c r="BO57" s="13" t="str">
        <f t="shared" ref="BO57:BO67" si="42">IF(AND(V57-V41=V57,V57&lt;&gt;0),1,"")</f>
        <v/>
      </c>
    </row>
    <row r="58" spans="2:67" x14ac:dyDescent="0.15">
      <c r="B58" s="10">
        <v>2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AU58" s="10">
        <v>2</v>
      </c>
      <c r="AV58" s="13" t="str">
        <f t="shared" si="23"/>
        <v/>
      </c>
      <c r="AW58" s="13" t="str">
        <f t="shared" si="24"/>
        <v/>
      </c>
      <c r="AX58" s="13" t="str">
        <f t="shared" si="25"/>
        <v/>
      </c>
      <c r="AY58" s="13" t="str">
        <f t="shared" si="26"/>
        <v/>
      </c>
      <c r="AZ58" s="13" t="str">
        <f t="shared" si="27"/>
        <v/>
      </c>
      <c r="BA58" s="13" t="str">
        <f t="shared" si="28"/>
        <v/>
      </c>
      <c r="BB58" s="13" t="str">
        <f t="shared" si="29"/>
        <v/>
      </c>
      <c r="BC58" s="13" t="str">
        <f t="shared" si="30"/>
        <v/>
      </c>
      <c r="BD58" s="13" t="str">
        <f t="shared" si="31"/>
        <v/>
      </c>
      <c r="BE58" s="13" t="str">
        <f t="shared" si="32"/>
        <v/>
      </c>
      <c r="BF58" s="13" t="str">
        <f t="shared" si="33"/>
        <v/>
      </c>
      <c r="BG58" s="13" t="str">
        <f t="shared" si="34"/>
        <v/>
      </c>
      <c r="BH58" s="13" t="str">
        <f t="shared" si="35"/>
        <v/>
      </c>
      <c r="BI58" s="13" t="str">
        <f t="shared" si="36"/>
        <v/>
      </c>
      <c r="BJ58" s="13" t="str">
        <f t="shared" si="37"/>
        <v/>
      </c>
      <c r="BK58" s="13" t="str">
        <f t="shared" si="38"/>
        <v/>
      </c>
      <c r="BL58" s="13" t="str">
        <f t="shared" si="39"/>
        <v/>
      </c>
      <c r="BM58" s="13" t="str">
        <f t="shared" si="40"/>
        <v/>
      </c>
      <c r="BN58" s="13" t="str">
        <f t="shared" si="41"/>
        <v/>
      </c>
      <c r="BO58" s="13" t="str">
        <f t="shared" si="42"/>
        <v/>
      </c>
    </row>
    <row r="59" spans="2:67" x14ac:dyDescent="0.15">
      <c r="B59" s="10">
        <v>3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AU59" s="10">
        <v>3</v>
      </c>
      <c r="AV59" s="13" t="str">
        <f t="shared" si="23"/>
        <v/>
      </c>
      <c r="AW59" s="13" t="str">
        <f t="shared" si="24"/>
        <v/>
      </c>
      <c r="AX59" s="13" t="str">
        <f t="shared" si="25"/>
        <v/>
      </c>
      <c r="AY59" s="13" t="str">
        <f t="shared" si="26"/>
        <v/>
      </c>
      <c r="AZ59" s="13" t="str">
        <f t="shared" si="27"/>
        <v/>
      </c>
      <c r="BA59" s="13" t="str">
        <f t="shared" si="28"/>
        <v/>
      </c>
      <c r="BB59" s="13" t="str">
        <f t="shared" si="29"/>
        <v/>
      </c>
      <c r="BC59" s="13" t="str">
        <f t="shared" si="30"/>
        <v/>
      </c>
      <c r="BD59" s="13" t="str">
        <f t="shared" si="31"/>
        <v/>
      </c>
      <c r="BE59" s="13" t="str">
        <f t="shared" si="32"/>
        <v/>
      </c>
      <c r="BF59" s="13" t="str">
        <f t="shared" si="33"/>
        <v/>
      </c>
      <c r="BG59" s="13" t="str">
        <f t="shared" si="34"/>
        <v/>
      </c>
      <c r="BH59" s="13" t="str">
        <f t="shared" si="35"/>
        <v/>
      </c>
      <c r="BI59" s="13" t="str">
        <f t="shared" si="36"/>
        <v/>
      </c>
      <c r="BJ59" s="13" t="str">
        <f t="shared" si="37"/>
        <v/>
      </c>
      <c r="BK59" s="13" t="str">
        <f t="shared" si="38"/>
        <v/>
      </c>
      <c r="BL59" s="13" t="str">
        <f t="shared" si="39"/>
        <v/>
      </c>
      <c r="BM59" s="13" t="str">
        <f t="shared" si="40"/>
        <v/>
      </c>
      <c r="BN59" s="13" t="str">
        <f t="shared" si="41"/>
        <v/>
      </c>
      <c r="BO59" s="13" t="str">
        <f t="shared" si="42"/>
        <v/>
      </c>
    </row>
    <row r="60" spans="2:67" x14ac:dyDescent="0.15">
      <c r="B60" s="10">
        <v>4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AU60" s="10">
        <v>4</v>
      </c>
      <c r="AV60" s="13" t="str">
        <f t="shared" si="23"/>
        <v/>
      </c>
      <c r="AW60" s="13" t="str">
        <f t="shared" si="24"/>
        <v/>
      </c>
      <c r="AX60" s="13" t="str">
        <f t="shared" si="25"/>
        <v/>
      </c>
      <c r="AY60" s="13" t="str">
        <f t="shared" si="26"/>
        <v/>
      </c>
      <c r="AZ60" s="13" t="str">
        <f t="shared" si="27"/>
        <v/>
      </c>
      <c r="BA60" s="13" t="str">
        <f t="shared" si="28"/>
        <v/>
      </c>
      <c r="BB60" s="13" t="str">
        <f t="shared" si="29"/>
        <v/>
      </c>
      <c r="BC60" s="13" t="str">
        <f t="shared" si="30"/>
        <v/>
      </c>
      <c r="BD60" s="13" t="str">
        <f t="shared" si="31"/>
        <v/>
      </c>
      <c r="BE60" s="13" t="str">
        <f t="shared" si="32"/>
        <v/>
      </c>
      <c r="BF60" s="13" t="str">
        <f t="shared" si="33"/>
        <v/>
      </c>
      <c r="BG60" s="13" t="str">
        <f t="shared" si="34"/>
        <v/>
      </c>
      <c r="BH60" s="13" t="str">
        <f t="shared" si="35"/>
        <v/>
      </c>
      <c r="BI60" s="13" t="str">
        <f t="shared" si="36"/>
        <v/>
      </c>
      <c r="BJ60" s="13" t="str">
        <f t="shared" si="37"/>
        <v/>
      </c>
      <c r="BK60" s="13" t="str">
        <f t="shared" si="38"/>
        <v/>
      </c>
      <c r="BL60" s="13" t="str">
        <f t="shared" si="39"/>
        <v/>
      </c>
      <c r="BM60" s="13" t="str">
        <f t="shared" si="40"/>
        <v/>
      </c>
      <c r="BN60" s="13" t="str">
        <f t="shared" si="41"/>
        <v/>
      </c>
      <c r="BO60" s="13" t="str">
        <f t="shared" si="42"/>
        <v/>
      </c>
    </row>
    <row r="61" spans="2:67" x14ac:dyDescent="0.15">
      <c r="B61" s="10">
        <v>5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AU61" s="10">
        <v>5</v>
      </c>
      <c r="AV61" s="13" t="str">
        <f t="shared" si="23"/>
        <v/>
      </c>
      <c r="AW61" s="13" t="str">
        <f t="shared" si="24"/>
        <v/>
      </c>
      <c r="AX61" s="13" t="str">
        <f t="shared" si="25"/>
        <v/>
      </c>
      <c r="AY61" s="13" t="str">
        <f t="shared" si="26"/>
        <v/>
      </c>
      <c r="AZ61" s="13" t="str">
        <f t="shared" si="27"/>
        <v/>
      </c>
      <c r="BA61" s="13" t="str">
        <f t="shared" si="28"/>
        <v/>
      </c>
      <c r="BB61" s="13" t="str">
        <f t="shared" si="29"/>
        <v/>
      </c>
      <c r="BC61" s="13" t="str">
        <f t="shared" si="30"/>
        <v/>
      </c>
      <c r="BD61" s="13" t="str">
        <f t="shared" si="31"/>
        <v/>
      </c>
      <c r="BE61" s="13" t="str">
        <f t="shared" si="32"/>
        <v/>
      </c>
      <c r="BF61" s="13" t="str">
        <f t="shared" si="33"/>
        <v/>
      </c>
      <c r="BG61" s="13" t="str">
        <f t="shared" si="34"/>
        <v/>
      </c>
      <c r="BH61" s="13" t="str">
        <f t="shared" si="35"/>
        <v/>
      </c>
      <c r="BI61" s="13" t="str">
        <f t="shared" si="36"/>
        <v/>
      </c>
      <c r="BJ61" s="13" t="str">
        <f t="shared" si="37"/>
        <v/>
      </c>
      <c r="BK61" s="13" t="str">
        <f t="shared" si="38"/>
        <v/>
      </c>
      <c r="BL61" s="13" t="str">
        <f t="shared" si="39"/>
        <v/>
      </c>
      <c r="BM61" s="13" t="str">
        <f t="shared" si="40"/>
        <v/>
      </c>
      <c r="BN61" s="13" t="str">
        <f t="shared" si="41"/>
        <v/>
      </c>
      <c r="BO61" s="13" t="str">
        <f t="shared" si="42"/>
        <v/>
      </c>
    </row>
    <row r="62" spans="2:67" x14ac:dyDescent="0.15">
      <c r="B62" s="10">
        <v>6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AU62" s="10">
        <v>6</v>
      </c>
      <c r="AV62" s="13" t="str">
        <f t="shared" si="23"/>
        <v/>
      </c>
      <c r="AW62" s="13" t="str">
        <f t="shared" si="24"/>
        <v/>
      </c>
      <c r="AX62" s="13" t="str">
        <f t="shared" si="25"/>
        <v/>
      </c>
      <c r="AY62" s="13" t="str">
        <f t="shared" si="26"/>
        <v/>
      </c>
      <c r="AZ62" s="13" t="str">
        <f t="shared" si="27"/>
        <v/>
      </c>
      <c r="BA62" s="13" t="str">
        <f t="shared" si="28"/>
        <v/>
      </c>
      <c r="BB62" s="13" t="str">
        <f t="shared" si="29"/>
        <v/>
      </c>
      <c r="BC62" s="13" t="str">
        <f t="shared" si="30"/>
        <v/>
      </c>
      <c r="BD62" s="13" t="str">
        <f t="shared" si="31"/>
        <v/>
      </c>
      <c r="BE62" s="13" t="str">
        <f t="shared" si="32"/>
        <v/>
      </c>
      <c r="BF62" s="13" t="str">
        <f t="shared" si="33"/>
        <v/>
      </c>
      <c r="BG62" s="13" t="str">
        <f t="shared" si="34"/>
        <v/>
      </c>
      <c r="BH62" s="13" t="str">
        <f t="shared" si="35"/>
        <v/>
      </c>
      <c r="BI62" s="13" t="str">
        <f t="shared" si="36"/>
        <v/>
      </c>
      <c r="BJ62" s="13" t="str">
        <f t="shared" si="37"/>
        <v/>
      </c>
      <c r="BK62" s="13" t="str">
        <f t="shared" si="38"/>
        <v/>
      </c>
      <c r="BL62" s="13" t="str">
        <f t="shared" si="39"/>
        <v/>
      </c>
      <c r="BM62" s="13" t="str">
        <f t="shared" si="40"/>
        <v/>
      </c>
      <c r="BN62" s="13" t="str">
        <f t="shared" si="41"/>
        <v/>
      </c>
      <c r="BO62" s="13" t="str">
        <f t="shared" si="42"/>
        <v/>
      </c>
    </row>
    <row r="63" spans="2:67" x14ac:dyDescent="0.15">
      <c r="B63" s="10">
        <v>7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AU63" s="10">
        <v>7</v>
      </c>
      <c r="AV63" s="13" t="str">
        <f t="shared" si="23"/>
        <v/>
      </c>
      <c r="AW63" s="13" t="str">
        <f t="shared" si="24"/>
        <v/>
      </c>
      <c r="AX63" s="13" t="str">
        <f t="shared" si="25"/>
        <v/>
      </c>
      <c r="AY63" s="13" t="str">
        <f t="shared" si="26"/>
        <v/>
      </c>
      <c r="AZ63" s="13" t="str">
        <f t="shared" si="27"/>
        <v/>
      </c>
      <c r="BA63" s="13" t="str">
        <f t="shared" si="28"/>
        <v/>
      </c>
      <c r="BB63" s="13" t="str">
        <f t="shared" si="29"/>
        <v/>
      </c>
      <c r="BC63" s="13" t="str">
        <f t="shared" si="30"/>
        <v/>
      </c>
      <c r="BD63" s="13" t="str">
        <f t="shared" si="31"/>
        <v/>
      </c>
      <c r="BE63" s="13" t="str">
        <f t="shared" si="32"/>
        <v/>
      </c>
      <c r="BF63" s="13" t="str">
        <f t="shared" si="33"/>
        <v/>
      </c>
      <c r="BG63" s="13" t="str">
        <f t="shared" si="34"/>
        <v/>
      </c>
      <c r="BH63" s="13" t="str">
        <f t="shared" si="35"/>
        <v/>
      </c>
      <c r="BI63" s="13" t="str">
        <f t="shared" si="36"/>
        <v/>
      </c>
      <c r="BJ63" s="13" t="str">
        <f t="shared" si="37"/>
        <v/>
      </c>
      <c r="BK63" s="13" t="str">
        <f t="shared" si="38"/>
        <v/>
      </c>
      <c r="BL63" s="13" t="str">
        <f t="shared" si="39"/>
        <v/>
      </c>
      <c r="BM63" s="13" t="str">
        <f t="shared" si="40"/>
        <v/>
      </c>
      <c r="BN63" s="13" t="str">
        <f t="shared" si="41"/>
        <v/>
      </c>
      <c r="BO63" s="13" t="str">
        <f t="shared" si="42"/>
        <v/>
      </c>
    </row>
    <row r="64" spans="2:67" x14ac:dyDescent="0.15">
      <c r="B64" s="10">
        <v>8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X64" s="10" t="s">
        <v>41</v>
      </c>
      <c r="AU64" s="10">
        <v>8</v>
      </c>
      <c r="AV64" s="13" t="str">
        <f t="shared" si="23"/>
        <v/>
      </c>
      <c r="AW64" s="13" t="str">
        <f t="shared" si="24"/>
        <v/>
      </c>
      <c r="AX64" s="13" t="str">
        <f t="shared" si="25"/>
        <v/>
      </c>
      <c r="AY64" s="13" t="str">
        <f t="shared" si="26"/>
        <v/>
      </c>
      <c r="AZ64" s="13" t="str">
        <f t="shared" si="27"/>
        <v/>
      </c>
      <c r="BA64" s="13" t="str">
        <f t="shared" si="28"/>
        <v/>
      </c>
      <c r="BB64" s="13" t="str">
        <f t="shared" si="29"/>
        <v/>
      </c>
      <c r="BC64" s="13" t="str">
        <f t="shared" si="30"/>
        <v/>
      </c>
      <c r="BD64" s="13" t="str">
        <f t="shared" si="31"/>
        <v/>
      </c>
      <c r="BE64" s="13" t="str">
        <f t="shared" si="32"/>
        <v/>
      </c>
      <c r="BF64" s="13" t="str">
        <f t="shared" si="33"/>
        <v/>
      </c>
      <c r="BG64" s="13" t="str">
        <f t="shared" si="34"/>
        <v/>
      </c>
      <c r="BH64" s="13" t="str">
        <f t="shared" si="35"/>
        <v/>
      </c>
      <c r="BI64" s="13" t="str">
        <f t="shared" si="36"/>
        <v/>
      </c>
      <c r="BJ64" s="13" t="str">
        <f t="shared" si="37"/>
        <v/>
      </c>
      <c r="BK64" s="13" t="str">
        <f t="shared" si="38"/>
        <v/>
      </c>
      <c r="BL64" s="13" t="str">
        <f t="shared" si="39"/>
        <v/>
      </c>
      <c r="BM64" s="13" t="str">
        <f t="shared" si="40"/>
        <v/>
      </c>
      <c r="BN64" s="13" t="str">
        <f t="shared" si="41"/>
        <v/>
      </c>
      <c r="BO64" s="13" t="str">
        <f t="shared" si="42"/>
        <v/>
      </c>
    </row>
    <row r="65" spans="2:67" x14ac:dyDescent="0.15">
      <c r="B65" s="10">
        <v>9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X65" s="40">
        <v>2015</v>
      </c>
      <c r="AU65" s="10">
        <v>9</v>
      </c>
      <c r="AV65" s="13" t="str">
        <f t="shared" si="23"/>
        <v/>
      </c>
      <c r="AW65" s="13" t="str">
        <f t="shared" si="24"/>
        <v/>
      </c>
      <c r="AX65" s="13" t="str">
        <f t="shared" si="25"/>
        <v/>
      </c>
      <c r="AY65" s="13" t="str">
        <f t="shared" si="26"/>
        <v/>
      </c>
      <c r="AZ65" s="13" t="str">
        <f t="shared" si="27"/>
        <v/>
      </c>
      <c r="BA65" s="13" t="str">
        <f t="shared" si="28"/>
        <v/>
      </c>
      <c r="BB65" s="13" t="str">
        <f t="shared" si="29"/>
        <v/>
      </c>
      <c r="BC65" s="13" t="str">
        <f t="shared" si="30"/>
        <v/>
      </c>
      <c r="BD65" s="13" t="str">
        <f t="shared" si="31"/>
        <v/>
      </c>
      <c r="BE65" s="13" t="str">
        <f t="shared" si="32"/>
        <v/>
      </c>
      <c r="BF65" s="13" t="str">
        <f t="shared" si="33"/>
        <v/>
      </c>
      <c r="BG65" s="13" t="str">
        <f t="shared" si="34"/>
        <v/>
      </c>
      <c r="BH65" s="13" t="str">
        <f t="shared" si="35"/>
        <v/>
      </c>
      <c r="BI65" s="13" t="str">
        <f t="shared" si="36"/>
        <v/>
      </c>
      <c r="BJ65" s="13" t="str">
        <f t="shared" si="37"/>
        <v/>
      </c>
      <c r="BK65" s="13" t="str">
        <f t="shared" si="38"/>
        <v/>
      </c>
      <c r="BL65" s="13" t="str">
        <f t="shared" si="39"/>
        <v/>
      </c>
      <c r="BM65" s="13" t="str">
        <f t="shared" si="40"/>
        <v/>
      </c>
      <c r="BN65" s="13" t="str">
        <f t="shared" si="41"/>
        <v/>
      </c>
      <c r="BO65" s="13" t="str">
        <f t="shared" si="42"/>
        <v/>
      </c>
    </row>
    <row r="66" spans="2:67" x14ac:dyDescent="0.15">
      <c r="B66" s="10">
        <v>10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X66" s="10" t="s">
        <v>13</v>
      </c>
      <c r="Y66" s="10" t="s">
        <v>17</v>
      </c>
      <c r="AA66" s="10" t="s">
        <v>12</v>
      </c>
      <c r="AU66" s="10">
        <v>10</v>
      </c>
      <c r="AV66" s="13" t="str">
        <f t="shared" si="23"/>
        <v/>
      </c>
      <c r="AW66" s="13" t="str">
        <f t="shared" si="24"/>
        <v/>
      </c>
      <c r="AX66" s="13" t="str">
        <f t="shared" si="25"/>
        <v/>
      </c>
      <c r="AY66" s="13" t="str">
        <f t="shared" si="26"/>
        <v/>
      </c>
      <c r="AZ66" s="13" t="str">
        <f t="shared" si="27"/>
        <v/>
      </c>
      <c r="BA66" s="13" t="str">
        <f t="shared" si="28"/>
        <v/>
      </c>
      <c r="BB66" s="13" t="str">
        <f t="shared" si="29"/>
        <v/>
      </c>
      <c r="BC66" s="13" t="str">
        <f t="shared" si="30"/>
        <v/>
      </c>
      <c r="BD66" s="13" t="str">
        <f t="shared" si="31"/>
        <v/>
      </c>
      <c r="BE66" s="13" t="str">
        <f t="shared" si="32"/>
        <v/>
      </c>
      <c r="BF66" s="13" t="str">
        <f t="shared" si="33"/>
        <v/>
      </c>
      <c r="BG66" s="13" t="str">
        <f t="shared" si="34"/>
        <v/>
      </c>
      <c r="BH66" s="13" t="str">
        <f t="shared" si="35"/>
        <v/>
      </c>
      <c r="BI66" s="13" t="str">
        <f t="shared" si="36"/>
        <v/>
      </c>
      <c r="BJ66" s="13" t="str">
        <f t="shared" si="37"/>
        <v/>
      </c>
      <c r="BK66" s="13" t="str">
        <f t="shared" si="38"/>
        <v/>
      </c>
      <c r="BL66" s="13" t="str">
        <f t="shared" si="39"/>
        <v/>
      </c>
      <c r="BM66" s="13" t="str">
        <f t="shared" si="40"/>
        <v/>
      </c>
      <c r="BN66" s="13" t="str">
        <f t="shared" si="41"/>
        <v/>
      </c>
      <c r="BO66" s="13" t="str">
        <f t="shared" si="42"/>
        <v/>
      </c>
    </row>
    <row r="67" spans="2:67" x14ac:dyDescent="0.15">
      <c r="B67" s="10">
        <v>11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X67" s="44">
        <f>SUM(C56:V67)</f>
        <v>0</v>
      </c>
      <c r="Y67" s="44">
        <f>X51</f>
        <v>0</v>
      </c>
      <c r="Z67" s="40"/>
      <c r="AA67" s="44">
        <f>IF(X67=0,0,Y67/X67)</f>
        <v>0</v>
      </c>
      <c r="AU67" s="10">
        <v>11</v>
      </c>
      <c r="AV67" s="13" t="str">
        <f t="shared" si="23"/>
        <v/>
      </c>
      <c r="AW67" s="13" t="str">
        <f t="shared" si="24"/>
        <v/>
      </c>
      <c r="AX67" s="13" t="str">
        <f t="shared" si="25"/>
        <v/>
      </c>
      <c r="AY67" s="13" t="str">
        <f t="shared" si="26"/>
        <v/>
      </c>
      <c r="AZ67" s="13" t="str">
        <f t="shared" si="27"/>
        <v/>
      </c>
      <c r="BA67" s="13" t="str">
        <f t="shared" si="28"/>
        <v/>
      </c>
      <c r="BB67" s="13" t="str">
        <f t="shared" si="29"/>
        <v/>
      </c>
      <c r="BC67" s="13" t="str">
        <f t="shared" si="30"/>
        <v/>
      </c>
      <c r="BD67" s="13" t="str">
        <f t="shared" si="31"/>
        <v/>
      </c>
      <c r="BE67" s="13" t="str">
        <f t="shared" si="32"/>
        <v/>
      </c>
      <c r="BF67" s="13" t="str">
        <f t="shared" si="33"/>
        <v/>
      </c>
      <c r="BG67" s="13" t="str">
        <f t="shared" si="34"/>
        <v/>
      </c>
      <c r="BH67" s="13" t="str">
        <f t="shared" si="35"/>
        <v/>
      </c>
      <c r="BI67" s="13" t="str">
        <f t="shared" si="36"/>
        <v/>
      </c>
      <c r="BJ67" s="13" t="str">
        <f t="shared" si="37"/>
        <v/>
      </c>
      <c r="BK67" s="13" t="str">
        <f t="shared" si="38"/>
        <v/>
      </c>
      <c r="BL67" s="13" t="str">
        <f t="shared" si="39"/>
        <v/>
      </c>
      <c r="BM67" s="13" t="str">
        <f t="shared" si="40"/>
        <v/>
      </c>
      <c r="BN67" s="13" t="str">
        <f t="shared" si="41"/>
        <v/>
      </c>
      <c r="BO67" s="13" t="str">
        <f t="shared" si="42"/>
        <v/>
      </c>
    </row>
    <row r="70" spans="2:67" x14ac:dyDescent="0.15">
      <c r="B70" s="12">
        <v>2015</v>
      </c>
      <c r="C70" s="12" t="s">
        <v>110</v>
      </c>
      <c r="D70" s="12"/>
      <c r="E70" s="12"/>
      <c r="F70" s="12"/>
      <c r="G70" s="12"/>
      <c r="H70" s="12"/>
      <c r="I70" s="12"/>
      <c r="J70" s="12"/>
      <c r="K70" s="12"/>
      <c r="L70" s="12"/>
      <c r="N70" s="15"/>
      <c r="O70" s="15"/>
      <c r="AU70" s="12">
        <v>2015</v>
      </c>
      <c r="AV70" s="12" t="s">
        <v>110</v>
      </c>
      <c r="AW70" s="12"/>
      <c r="AX70" s="12"/>
      <c r="AY70" s="12"/>
      <c r="AZ70" s="12"/>
      <c r="BA70" s="12"/>
      <c r="BB70" s="12"/>
      <c r="BC70" s="12"/>
      <c r="BD70" s="12"/>
      <c r="BE70" s="12"/>
      <c r="BG70" s="15"/>
      <c r="BH70" s="15"/>
    </row>
    <row r="71" spans="2:67" x14ac:dyDescent="0.15">
      <c r="C71" s="40">
        <v>1</v>
      </c>
      <c r="D71" s="40">
        <v>2</v>
      </c>
      <c r="E71" s="40">
        <v>3</v>
      </c>
      <c r="F71" s="40">
        <v>4</v>
      </c>
      <c r="G71" s="40">
        <v>5</v>
      </c>
      <c r="H71" s="40">
        <v>6</v>
      </c>
      <c r="I71" s="40">
        <v>7</v>
      </c>
      <c r="J71" s="40">
        <v>8</v>
      </c>
      <c r="K71" s="40">
        <v>9</v>
      </c>
      <c r="L71" s="40">
        <v>10</v>
      </c>
      <c r="M71" s="40" t="s">
        <v>0</v>
      </c>
      <c r="N71" s="40">
        <v>11</v>
      </c>
      <c r="O71" s="40" t="s">
        <v>1</v>
      </c>
      <c r="P71" s="40">
        <v>12</v>
      </c>
      <c r="Q71" s="40">
        <v>13</v>
      </c>
      <c r="R71" s="40">
        <v>14</v>
      </c>
      <c r="S71" s="40">
        <v>15</v>
      </c>
      <c r="T71" s="40">
        <v>16</v>
      </c>
      <c r="U71" s="40">
        <v>17</v>
      </c>
      <c r="V71" s="40">
        <v>18</v>
      </c>
      <c r="AV71" s="40">
        <v>1</v>
      </c>
      <c r="AW71" s="40">
        <v>2</v>
      </c>
      <c r="AX71" s="40">
        <v>3</v>
      </c>
      <c r="AY71" s="40">
        <v>4</v>
      </c>
      <c r="AZ71" s="40">
        <v>5</v>
      </c>
      <c r="BA71" s="40">
        <v>6</v>
      </c>
      <c r="BB71" s="40">
        <v>7</v>
      </c>
      <c r="BC71" s="40">
        <v>8</v>
      </c>
      <c r="BD71" s="40">
        <v>9</v>
      </c>
      <c r="BE71" s="40">
        <v>10</v>
      </c>
      <c r="BF71" s="40" t="s">
        <v>0</v>
      </c>
      <c r="BG71" s="40">
        <v>11</v>
      </c>
      <c r="BH71" s="40" t="s">
        <v>1</v>
      </c>
      <c r="BI71" s="40">
        <v>12</v>
      </c>
      <c r="BJ71" s="40">
        <v>13</v>
      </c>
      <c r="BK71" s="40">
        <v>14</v>
      </c>
      <c r="BL71" s="40">
        <v>15</v>
      </c>
      <c r="BM71" s="40">
        <v>16</v>
      </c>
      <c r="BN71" s="40">
        <v>17</v>
      </c>
      <c r="BO71" s="40">
        <v>18</v>
      </c>
    </row>
    <row r="72" spans="2:67" x14ac:dyDescent="0.15">
      <c r="B72" s="10">
        <v>0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AU72" s="10">
        <v>0</v>
      </c>
      <c r="AV72" s="43" t="str">
        <f>IF((C88&gt;=C72),"",1)</f>
        <v/>
      </c>
      <c r="AW72" s="43" t="str">
        <f t="shared" ref="AW72:BO72" si="43">IF((D88&gt;=D72),"",1)</f>
        <v/>
      </c>
      <c r="AX72" s="43" t="str">
        <f t="shared" si="43"/>
        <v/>
      </c>
      <c r="AY72" s="43" t="str">
        <f t="shared" si="43"/>
        <v/>
      </c>
      <c r="AZ72" s="43" t="str">
        <f t="shared" si="43"/>
        <v/>
      </c>
      <c r="BA72" s="43" t="str">
        <f t="shared" si="43"/>
        <v/>
      </c>
      <c r="BB72" s="43" t="str">
        <f t="shared" si="43"/>
        <v/>
      </c>
      <c r="BC72" s="43" t="str">
        <f t="shared" si="43"/>
        <v/>
      </c>
      <c r="BD72" s="43" t="str">
        <f t="shared" si="43"/>
        <v/>
      </c>
      <c r="BE72" s="43" t="str">
        <f t="shared" si="43"/>
        <v/>
      </c>
      <c r="BF72" s="43" t="str">
        <f t="shared" si="43"/>
        <v/>
      </c>
      <c r="BG72" s="43" t="str">
        <f t="shared" si="43"/>
        <v/>
      </c>
      <c r="BH72" s="43" t="str">
        <f t="shared" si="43"/>
        <v/>
      </c>
      <c r="BI72" s="43" t="str">
        <f t="shared" si="43"/>
        <v/>
      </c>
      <c r="BJ72" s="43" t="str">
        <f t="shared" si="43"/>
        <v/>
      </c>
      <c r="BK72" s="43" t="str">
        <f t="shared" si="43"/>
        <v/>
      </c>
      <c r="BL72" s="43" t="str">
        <f t="shared" si="43"/>
        <v/>
      </c>
      <c r="BM72" s="43" t="str">
        <f t="shared" si="43"/>
        <v/>
      </c>
      <c r="BN72" s="43" t="str">
        <f t="shared" si="43"/>
        <v/>
      </c>
      <c r="BO72" s="43" t="str">
        <f t="shared" si="43"/>
        <v/>
      </c>
    </row>
    <row r="73" spans="2:67" x14ac:dyDescent="0.15">
      <c r="B73" s="10">
        <v>1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AU73" s="10">
        <v>1</v>
      </c>
      <c r="AV73" s="43" t="str">
        <f t="shared" ref="AV73:AV83" si="44">IF((C89&gt;=C73),"",1)</f>
        <v/>
      </c>
      <c r="AW73" s="43" t="str">
        <f t="shared" ref="AW73:AW83" si="45">IF((D89&gt;=D73),"",1)</f>
        <v/>
      </c>
      <c r="AX73" s="43" t="str">
        <f t="shared" ref="AX73:AX83" si="46">IF((E89&gt;=E73),"",1)</f>
        <v/>
      </c>
      <c r="AY73" s="43" t="str">
        <f t="shared" ref="AY73:AY83" si="47">IF((F89&gt;=F73),"",1)</f>
        <v/>
      </c>
      <c r="AZ73" s="43" t="str">
        <f t="shared" ref="AZ73:AZ83" si="48">IF((G89&gt;=G73),"",1)</f>
        <v/>
      </c>
      <c r="BA73" s="43" t="str">
        <f t="shared" ref="BA73:BA83" si="49">IF((H89&gt;=H73),"",1)</f>
        <v/>
      </c>
      <c r="BB73" s="43" t="str">
        <f t="shared" ref="BB73:BB83" si="50">IF((I89&gt;=I73),"",1)</f>
        <v/>
      </c>
      <c r="BC73" s="43" t="str">
        <f t="shared" ref="BC73:BC83" si="51">IF((J89&gt;=J73),"",1)</f>
        <v/>
      </c>
      <c r="BD73" s="43" t="str">
        <f t="shared" ref="BD73:BD83" si="52">IF((K89&gt;=K73),"",1)</f>
        <v/>
      </c>
      <c r="BE73" s="43" t="str">
        <f t="shared" ref="BE73:BE83" si="53">IF((L89&gt;=L73),"",1)</f>
        <v/>
      </c>
      <c r="BF73" s="43" t="str">
        <f t="shared" ref="BF73:BF83" si="54">IF((M89&gt;=M73),"",1)</f>
        <v/>
      </c>
      <c r="BG73" s="43" t="str">
        <f t="shared" ref="BG73:BG83" si="55">IF((N89&gt;=N73),"",1)</f>
        <v/>
      </c>
      <c r="BH73" s="43" t="str">
        <f t="shared" ref="BH73:BH83" si="56">IF((O89&gt;=O73),"",1)</f>
        <v/>
      </c>
      <c r="BI73" s="43" t="str">
        <f t="shared" ref="BI73:BI83" si="57">IF((P89&gt;=P73),"",1)</f>
        <v/>
      </c>
      <c r="BJ73" s="43" t="str">
        <f t="shared" ref="BJ73:BJ83" si="58">IF((Q89&gt;=Q73),"",1)</f>
        <v/>
      </c>
      <c r="BK73" s="43" t="str">
        <f t="shared" ref="BK73:BK83" si="59">IF((R89&gt;=R73),"",1)</f>
        <v/>
      </c>
      <c r="BL73" s="43" t="str">
        <f t="shared" ref="BL73:BL83" si="60">IF((S89&gt;=S73),"",1)</f>
        <v/>
      </c>
      <c r="BM73" s="43" t="str">
        <f t="shared" ref="BM73:BM83" si="61">IF((T89&gt;=T73),"",1)</f>
        <v/>
      </c>
      <c r="BN73" s="43" t="str">
        <f t="shared" ref="BN73:BN83" si="62">IF((U89&gt;=U73),"",1)</f>
        <v/>
      </c>
      <c r="BO73" s="43" t="str">
        <f t="shared" ref="BO73:BO83" si="63">IF((V89&gt;=V73),"",1)</f>
        <v/>
      </c>
    </row>
    <row r="74" spans="2:67" x14ac:dyDescent="0.15">
      <c r="B74" s="10">
        <v>2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AU74" s="10">
        <v>2</v>
      </c>
      <c r="AV74" s="43" t="str">
        <f t="shared" si="44"/>
        <v/>
      </c>
      <c r="AW74" s="43" t="str">
        <f t="shared" si="45"/>
        <v/>
      </c>
      <c r="AX74" s="43" t="str">
        <f t="shared" si="46"/>
        <v/>
      </c>
      <c r="AY74" s="43" t="str">
        <f t="shared" si="47"/>
        <v/>
      </c>
      <c r="AZ74" s="43" t="str">
        <f t="shared" si="48"/>
        <v/>
      </c>
      <c r="BA74" s="43" t="str">
        <f t="shared" si="49"/>
        <v/>
      </c>
      <c r="BB74" s="43" t="str">
        <f t="shared" si="50"/>
        <v/>
      </c>
      <c r="BC74" s="43" t="str">
        <f t="shared" si="51"/>
        <v/>
      </c>
      <c r="BD74" s="43" t="str">
        <f t="shared" si="52"/>
        <v/>
      </c>
      <c r="BE74" s="43" t="str">
        <f t="shared" si="53"/>
        <v/>
      </c>
      <c r="BF74" s="43" t="str">
        <f t="shared" si="54"/>
        <v/>
      </c>
      <c r="BG74" s="43" t="str">
        <f t="shared" si="55"/>
        <v/>
      </c>
      <c r="BH74" s="43" t="str">
        <f t="shared" si="56"/>
        <v/>
      </c>
      <c r="BI74" s="43" t="str">
        <f t="shared" si="57"/>
        <v/>
      </c>
      <c r="BJ74" s="43" t="str">
        <f t="shared" si="58"/>
        <v/>
      </c>
      <c r="BK74" s="43" t="str">
        <f t="shared" si="59"/>
        <v/>
      </c>
      <c r="BL74" s="43" t="str">
        <f t="shared" si="60"/>
        <v/>
      </c>
      <c r="BM74" s="43" t="str">
        <f t="shared" si="61"/>
        <v/>
      </c>
      <c r="BN74" s="43" t="str">
        <f t="shared" si="62"/>
        <v/>
      </c>
      <c r="BO74" s="43" t="str">
        <f t="shared" si="63"/>
        <v/>
      </c>
    </row>
    <row r="75" spans="2:67" x14ac:dyDescent="0.15">
      <c r="B75" s="10">
        <v>3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AU75" s="10">
        <v>3</v>
      </c>
      <c r="AV75" s="43" t="str">
        <f t="shared" si="44"/>
        <v/>
      </c>
      <c r="AW75" s="43" t="str">
        <f t="shared" si="45"/>
        <v/>
      </c>
      <c r="AX75" s="43" t="str">
        <f t="shared" si="46"/>
        <v/>
      </c>
      <c r="AY75" s="43" t="str">
        <f t="shared" si="47"/>
        <v/>
      </c>
      <c r="AZ75" s="43" t="str">
        <f t="shared" si="48"/>
        <v/>
      </c>
      <c r="BA75" s="43" t="str">
        <f t="shared" si="49"/>
        <v/>
      </c>
      <c r="BB75" s="43" t="str">
        <f t="shared" si="50"/>
        <v/>
      </c>
      <c r="BC75" s="43" t="str">
        <f t="shared" si="51"/>
        <v/>
      </c>
      <c r="BD75" s="43" t="str">
        <f t="shared" si="52"/>
        <v/>
      </c>
      <c r="BE75" s="43" t="str">
        <f t="shared" si="53"/>
        <v/>
      </c>
      <c r="BF75" s="43" t="str">
        <f t="shared" si="54"/>
        <v/>
      </c>
      <c r="BG75" s="43" t="str">
        <f t="shared" si="55"/>
        <v/>
      </c>
      <c r="BH75" s="43" t="str">
        <f t="shared" si="56"/>
        <v/>
      </c>
      <c r="BI75" s="43" t="str">
        <f t="shared" si="57"/>
        <v/>
      </c>
      <c r="BJ75" s="43" t="str">
        <f t="shared" si="58"/>
        <v/>
      </c>
      <c r="BK75" s="43" t="str">
        <f t="shared" si="59"/>
        <v/>
      </c>
      <c r="BL75" s="43" t="str">
        <f t="shared" si="60"/>
        <v/>
      </c>
      <c r="BM75" s="43" t="str">
        <f t="shared" si="61"/>
        <v/>
      </c>
      <c r="BN75" s="43" t="str">
        <f t="shared" si="62"/>
        <v/>
      </c>
      <c r="BO75" s="43" t="str">
        <f t="shared" si="63"/>
        <v/>
      </c>
    </row>
    <row r="76" spans="2:67" x14ac:dyDescent="0.15">
      <c r="B76" s="10">
        <v>4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AU76" s="10">
        <v>4</v>
      </c>
      <c r="AV76" s="43" t="str">
        <f t="shared" si="44"/>
        <v/>
      </c>
      <c r="AW76" s="43" t="str">
        <f t="shared" si="45"/>
        <v/>
      </c>
      <c r="AX76" s="43" t="str">
        <f t="shared" si="46"/>
        <v/>
      </c>
      <c r="AY76" s="43" t="str">
        <f t="shared" si="47"/>
        <v/>
      </c>
      <c r="AZ76" s="43" t="str">
        <f t="shared" si="48"/>
        <v/>
      </c>
      <c r="BA76" s="43" t="str">
        <f t="shared" si="49"/>
        <v/>
      </c>
      <c r="BB76" s="43" t="str">
        <f t="shared" si="50"/>
        <v/>
      </c>
      <c r="BC76" s="43" t="str">
        <f t="shared" si="51"/>
        <v/>
      </c>
      <c r="BD76" s="43" t="str">
        <f t="shared" si="52"/>
        <v/>
      </c>
      <c r="BE76" s="43" t="str">
        <f t="shared" si="53"/>
        <v/>
      </c>
      <c r="BF76" s="43" t="str">
        <f t="shared" si="54"/>
        <v/>
      </c>
      <c r="BG76" s="43" t="str">
        <f t="shared" si="55"/>
        <v/>
      </c>
      <c r="BH76" s="43" t="str">
        <f t="shared" si="56"/>
        <v/>
      </c>
      <c r="BI76" s="43" t="str">
        <f t="shared" si="57"/>
        <v/>
      </c>
      <c r="BJ76" s="43" t="str">
        <f t="shared" si="58"/>
        <v/>
      </c>
      <c r="BK76" s="43" t="str">
        <f t="shared" si="59"/>
        <v/>
      </c>
      <c r="BL76" s="43" t="str">
        <f t="shared" si="60"/>
        <v/>
      </c>
      <c r="BM76" s="43" t="str">
        <f t="shared" si="61"/>
        <v/>
      </c>
      <c r="BN76" s="43" t="str">
        <f t="shared" si="62"/>
        <v/>
      </c>
      <c r="BO76" s="43" t="str">
        <f t="shared" si="63"/>
        <v/>
      </c>
    </row>
    <row r="77" spans="2:67" x14ac:dyDescent="0.15">
      <c r="B77" s="10">
        <v>5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AU77" s="10">
        <v>5</v>
      </c>
      <c r="AV77" s="43" t="str">
        <f t="shared" si="44"/>
        <v/>
      </c>
      <c r="AW77" s="43" t="str">
        <f t="shared" si="45"/>
        <v/>
      </c>
      <c r="AX77" s="43" t="str">
        <f t="shared" si="46"/>
        <v/>
      </c>
      <c r="AY77" s="43" t="str">
        <f t="shared" si="47"/>
        <v/>
      </c>
      <c r="AZ77" s="43" t="str">
        <f t="shared" si="48"/>
        <v/>
      </c>
      <c r="BA77" s="43" t="str">
        <f t="shared" si="49"/>
        <v/>
      </c>
      <c r="BB77" s="43" t="str">
        <f t="shared" si="50"/>
        <v/>
      </c>
      <c r="BC77" s="43" t="str">
        <f t="shared" si="51"/>
        <v/>
      </c>
      <c r="BD77" s="43" t="str">
        <f t="shared" si="52"/>
        <v/>
      </c>
      <c r="BE77" s="43" t="str">
        <f t="shared" si="53"/>
        <v/>
      </c>
      <c r="BF77" s="43" t="str">
        <f t="shared" si="54"/>
        <v/>
      </c>
      <c r="BG77" s="43" t="str">
        <f t="shared" si="55"/>
        <v/>
      </c>
      <c r="BH77" s="43" t="str">
        <f t="shared" si="56"/>
        <v/>
      </c>
      <c r="BI77" s="43" t="str">
        <f t="shared" si="57"/>
        <v/>
      </c>
      <c r="BJ77" s="43" t="str">
        <f t="shared" si="58"/>
        <v/>
      </c>
      <c r="BK77" s="43" t="str">
        <f t="shared" si="59"/>
        <v/>
      </c>
      <c r="BL77" s="43" t="str">
        <f t="shared" si="60"/>
        <v/>
      </c>
      <c r="BM77" s="43" t="str">
        <f t="shared" si="61"/>
        <v/>
      </c>
      <c r="BN77" s="43" t="str">
        <f t="shared" si="62"/>
        <v/>
      </c>
      <c r="BO77" s="43" t="str">
        <f t="shared" si="63"/>
        <v/>
      </c>
    </row>
    <row r="78" spans="2:67" x14ac:dyDescent="0.15">
      <c r="B78" s="10">
        <v>6</v>
      </c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AU78" s="10">
        <v>6</v>
      </c>
      <c r="AV78" s="43" t="str">
        <f t="shared" si="44"/>
        <v/>
      </c>
      <c r="AW78" s="43" t="str">
        <f t="shared" si="45"/>
        <v/>
      </c>
      <c r="AX78" s="43" t="str">
        <f t="shared" si="46"/>
        <v/>
      </c>
      <c r="AY78" s="43" t="str">
        <f t="shared" si="47"/>
        <v/>
      </c>
      <c r="AZ78" s="43" t="str">
        <f t="shared" si="48"/>
        <v/>
      </c>
      <c r="BA78" s="43" t="str">
        <f t="shared" si="49"/>
        <v/>
      </c>
      <c r="BB78" s="43" t="str">
        <f t="shared" si="50"/>
        <v/>
      </c>
      <c r="BC78" s="43" t="str">
        <f t="shared" si="51"/>
        <v/>
      </c>
      <c r="BD78" s="43" t="str">
        <f t="shared" si="52"/>
        <v/>
      </c>
      <c r="BE78" s="43" t="str">
        <f t="shared" si="53"/>
        <v/>
      </c>
      <c r="BF78" s="43" t="str">
        <f t="shared" si="54"/>
        <v/>
      </c>
      <c r="BG78" s="43" t="str">
        <f t="shared" si="55"/>
        <v/>
      </c>
      <c r="BH78" s="43" t="str">
        <f t="shared" si="56"/>
        <v/>
      </c>
      <c r="BI78" s="43" t="str">
        <f t="shared" si="57"/>
        <v/>
      </c>
      <c r="BJ78" s="43" t="str">
        <f t="shared" si="58"/>
        <v/>
      </c>
      <c r="BK78" s="43" t="str">
        <f t="shared" si="59"/>
        <v/>
      </c>
      <c r="BL78" s="43" t="str">
        <f t="shared" si="60"/>
        <v/>
      </c>
      <c r="BM78" s="43" t="str">
        <f t="shared" si="61"/>
        <v/>
      </c>
      <c r="BN78" s="43" t="str">
        <f t="shared" si="62"/>
        <v/>
      </c>
      <c r="BO78" s="43" t="str">
        <f t="shared" si="63"/>
        <v/>
      </c>
    </row>
    <row r="79" spans="2:67" x14ac:dyDescent="0.15">
      <c r="B79" s="10">
        <v>7</v>
      </c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AU79" s="10">
        <v>7</v>
      </c>
      <c r="AV79" s="43" t="str">
        <f t="shared" si="44"/>
        <v/>
      </c>
      <c r="AW79" s="43" t="str">
        <f t="shared" si="45"/>
        <v/>
      </c>
      <c r="AX79" s="43" t="str">
        <f t="shared" si="46"/>
        <v/>
      </c>
      <c r="AY79" s="43" t="str">
        <f t="shared" si="47"/>
        <v/>
      </c>
      <c r="AZ79" s="43" t="str">
        <f t="shared" si="48"/>
        <v/>
      </c>
      <c r="BA79" s="43" t="str">
        <f t="shared" si="49"/>
        <v/>
      </c>
      <c r="BB79" s="43" t="str">
        <f t="shared" si="50"/>
        <v/>
      </c>
      <c r="BC79" s="43" t="str">
        <f t="shared" si="51"/>
        <v/>
      </c>
      <c r="BD79" s="43" t="str">
        <f t="shared" si="52"/>
        <v/>
      </c>
      <c r="BE79" s="43" t="str">
        <f t="shared" si="53"/>
        <v/>
      </c>
      <c r="BF79" s="43" t="str">
        <f t="shared" si="54"/>
        <v/>
      </c>
      <c r="BG79" s="43" t="str">
        <f t="shared" si="55"/>
        <v/>
      </c>
      <c r="BH79" s="43" t="str">
        <f t="shared" si="56"/>
        <v/>
      </c>
      <c r="BI79" s="43" t="str">
        <f t="shared" si="57"/>
        <v/>
      </c>
      <c r="BJ79" s="43" t="str">
        <f t="shared" si="58"/>
        <v/>
      </c>
      <c r="BK79" s="43" t="str">
        <f t="shared" si="59"/>
        <v/>
      </c>
      <c r="BL79" s="43" t="str">
        <f t="shared" si="60"/>
        <v/>
      </c>
      <c r="BM79" s="43" t="str">
        <f t="shared" si="61"/>
        <v/>
      </c>
      <c r="BN79" s="43" t="str">
        <f t="shared" si="62"/>
        <v/>
      </c>
      <c r="BO79" s="43" t="str">
        <f t="shared" si="63"/>
        <v/>
      </c>
    </row>
    <row r="80" spans="2:67" x14ac:dyDescent="0.15">
      <c r="B80" s="10">
        <v>8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X80" s="10" t="s">
        <v>42</v>
      </c>
      <c r="AU80" s="10">
        <v>8</v>
      </c>
      <c r="AV80" s="43" t="str">
        <f t="shared" si="44"/>
        <v/>
      </c>
      <c r="AW80" s="43" t="str">
        <f t="shared" si="45"/>
        <v/>
      </c>
      <c r="AX80" s="43" t="str">
        <f t="shared" si="46"/>
        <v/>
      </c>
      <c r="AY80" s="43" t="str">
        <f t="shared" si="47"/>
        <v/>
      </c>
      <c r="AZ80" s="43" t="str">
        <f t="shared" si="48"/>
        <v/>
      </c>
      <c r="BA80" s="43" t="str">
        <f t="shared" si="49"/>
        <v/>
      </c>
      <c r="BB80" s="43" t="str">
        <f t="shared" si="50"/>
        <v/>
      </c>
      <c r="BC80" s="43" t="str">
        <f t="shared" si="51"/>
        <v/>
      </c>
      <c r="BD80" s="43" t="str">
        <f t="shared" si="52"/>
        <v/>
      </c>
      <c r="BE80" s="43" t="str">
        <f t="shared" si="53"/>
        <v/>
      </c>
      <c r="BF80" s="43" t="str">
        <f t="shared" si="54"/>
        <v/>
      </c>
      <c r="BG80" s="43" t="str">
        <f t="shared" si="55"/>
        <v/>
      </c>
      <c r="BH80" s="43" t="str">
        <f t="shared" si="56"/>
        <v/>
      </c>
      <c r="BI80" s="43" t="str">
        <f t="shared" si="57"/>
        <v/>
      </c>
      <c r="BJ80" s="43" t="str">
        <f t="shared" si="58"/>
        <v/>
      </c>
      <c r="BK80" s="43" t="str">
        <f t="shared" si="59"/>
        <v/>
      </c>
      <c r="BL80" s="43" t="str">
        <f t="shared" si="60"/>
        <v/>
      </c>
      <c r="BM80" s="43" t="str">
        <f t="shared" si="61"/>
        <v/>
      </c>
      <c r="BN80" s="43" t="str">
        <f t="shared" si="62"/>
        <v/>
      </c>
      <c r="BO80" s="43" t="str">
        <f t="shared" si="63"/>
        <v/>
      </c>
    </row>
    <row r="81" spans="2:67" x14ac:dyDescent="0.15">
      <c r="B81" s="10">
        <v>9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X81" s="40">
        <v>2015</v>
      </c>
      <c r="AU81" s="10">
        <v>9</v>
      </c>
      <c r="AV81" s="43" t="str">
        <f t="shared" si="44"/>
        <v/>
      </c>
      <c r="AW81" s="43" t="str">
        <f t="shared" si="45"/>
        <v/>
      </c>
      <c r="AX81" s="43" t="str">
        <f t="shared" si="46"/>
        <v/>
      </c>
      <c r="AY81" s="43" t="str">
        <f t="shared" si="47"/>
        <v/>
      </c>
      <c r="AZ81" s="43" t="str">
        <f t="shared" si="48"/>
        <v/>
      </c>
      <c r="BA81" s="43" t="str">
        <f t="shared" si="49"/>
        <v/>
      </c>
      <c r="BB81" s="43" t="str">
        <f t="shared" si="50"/>
        <v/>
      </c>
      <c r="BC81" s="43" t="str">
        <f t="shared" si="51"/>
        <v/>
      </c>
      <c r="BD81" s="43" t="str">
        <f t="shared" si="52"/>
        <v/>
      </c>
      <c r="BE81" s="43" t="str">
        <f t="shared" si="53"/>
        <v/>
      </c>
      <c r="BF81" s="43" t="str">
        <f t="shared" si="54"/>
        <v/>
      </c>
      <c r="BG81" s="43" t="str">
        <f t="shared" si="55"/>
        <v/>
      </c>
      <c r="BH81" s="43" t="str">
        <f t="shared" si="56"/>
        <v/>
      </c>
      <c r="BI81" s="43" t="str">
        <f t="shared" si="57"/>
        <v/>
      </c>
      <c r="BJ81" s="43" t="str">
        <f t="shared" si="58"/>
        <v/>
      </c>
      <c r="BK81" s="43" t="str">
        <f t="shared" si="59"/>
        <v/>
      </c>
      <c r="BL81" s="43" t="str">
        <f t="shared" si="60"/>
        <v/>
      </c>
      <c r="BM81" s="43" t="str">
        <f t="shared" si="61"/>
        <v/>
      </c>
      <c r="BN81" s="43" t="str">
        <f t="shared" si="62"/>
        <v/>
      </c>
      <c r="BO81" s="43" t="str">
        <f t="shared" si="63"/>
        <v/>
      </c>
    </row>
    <row r="82" spans="2:67" x14ac:dyDescent="0.15">
      <c r="B82" s="10">
        <v>10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X82" s="10" t="s">
        <v>10</v>
      </c>
      <c r="Y82" s="10" t="s">
        <v>11</v>
      </c>
      <c r="AA82" s="10" t="s">
        <v>9</v>
      </c>
      <c r="AU82" s="10">
        <v>10</v>
      </c>
      <c r="AV82" s="43" t="str">
        <f t="shared" si="44"/>
        <v/>
      </c>
      <c r="AW82" s="43" t="str">
        <f t="shared" si="45"/>
        <v/>
      </c>
      <c r="AX82" s="43" t="str">
        <f t="shared" si="46"/>
        <v/>
      </c>
      <c r="AY82" s="43" t="str">
        <f t="shared" si="47"/>
        <v/>
      </c>
      <c r="AZ82" s="43" t="str">
        <f t="shared" si="48"/>
        <v/>
      </c>
      <c r="BA82" s="43" t="str">
        <f t="shared" si="49"/>
        <v/>
      </c>
      <c r="BB82" s="43" t="str">
        <f t="shared" si="50"/>
        <v/>
      </c>
      <c r="BC82" s="43" t="str">
        <f t="shared" si="51"/>
        <v/>
      </c>
      <c r="BD82" s="43" t="str">
        <f t="shared" si="52"/>
        <v/>
      </c>
      <c r="BE82" s="43" t="str">
        <f t="shared" si="53"/>
        <v/>
      </c>
      <c r="BF82" s="43" t="str">
        <f t="shared" si="54"/>
        <v/>
      </c>
      <c r="BG82" s="43" t="str">
        <f t="shared" si="55"/>
        <v/>
      </c>
      <c r="BH82" s="43" t="str">
        <f t="shared" si="56"/>
        <v/>
      </c>
      <c r="BI82" s="43" t="str">
        <f t="shared" si="57"/>
        <v/>
      </c>
      <c r="BJ82" s="43" t="str">
        <f t="shared" si="58"/>
        <v/>
      </c>
      <c r="BK82" s="43" t="str">
        <f t="shared" si="59"/>
        <v/>
      </c>
      <c r="BL82" s="43" t="str">
        <f t="shared" si="60"/>
        <v/>
      </c>
      <c r="BM82" s="43" t="str">
        <f t="shared" si="61"/>
        <v/>
      </c>
      <c r="BN82" s="43" t="str">
        <f t="shared" si="62"/>
        <v/>
      </c>
      <c r="BO82" s="43" t="str">
        <f t="shared" si="63"/>
        <v/>
      </c>
    </row>
    <row r="83" spans="2:67" x14ac:dyDescent="0.15">
      <c r="B83" s="10">
        <v>11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X83" s="44">
        <f>SUM(C72:V83)</f>
        <v>0</v>
      </c>
      <c r="Y83" s="44">
        <f>SUMPRODUCT(C72:V83,C5:V16)</f>
        <v>0</v>
      </c>
      <c r="Z83" s="40"/>
      <c r="AA83" s="44">
        <f>IF(X83=0,0,Y83/X83)</f>
        <v>0</v>
      </c>
      <c r="AU83" s="10">
        <v>11</v>
      </c>
      <c r="AV83" s="43" t="str">
        <f t="shared" si="44"/>
        <v/>
      </c>
      <c r="AW83" s="43" t="str">
        <f t="shared" si="45"/>
        <v/>
      </c>
      <c r="AX83" s="43" t="str">
        <f t="shared" si="46"/>
        <v/>
      </c>
      <c r="AY83" s="43" t="str">
        <f t="shared" si="47"/>
        <v/>
      </c>
      <c r="AZ83" s="43" t="str">
        <f t="shared" si="48"/>
        <v/>
      </c>
      <c r="BA83" s="43" t="str">
        <f t="shared" si="49"/>
        <v/>
      </c>
      <c r="BB83" s="43" t="str">
        <f t="shared" si="50"/>
        <v/>
      </c>
      <c r="BC83" s="43" t="str">
        <f t="shared" si="51"/>
        <v/>
      </c>
      <c r="BD83" s="43" t="str">
        <f t="shared" si="52"/>
        <v/>
      </c>
      <c r="BE83" s="43" t="str">
        <f t="shared" si="53"/>
        <v/>
      </c>
      <c r="BF83" s="43" t="str">
        <f t="shared" si="54"/>
        <v/>
      </c>
      <c r="BG83" s="43" t="str">
        <f t="shared" si="55"/>
        <v/>
      </c>
      <c r="BH83" s="43" t="str">
        <f t="shared" si="56"/>
        <v/>
      </c>
      <c r="BI83" s="43" t="str">
        <f t="shared" si="57"/>
        <v/>
      </c>
      <c r="BJ83" s="43" t="str">
        <f t="shared" si="58"/>
        <v/>
      </c>
      <c r="BK83" s="43" t="str">
        <f t="shared" si="59"/>
        <v/>
      </c>
      <c r="BL83" s="43" t="str">
        <f t="shared" si="60"/>
        <v/>
      </c>
      <c r="BM83" s="43" t="str">
        <f t="shared" si="61"/>
        <v/>
      </c>
      <c r="BN83" s="43" t="str">
        <f t="shared" si="62"/>
        <v/>
      </c>
      <c r="BO83" s="43" t="str">
        <f t="shared" si="63"/>
        <v/>
      </c>
    </row>
    <row r="84" spans="2:67" x14ac:dyDescent="0.15">
      <c r="C84" s="45" t="str">
        <f>IF(SUM(AV84:BO84)&gt;0,"Corresponderende cellen niet ingevuld of aantal medewerkers is kleiner dan aantal fte","")</f>
        <v/>
      </c>
      <c r="AA84" s="10" t="s">
        <v>15</v>
      </c>
      <c r="AV84" s="46">
        <f>SUM(AV72:AV83)+SUM(AV88:AV99)</f>
        <v>0</v>
      </c>
      <c r="AW84" s="46">
        <f t="shared" ref="AW84" si="64">SUM(AW72:AW83)+SUM(AW88:AW99)</f>
        <v>0</v>
      </c>
      <c r="AX84" s="46">
        <f t="shared" ref="AX84" si="65">SUM(AX72:AX83)+SUM(AX88:AX99)</f>
        <v>0</v>
      </c>
      <c r="AY84" s="46">
        <f t="shared" ref="AY84" si="66">SUM(AY72:AY83)+SUM(AY88:AY99)</f>
        <v>0</v>
      </c>
      <c r="AZ84" s="46">
        <f t="shared" ref="AZ84" si="67">SUM(AZ72:AZ83)+SUM(AZ88:AZ99)</f>
        <v>0</v>
      </c>
      <c r="BA84" s="46">
        <f t="shared" ref="BA84" si="68">SUM(BA72:BA83)+SUM(BA88:BA99)</f>
        <v>0</v>
      </c>
      <c r="BB84" s="46">
        <f t="shared" ref="BB84" si="69">SUM(BB72:BB83)+SUM(BB88:BB99)</f>
        <v>0</v>
      </c>
      <c r="BC84" s="46">
        <f t="shared" ref="BC84" si="70">SUM(BC72:BC83)+SUM(BC88:BC99)</f>
        <v>0</v>
      </c>
      <c r="BD84" s="46">
        <f t="shared" ref="BD84" si="71">SUM(BD72:BD83)+SUM(BD88:BD99)</f>
        <v>0</v>
      </c>
      <c r="BE84" s="46">
        <f t="shared" ref="BE84" si="72">SUM(BE72:BE83)+SUM(BE88:BE99)</f>
        <v>0</v>
      </c>
      <c r="BF84" s="46">
        <f t="shared" ref="BF84" si="73">SUM(BF72:BF83)+SUM(BF88:BF99)</f>
        <v>0</v>
      </c>
      <c r="BG84" s="46">
        <f t="shared" ref="BG84" si="74">SUM(BG72:BG83)+SUM(BG88:BG99)</f>
        <v>0</v>
      </c>
      <c r="BH84" s="46">
        <f t="shared" ref="BH84" si="75">SUM(BH72:BH83)+SUM(BH88:BH99)</f>
        <v>0</v>
      </c>
      <c r="BI84" s="46">
        <f t="shared" ref="BI84" si="76">SUM(BI72:BI83)+SUM(BI88:BI99)</f>
        <v>0</v>
      </c>
      <c r="BJ84" s="46">
        <f t="shared" ref="BJ84" si="77">SUM(BJ72:BJ83)+SUM(BJ88:BJ99)</f>
        <v>0</v>
      </c>
      <c r="BK84" s="46">
        <f t="shared" ref="BK84" si="78">SUM(BK72:BK83)+SUM(BK88:BK99)</f>
        <v>0</v>
      </c>
      <c r="BL84" s="46">
        <f t="shared" ref="BL84" si="79">SUM(BL72:BL83)+SUM(BL88:BL99)</f>
        <v>0</v>
      </c>
      <c r="BM84" s="46">
        <f t="shared" ref="BM84" si="80">SUM(BM72:BM83)+SUM(BM88:BM99)</f>
        <v>0</v>
      </c>
      <c r="BN84" s="46">
        <f t="shared" ref="BN84" si="81">SUM(BN72:BN83)+SUM(BN88:BN99)</f>
        <v>0</v>
      </c>
      <c r="BO84" s="46">
        <f t="shared" ref="BO84" si="82">SUM(BO72:BO83)+SUM(BO88:BO99)</f>
        <v>0</v>
      </c>
    </row>
    <row r="86" spans="2:67" x14ac:dyDescent="0.15">
      <c r="B86" s="12">
        <v>2015</v>
      </c>
      <c r="C86" s="12" t="s">
        <v>259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5"/>
      <c r="AU86" s="12">
        <v>2015</v>
      </c>
      <c r="AV86" s="12" t="s">
        <v>259</v>
      </c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5"/>
    </row>
    <row r="87" spans="2:67" x14ac:dyDescent="0.15">
      <c r="C87" s="40">
        <v>1</v>
      </c>
      <c r="D87" s="40">
        <v>2</v>
      </c>
      <c r="E87" s="40">
        <v>3</v>
      </c>
      <c r="F87" s="40">
        <v>4</v>
      </c>
      <c r="G87" s="40">
        <v>5</v>
      </c>
      <c r="H87" s="40">
        <v>6</v>
      </c>
      <c r="I87" s="40">
        <v>7</v>
      </c>
      <c r="J87" s="40">
        <v>8</v>
      </c>
      <c r="K87" s="40">
        <v>9</v>
      </c>
      <c r="L87" s="40">
        <v>10</v>
      </c>
      <c r="M87" s="40" t="s">
        <v>0</v>
      </c>
      <c r="N87" s="40">
        <v>11</v>
      </c>
      <c r="O87" s="40" t="s">
        <v>1</v>
      </c>
      <c r="P87" s="40">
        <v>12</v>
      </c>
      <c r="Q87" s="40">
        <v>13</v>
      </c>
      <c r="R87" s="40">
        <v>14</v>
      </c>
      <c r="S87" s="40">
        <v>15</v>
      </c>
      <c r="T87" s="40">
        <v>16</v>
      </c>
      <c r="U87" s="40">
        <v>17</v>
      </c>
      <c r="V87" s="40">
        <v>18</v>
      </c>
      <c r="AV87" s="40">
        <v>1</v>
      </c>
      <c r="AW87" s="40">
        <v>2</v>
      </c>
      <c r="AX87" s="40">
        <v>3</v>
      </c>
      <c r="AY87" s="40">
        <v>4</v>
      </c>
      <c r="AZ87" s="40">
        <v>5</v>
      </c>
      <c r="BA87" s="40">
        <v>6</v>
      </c>
      <c r="BB87" s="40">
        <v>7</v>
      </c>
      <c r="BC87" s="40">
        <v>8</v>
      </c>
      <c r="BD87" s="40">
        <v>9</v>
      </c>
      <c r="BE87" s="40">
        <v>10</v>
      </c>
      <c r="BF87" s="40" t="s">
        <v>0</v>
      </c>
      <c r="BG87" s="40">
        <v>11</v>
      </c>
      <c r="BH87" s="40" t="s">
        <v>1</v>
      </c>
      <c r="BI87" s="40">
        <v>12</v>
      </c>
      <c r="BJ87" s="40">
        <v>13</v>
      </c>
      <c r="BK87" s="40">
        <v>14</v>
      </c>
      <c r="BL87" s="40">
        <v>15</v>
      </c>
      <c r="BM87" s="40">
        <v>16</v>
      </c>
      <c r="BN87" s="40">
        <v>17</v>
      </c>
      <c r="BO87" s="40">
        <v>18</v>
      </c>
    </row>
    <row r="88" spans="2:67" x14ac:dyDescent="0.15">
      <c r="B88" s="10">
        <v>0</v>
      </c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AU88" s="10">
        <v>0</v>
      </c>
      <c r="AV88" s="13" t="str">
        <f>IF(AND(C88-C72=C88,C88&lt;&gt;0),1,"")</f>
        <v/>
      </c>
      <c r="AW88" s="13" t="str">
        <f t="shared" ref="AW88:BO88" si="83">IF(AND(D88-D72=D88,D88&lt;&gt;0),1,"")</f>
        <v/>
      </c>
      <c r="AX88" s="13" t="str">
        <f t="shared" si="83"/>
        <v/>
      </c>
      <c r="AY88" s="13" t="str">
        <f t="shared" si="83"/>
        <v/>
      </c>
      <c r="AZ88" s="13" t="str">
        <f t="shared" si="83"/>
        <v/>
      </c>
      <c r="BA88" s="13" t="str">
        <f t="shared" si="83"/>
        <v/>
      </c>
      <c r="BB88" s="13" t="str">
        <f t="shared" si="83"/>
        <v/>
      </c>
      <c r="BC88" s="13" t="str">
        <f t="shared" si="83"/>
        <v/>
      </c>
      <c r="BD88" s="13" t="str">
        <f t="shared" si="83"/>
        <v/>
      </c>
      <c r="BE88" s="13" t="str">
        <f t="shared" si="83"/>
        <v/>
      </c>
      <c r="BF88" s="13" t="str">
        <f t="shared" si="83"/>
        <v/>
      </c>
      <c r="BG88" s="13" t="str">
        <f t="shared" si="83"/>
        <v/>
      </c>
      <c r="BH88" s="13" t="str">
        <f t="shared" si="83"/>
        <v/>
      </c>
      <c r="BI88" s="13" t="str">
        <f t="shared" si="83"/>
        <v/>
      </c>
      <c r="BJ88" s="13" t="str">
        <f t="shared" si="83"/>
        <v/>
      </c>
      <c r="BK88" s="13" t="str">
        <f t="shared" si="83"/>
        <v/>
      </c>
      <c r="BL88" s="13" t="str">
        <f t="shared" si="83"/>
        <v/>
      </c>
      <c r="BM88" s="13" t="str">
        <f t="shared" si="83"/>
        <v/>
      </c>
      <c r="BN88" s="13" t="str">
        <f t="shared" si="83"/>
        <v/>
      </c>
      <c r="BO88" s="13" t="str">
        <f t="shared" si="83"/>
        <v/>
      </c>
    </row>
    <row r="89" spans="2:67" x14ac:dyDescent="0.15">
      <c r="B89" s="10">
        <v>1</v>
      </c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AU89" s="10">
        <v>1</v>
      </c>
      <c r="AV89" s="13" t="str">
        <f t="shared" ref="AV89:AV99" si="84">IF(AND(C89-C73=C89,C89&lt;&gt;0),1,"")</f>
        <v/>
      </c>
      <c r="AW89" s="13" t="str">
        <f t="shared" ref="AW89:AW99" si="85">IF(AND(D89-D73=D89,D89&lt;&gt;0),1,"")</f>
        <v/>
      </c>
      <c r="AX89" s="13" t="str">
        <f t="shared" ref="AX89:AX99" si="86">IF(AND(E89-E73=E89,E89&lt;&gt;0),1,"")</f>
        <v/>
      </c>
      <c r="AY89" s="13" t="str">
        <f t="shared" ref="AY89:AY99" si="87">IF(AND(F89-F73=F89,F89&lt;&gt;0),1,"")</f>
        <v/>
      </c>
      <c r="AZ89" s="13" t="str">
        <f t="shared" ref="AZ89:AZ99" si="88">IF(AND(G89-G73=G89,G89&lt;&gt;0),1,"")</f>
        <v/>
      </c>
      <c r="BA89" s="13" t="str">
        <f t="shared" ref="BA89:BA99" si="89">IF(AND(H89-H73=H89,H89&lt;&gt;0),1,"")</f>
        <v/>
      </c>
      <c r="BB89" s="13" t="str">
        <f t="shared" ref="BB89:BB99" si="90">IF(AND(I89-I73=I89,I89&lt;&gt;0),1,"")</f>
        <v/>
      </c>
      <c r="BC89" s="13" t="str">
        <f t="shared" ref="BC89:BC99" si="91">IF(AND(J89-J73=J89,J89&lt;&gt;0),1,"")</f>
        <v/>
      </c>
      <c r="BD89" s="13" t="str">
        <f t="shared" ref="BD89:BD99" si="92">IF(AND(K89-K73=K89,K89&lt;&gt;0),1,"")</f>
        <v/>
      </c>
      <c r="BE89" s="13" t="str">
        <f t="shared" ref="BE89:BE99" si="93">IF(AND(L89-L73=L89,L89&lt;&gt;0),1,"")</f>
        <v/>
      </c>
      <c r="BF89" s="13" t="str">
        <f t="shared" ref="BF89:BF99" si="94">IF(AND(M89-M73=M89,M89&lt;&gt;0),1,"")</f>
        <v/>
      </c>
      <c r="BG89" s="13" t="str">
        <f t="shared" ref="BG89:BG99" si="95">IF(AND(N89-N73=N89,N89&lt;&gt;0),1,"")</f>
        <v/>
      </c>
      <c r="BH89" s="13" t="str">
        <f t="shared" ref="BH89:BH99" si="96">IF(AND(O89-O73=O89,O89&lt;&gt;0),1,"")</f>
        <v/>
      </c>
      <c r="BI89" s="13" t="str">
        <f t="shared" ref="BI89:BI99" si="97">IF(AND(P89-P73=P89,P89&lt;&gt;0),1,"")</f>
        <v/>
      </c>
      <c r="BJ89" s="13" t="str">
        <f t="shared" ref="BJ89:BJ99" si="98">IF(AND(Q89-Q73=Q89,Q89&lt;&gt;0),1,"")</f>
        <v/>
      </c>
      <c r="BK89" s="13" t="str">
        <f t="shared" ref="BK89:BK99" si="99">IF(AND(R89-R73=R89,R89&lt;&gt;0),1,"")</f>
        <v/>
      </c>
      <c r="BL89" s="13" t="str">
        <f t="shared" ref="BL89:BL99" si="100">IF(AND(S89-S73=S89,S89&lt;&gt;0),1,"")</f>
        <v/>
      </c>
      <c r="BM89" s="13" t="str">
        <f t="shared" ref="BM89:BM99" si="101">IF(AND(T89-T73=T89,T89&lt;&gt;0),1,"")</f>
        <v/>
      </c>
      <c r="BN89" s="13" t="str">
        <f t="shared" ref="BN89:BN99" si="102">IF(AND(U89-U73=U89,U89&lt;&gt;0),1,"")</f>
        <v/>
      </c>
      <c r="BO89" s="13" t="str">
        <f t="shared" ref="BO89:BO99" si="103">IF(AND(V89-V73=V89,V89&lt;&gt;0),1,"")</f>
        <v/>
      </c>
    </row>
    <row r="90" spans="2:67" x14ac:dyDescent="0.15">
      <c r="B90" s="10">
        <v>2</v>
      </c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AU90" s="10">
        <v>2</v>
      </c>
      <c r="AV90" s="13" t="str">
        <f t="shared" si="84"/>
        <v/>
      </c>
      <c r="AW90" s="13" t="str">
        <f t="shared" si="85"/>
        <v/>
      </c>
      <c r="AX90" s="13" t="str">
        <f t="shared" si="86"/>
        <v/>
      </c>
      <c r="AY90" s="13" t="str">
        <f t="shared" si="87"/>
        <v/>
      </c>
      <c r="AZ90" s="13" t="str">
        <f t="shared" si="88"/>
        <v/>
      </c>
      <c r="BA90" s="13" t="str">
        <f t="shared" si="89"/>
        <v/>
      </c>
      <c r="BB90" s="13" t="str">
        <f t="shared" si="90"/>
        <v/>
      </c>
      <c r="BC90" s="13" t="str">
        <f t="shared" si="91"/>
        <v/>
      </c>
      <c r="BD90" s="13" t="str">
        <f t="shared" si="92"/>
        <v/>
      </c>
      <c r="BE90" s="13" t="str">
        <f t="shared" si="93"/>
        <v/>
      </c>
      <c r="BF90" s="13" t="str">
        <f t="shared" si="94"/>
        <v/>
      </c>
      <c r="BG90" s="13" t="str">
        <f t="shared" si="95"/>
        <v/>
      </c>
      <c r="BH90" s="13" t="str">
        <f t="shared" si="96"/>
        <v/>
      </c>
      <c r="BI90" s="13" t="str">
        <f t="shared" si="97"/>
        <v/>
      </c>
      <c r="BJ90" s="13" t="str">
        <f t="shared" si="98"/>
        <v/>
      </c>
      <c r="BK90" s="13" t="str">
        <f t="shared" si="99"/>
        <v/>
      </c>
      <c r="BL90" s="13" t="str">
        <f t="shared" si="100"/>
        <v/>
      </c>
      <c r="BM90" s="13" t="str">
        <f t="shared" si="101"/>
        <v/>
      </c>
      <c r="BN90" s="13" t="str">
        <f t="shared" si="102"/>
        <v/>
      </c>
      <c r="BO90" s="13" t="str">
        <f t="shared" si="103"/>
        <v/>
      </c>
    </row>
    <row r="91" spans="2:67" x14ac:dyDescent="0.15">
      <c r="B91" s="10">
        <v>3</v>
      </c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AU91" s="10">
        <v>3</v>
      </c>
      <c r="AV91" s="13" t="str">
        <f t="shared" si="84"/>
        <v/>
      </c>
      <c r="AW91" s="13" t="str">
        <f t="shared" si="85"/>
        <v/>
      </c>
      <c r="AX91" s="13" t="str">
        <f t="shared" si="86"/>
        <v/>
      </c>
      <c r="AY91" s="13" t="str">
        <f t="shared" si="87"/>
        <v/>
      </c>
      <c r="AZ91" s="13" t="str">
        <f t="shared" si="88"/>
        <v/>
      </c>
      <c r="BA91" s="13" t="str">
        <f t="shared" si="89"/>
        <v/>
      </c>
      <c r="BB91" s="13" t="str">
        <f t="shared" si="90"/>
        <v/>
      </c>
      <c r="BC91" s="13" t="str">
        <f t="shared" si="91"/>
        <v/>
      </c>
      <c r="BD91" s="13" t="str">
        <f t="shared" si="92"/>
        <v/>
      </c>
      <c r="BE91" s="13" t="str">
        <f t="shared" si="93"/>
        <v/>
      </c>
      <c r="BF91" s="13" t="str">
        <f t="shared" si="94"/>
        <v/>
      </c>
      <c r="BG91" s="13" t="str">
        <f t="shared" si="95"/>
        <v/>
      </c>
      <c r="BH91" s="13" t="str">
        <f t="shared" si="96"/>
        <v/>
      </c>
      <c r="BI91" s="13" t="str">
        <f t="shared" si="97"/>
        <v/>
      </c>
      <c r="BJ91" s="13" t="str">
        <f t="shared" si="98"/>
        <v/>
      </c>
      <c r="BK91" s="13" t="str">
        <f t="shared" si="99"/>
        <v/>
      </c>
      <c r="BL91" s="13" t="str">
        <f t="shared" si="100"/>
        <v/>
      </c>
      <c r="BM91" s="13" t="str">
        <f t="shared" si="101"/>
        <v/>
      </c>
      <c r="BN91" s="13" t="str">
        <f t="shared" si="102"/>
        <v/>
      </c>
      <c r="BO91" s="13" t="str">
        <f t="shared" si="103"/>
        <v/>
      </c>
    </row>
    <row r="92" spans="2:67" x14ac:dyDescent="0.15">
      <c r="B92" s="10">
        <v>4</v>
      </c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AU92" s="10">
        <v>4</v>
      </c>
      <c r="AV92" s="13" t="str">
        <f t="shared" si="84"/>
        <v/>
      </c>
      <c r="AW92" s="13" t="str">
        <f t="shared" si="85"/>
        <v/>
      </c>
      <c r="AX92" s="13" t="str">
        <f t="shared" si="86"/>
        <v/>
      </c>
      <c r="AY92" s="13" t="str">
        <f t="shared" si="87"/>
        <v/>
      </c>
      <c r="AZ92" s="13" t="str">
        <f t="shared" si="88"/>
        <v/>
      </c>
      <c r="BA92" s="13" t="str">
        <f t="shared" si="89"/>
        <v/>
      </c>
      <c r="BB92" s="13" t="str">
        <f t="shared" si="90"/>
        <v/>
      </c>
      <c r="BC92" s="13" t="str">
        <f t="shared" si="91"/>
        <v/>
      </c>
      <c r="BD92" s="13" t="str">
        <f t="shared" si="92"/>
        <v/>
      </c>
      <c r="BE92" s="13" t="str">
        <f t="shared" si="93"/>
        <v/>
      </c>
      <c r="BF92" s="13" t="str">
        <f t="shared" si="94"/>
        <v/>
      </c>
      <c r="BG92" s="13" t="str">
        <f t="shared" si="95"/>
        <v/>
      </c>
      <c r="BH92" s="13" t="str">
        <f t="shared" si="96"/>
        <v/>
      </c>
      <c r="BI92" s="13" t="str">
        <f t="shared" si="97"/>
        <v/>
      </c>
      <c r="BJ92" s="13" t="str">
        <f t="shared" si="98"/>
        <v/>
      </c>
      <c r="BK92" s="13" t="str">
        <f t="shared" si="99"/>
        <v/>
      </c>
      <c r="BL92" s="13" t="str">
        <f t="shared" si="100"/>
        <v/>
      </c>
      <c r="BM92" s="13" t="str">
        <f t="shared" si="101"/>
        <v/>
      </c>
      <c r="BN92" s="13" t="str">
        <f t="shared" si="102"/>
        <v/>
      </c>
      <c r="BO92" s="13" t="str">
        <f t="shared" si="103"/>
        <v/>
      </c>
    </row>
    <row r="93" spans="2:67" x14ac:dyDescent="0.15">
      <c r="B93" s="10">
        <v>5</v>
      </c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AU93" s="10">
        <v>5</v>
      </c>
      <c r="AV93" s="13" t="str">
        <f t="shared" si="84"/>
        <v/>
      </c>
      <c r="AW93" s="13" t="str">
        <f t="shared" si="85"/>
        <v/>
      </c>
      <c r="AX93" s="13" t="str">
        <f t="shared" si="86"/>
        <v/>
      </c>
      <c r="AY93" s="13" t="str">
        <f t="shared" si="87"/>
        <v/>
      </c>
      <c r="AZ93" s="13" t="str">
        <f t="shared" si="88"/>
        <v/>
      </c>
      <c r="BA93" s="13" t="str">
        <f t="shared" si="89"/>
        <v/>
      </c>
      <c r="BB93" s="13" t="str">
        <f t="shared" si="90"/>
        <v/>
      </c>
      <c r="BC93" s="13" t="str">
        <f t="shared" si="91"/>
        <v/>
      </c>
      <c r="BD93" s="13" t="str">
        <f t="shared" si="92"/>
        <v/>
      </c>
      <c r="BE93" s="13" t="str">
        <f t="shared" si="93"/>
        <v/>
      </c>
      <c r="BF93" s="13" t="str">
        <f t="shared" si="94"/>
        <v/>
      </c>
      <c r="BG93" s="13" t="str">
        <f t="shared" si="95"/>
        <v/>
      </c>
      <c r="BH93" s="13" t="str">
        <f t="shared" si="96"/>
        <v/>
      </c>
      <c r="BI93" s="13" t="str">
        <f t="shared" si="97"/>
        <v/>
      </c>
      <c r="BJ93" s="13" t="str">
        <f t="shared" si="98"/>
        <v/>
      </c>
      <c r="BK93" s="13" t="str">
        <f t="shared" si="99"/>
        <v/>
      </c>
      <c r="BL93" s="13" t="str">
        <f t="shared" si="100"/>
        <v/>
      </c>
      <c r="BM93" s="13" t="str">
        <f t="shared" si="101"/>
        <v/>
      </c>
      <c r="BN93" s="13" t="str">
        <f t="shared" si="102"/>
        <v/>
      </c>
      <c r="BO93" s="13" t="str">
        <f t="shared" si="103"/>
        <v/>
      </c>
    </row>
    <row r="94" spans="2:67" x14ac:dyDescent="0.15">
      <c r="B94" s="10">
        <v>6</v>
      </c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AU94" s="10">
        <v>6</v>
      </c>
      <c r="AV94" s="13" t="str">
        <f t="shared" si="84"/>
        <v/>
      </c>
      <c r="AW94" s="13" t="str">
        <f t="shared" si="85"/>
        <v/>
      </c>
      <c r="AX94" s="13" t="str">
        <f t="shared" si="86"/>
        <v/>
      </c>
      <c r="AY94" s="13" t="str">
        <f t="shared" si="87"/>
        <v/>
      </c>
      <c r="AZ94" s="13" t="str">
        <f t="shared" si="88"/>
        <v/>
      </c>
      <c r="BA94" s="13" t="str">
        <f t="shared" si="89"/>
        <v/>
      </c>
      <c r="BB94" s="13" t="str">
        <f t="shared" si="90"/>
        <v/>
      </c>
      <c r="BC94" s="13" t="str">
        <f t="shared" si="91"/>
        <v/>
      </c>
      <c r="BD94" s="13" t="str">
        <f t="shared" si="92"/>
        <v/>
      </c>
      <c r="BE94" s="13" t="str">
        <f t="shared" si="93"/>
        <v/>
      </c>
      <c r="BF94" s="13" t="str">
        <f t="shared" si="94"/>
        <v/>
      </c>
      <c r="BG94" s="13" t="str">
        <f t="shared" si="95"/>
        <v/>
      </c>
      <c r="BH94" s="13" t="str">
        <f t="shared" si="96"/>
        <v/>
      </c>
      <c r="BI94" s="13" t="str">
        <f t="shared" si="97"/>
        <v/>
      </c>
      <c r="BJ94" s="13" t="str">
        <f t="shared" si="98"/>
        <v/>
      </c>
      <c r="BK94" s="13" t="str">
        <f t="shared" si="99"/>
        <v/>
      </c>
      <c r="BL94" s="13" t="str">
        <f t="shared" si="100"/>
        <v/>
      </c>
      <c r="BM94" s="13" t="str">
        <f t="shared" si="101"/>
        <v/>
      </c>
      <c r="BN94" s="13" t="str">
        <f t="shared" si="102"/>
        <v/>
      </c>
      <c r="BO94" s="13" t="str">
        <f t="shared" si="103"/>
        <v/>
      </c>
    </row>
    <row r="95" spans="2:67" x14ac:dyDescent="0.15">
      <c r="B95" s="10">
        <v>7</v>
      </c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AU95" s="10">
        <v>7</v>
      </c>
      <c r="AV95" s="13" t="str">
        <f t="shared" si="84"/>
        <v/>
      </c>
      <c r="AW95" s="13" t="str">
        <f t="shared" si="85"/>
        <v/>
      </c>
      <c r="AX95" s="13" t="str">
        <f t="shared" si="86"/>
        <v/>
      </c>
      <c r="AY95" s="13" t="str">
        <f t="shared" si="87"/>
        <v/>
      </c>
      <c r="AZ95" s="13" t="str">
        <f t="shared" si="88"/>
        <v/>
      </c>
      <c r="BA95" s="13" t="str">
        <f t="shared" si="89"/>
        <v/>
      </c>
      <c r="BB95" s="13" t="str">
        <f t="shared" si="90"/>
        <v/>
      </c>
      <c r="BC95" s="13" t="str">
        <f t="shared" si="91"/>
        <v/>
      </c>
      <c r="BD95" s="13" t="str">
        <f t="shared" si="92"/>
        <v/>
      </c>
      <c r="BE95" s="13" t="str">
        <f t="shared" si="93"/>
        <v/>
      </c>
      <c r="BF95" s="13" t="str">
        <f t="shared" si="94"/>
        <v/>
      </c>
      <c r="BG95" s="13" t="str">
        <f t="shared" si="95"/>
        <v/>
      </c>
      <c r="BH95" s="13" t="str">
        <f t="shared" si="96"/>
        <v/>
      </c>
      <c r="BI95" s="13" t="str">
        <f t="shared" si="97"/>
        <v/>
      </c>
      <c r="BJ95" s="13" t="str">
        <f t="shared" si="98"/>
        <v/>
      </c>
      <c r="BK95" s="13" t="str">
        <f t="shared" si="99"/>
        <v/>
      </c>
      <c r="BL95" s="13" t="str">
        <f t="shared" si="100"/>
        <v/>
      </c>
      <c r="BM95" s="13" t="str">
        <f t="shared" si="101"/>
        <v/>
      </c>
      <c r="BN95" s="13" t="str">
        <f t="shared" si="102"/>
        <v/>
      </c>
      <c r="BO95" s="13" t="str">
        <f t="shared" si="103"/>
        <v/>
      </c>
    </row>
    <row r="96" spans="2:67" x14ac:dyDescent="0.15">
      <c r="B96" s="10">
        <v>8</v>
      </c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X96" s="10" t="s">
        <v>42</v>
      </c>
      <c r="AU96" s="10">
        <v>8</v>
      </c>
      <c r="AV96" s="13" t="str">
        <f t="shared" si="84"/>
        <v/>
      </c>
      <c r="AW96" s="13" t="str">
        <f t="shared" si="85"/>
        <v/>
      </c>
      <c r="AX96" s="13" t="str">
        <f t="shared" si="86"/>
        <v/>
      </c>
      <c r="AY96" s="13" t="str">
        <f t="shared" si="87"/>
        <v/>
      </c>
      <c r="AZ96" s="13" t="str">
        <f t="shared" si="88"/>
        <v/>
      </c>
      <c r="BA96" s="13" t="str">
        <f t="shared" si="89"/>
        <v/>
      </c>
      <c r="BB96" s="13" t="str">
        <f t="shared" si="90"/>
        <v/>
      </c>
      <c r="BC96" s="13" t="str">
        <f t="shared" si="91"/>
        <v/>
      </c>
      <c r="BD96" s="13" t="str">
        <f t="shared" si="92"/>
        <v/>
      </c>
      <c r="BE96" s="13" t="str">
        <f t="shared" si="93"/>
        <v/>
      </c>
      <c r="BF96" s="13" t="str">
        <f t="shared" si="94"/>
        <v/>
      </c>
      <c r="BG96" s="13" t="str">
        <f t="shared" si="95"/>
        <v/>
      </c>
      <c r="BH96" s="13" t="str">
        <f t="shared" si="96"/>
        <v/>
      </c>
      <c r="BI96" s="13" t="str">
        <f t="shared" si="97"/>
        <v/>
      </c>
      <c r="BJ96" s="13" t="str">
        <f t="shared" si="98"/>
        <v/>
      </c>
      <c r="BK96" s="13" t="str">
        <f t="shared" si="99"/>
        <v/>
      </c>
      <c r="BL96" s="13" t="str">
        <f t="shared" si="100"/>
        <v/>
      </c>
      <c r="BM96" s="13" t="str">
        <f t="shared" si="101"/>
        <v/>
      </c>
      <c r="BN96" s="13" t="str">
        <f t="shared" si="102"/>
        <v/>
      </c>
      <c r="BO96" s="13" t="str">
        <f t="shared" si="103"/>
        <v/>
      </c>
    </row>
    <row r="97" spans="1:67" x14ac:dyDescent="0.15">
      <c r="B97" s="10">
        <v>9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X97" s="40">
        <v>2015</v>
      </c>
      <c r="AU97" s="10">
        <v>9</v>
      </c>
      <c r="AV97" s="13" t="str">
        <f t="shared" si="84"/>
        <v/>
      </c>
      <c r="AW97" s="13" t="str">
        <f t="shared" si="85"/>
        <v/>
      </c>
      <c r="AX97" s="13" t="str">
        <f t="shared" si="86"/>
        <v/>
      </c>
      <c r="AY97" s="13" t="str">
        <f t="shared" si="87"/>
        <v/>
      </c>
      <c r="AZ97" s="13" t="str">
        <f t="shared" si="88"/>
        <v/>
      </c>
      <c r="BA97" s="13" t="str">
        <f t="shared" si="89"/>
        <v/>
      </c>
      <c r="BB97" s="13" t="str">
        <f t="shared" si="90"/>
        <v/>
      </c>
      <c r="BC97" s="13" t="str">
        <f t="shared" si="91"/>
        <v/>
      </c>
      <c r="BD97" s="13" t="str">
        <f t="shared" si="92"/>
        <v/>
      </c>
      <c r="BE97" s="13" t="str">
        <f t="shared" si="93"/>
        <v/>
      </c>
      <c r="BF97" s="13" t="str">
        <f t="shared" si="94"/>
        <v/>
      </c>
      <c r="BG97" s="13" t="str">
        <f t="shared" si="95"/>
        <v/>
      </c>
      <c r="BH97" s="13" t="str">
        <f t="shared" si="96"/>
        <v/>
      </c>
      <c r="BI97" s="13" t="str">
        <f t="shared" si="97"/>
        <v/>
      </c>
      <c r="BJ97" s="13" t="str">
        <f t="shared" si="98"/>
        <v/>
      </c>
      <c r="BK97" s="13" t="str">
        <f t="shared" si="99"/>
        <v/>
      </c>
      <c r="BL97" s="13" t="str">
        <f t="shared" si="100"/>
        <v/>
      </c>
      <c r="BM97" s="13" t="str">
        <f t="shared" si="101"/>
        <v/>
      </c>
      <c r="BN97" s="13" t="str">
        <f t="shared" si="102"/>
        <v/>
      </c>
      <c r="BO97" s="13" t="str">
        <f t="shared" si="103"/>
        <v/>
      </c>
    </row>
    <row r="98" spans="1:67" x14ac:dyDescent="0.15">
      <c r="B98" s="10">
        <v>10</v>
      </c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X98" s="10" t="s">
        <v>13</v>
      </c>
      <c r="Y98" s="10" t="s">
        <v>17</v>
      </c>
      <c r="AA98" s="10" t="s">
        <v>12</v>
      </c>
      <c r="AU98" s="10">
        <v>10</v>
      </c>
      <c r="AV98" s="13" t="str">
        <f t="shared" si="84"/>
        <v/>
      </c>
      <c r="AW98" s="13" t="str">
        <f t="shared" si="85"/>
        <v/>
      </c>
      <c r="AX98" s="13" t="str">
        <f t="shared" si="86"/>
        <v/>
      </c>
      <c r="AY98" s="13" t="str">
        <f t="shared" si="87"/>
        <v/>
      </c>
      <c r="AZ98" s="13" t="str">
        <f t="shared" si="88"/>
        <v/>
      </c>
      <c r="BA98" s="13" t="str">
        <f t="shared" si="89"/>
        <v/>
      </c>
      <c r="BB98" s="13" t="str">
        <f t="shared" si="90"/>
        <v/>
      </c>
      <c r="BC98" s="13" t="str">
        <f t="shared" si="91"/>
        <v/>
      </c>
      <c r="BD98" s="13" t="str">
        <f t="shared" si="92"/>
        <v/>
      </c>
      <c r="BE98" s="13" t="str">
        <f t="shared" si="93"/>
        <v/>
      </c>
      <c r="BF98" s="13" t="str">
        <f t="shared" si="94"/>
        <v/>
      </c>
      <c r="BG98" s="13" t="str">
        <f t="shared" si="95"/>
        <v/>
      </c>
      <c r="BH98" s="13" t="str">
        <f t="shared" si="96"/>
        <v/>
      </c>
      <c r="BI98" s="13" t="str">
        <f t="shared" si="97"/>
        <v/>
      </c>
      <c r="BJ98" s="13" t="str">
        <f t="shared" si="98"/>
        <v/>
      </c>
      <c r="BK98" s="13" t="str">
        <f t="shared" si="99"/>
        <v/>
      </c>
      <c r="BL98" s="13" t="str">
        <f t="shared" si="100"/>
        <v/>
      </c>
      <c r="BM98" s="13" t="str">
        <f t="shared" si="101"/>
        <v/>
      </c>
      <c r="BN98" s="13" t="str">
        <f t="shared" si="102"/>
        <v/>
      </c>
      <c r="BO98" s="13" t="str">
        <f t="shared" si="103"/>
        <v/>
      </c>
    </row>
    <row r="99" spans="1:67" x14ac:dyDescent="0.15">
      <c r="B99" s="10">
        <v>11</v>
      </c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X99" s="44">
        <f>SUM(C88:V99)</f>
        <v>0</v>
      </c>
      <c r="Y99" s="44">
        <f>X83</f>
        <v>0</v>
      </c>
      <c r="Z99" s="40"/>
      <c r="AA99" s="44">
        <f>IF(X99=0,0,Y99/X99)</f>
        <v>0</v>
      </c>
      <c r="AU99" s="10">
        <v>11</v>
      </c>
      <c r="AV99" s="13" t="str">
        <f t="shared" si="84"/>
        <v/>
      </c>
      <c r="AW99" s="13" t="str">
        <f t="shared" si="85"/>
        <v/>
      </c>
      <c r="AX99" s="13" t="str">
        <f t="shared" si="86"/>
        <v/>
      </c>
      <c r="AY99" s="13" t="str">
        <f t="shared" si="87"/>
        <v/>
      </c>
      <c r="AZ99" s="13" t="str">
        <f t="shared" si="88"/>
        <v/>
      </c>
      <c r="BA99" s="13" t="str">
        <f t="shared" si="89"/>
        <v/>
      </c>
      <c r="BB99" s="13" t="str">
        <f t="shared" si="90"/>
        <v/>
      </c>
      <c r="BC99" s="13" t="str">
        <f t="shared" si="91"/>
        <v/>
      </c>
      <c r="BD99" s="13" t="str">
        <f t="shared" si="92"/>
        <v/>
      </c>
      <c r="BE99" s="13" t="str">
        <f t="shared" si="93"/>
        <v/>
      </c>
      <c r="BF99" s="13" t="str">
        <f t="shared" si="94"/>
        <v/>
      </c>
      <c r="BG99" s="13" t="str">
        <f t="shared" si="95"/>
        <v/>
      </c>
      <c r="BH99" s="13" t="str">
        <f t="shared" si="96"/>
        <v/>
      </c>
      <c r="BI99" s="13" t="str">
        <f t="shared" si="97"/>
        <v/>
      </c>
      <c r="BJ99" s="13" t="str">
        <f t="shared" si="98"/>
        <v/>
      </c>
      <c r="BK99" s="13" t="str">
        <f t="shared" si="99"/>
        <v/>
      </c>
      <c r="BL99" s="13" t="str">
        <f t="shared" si="100"/>
        <v/>
      </c>
      <c r="BM99" s="13" t="str">
        <f t="shared" si="101"/>
        <v/>
      </c>
      <c r="BN99" s="13" t="str">
        <f t="shared" si="102"/>
        <v/>
      </c>
      <c r="BO99" s="13" t="str">
        <f t="shared" si="103"/>
        <v/>
      </c>
    </row>
    <row r="104" spans="1:67" s="41" customFormat="1" x14ac:dyDescent="0.15">
      <c r="A104" s="12">
        <v>2</v>
      </c>
      <c r="B104" s="12" t="s">
        <v>112</v>
      </c>
      <c r="AU104" s="12" t="s">
        <v>112</v>
      </c>
    </row>
    <row r="105" spans="1:67" s="41" customFormat="1" x14ac:dyDescent="0.15">
      <c r="C105" s="42"/>
      <c r="AV105" s="42"/>
    </row>
    <row r="107" spans="1:67" x14ac:dyDescent="0.15">
      <c r="B107" s="12">
        <v>2016</v>
      </c>
      <c r="C107" s="12" t="s">
        <v>113</v>
      </c>
      <c r="D107" s="12"/>
      <c r="E107" s="12"/>
      <c r="F107" s="12"/>
      <c r="G107" s="12"/>
      <c r="H107" s="12"/>
      <c r="I107" s="12"/>
      <c r="J107" s="12"/>
      <c r="K107" s="12"/>
      <c r="L107" s="12"/>
      <c r="N107" s="15"/>
      <c r="O107" s="15"/>
      <c r="AU107" s="12">
        <v>2016</v>
      </c>
      <c r="AV107" s="12" t="s">
        <v>113</v>
      </c>
      <c r="AW107" s="12"/>
      <c r="AX107" s="12"/>
      <c r="AY107" s="12"/>
      <c r="AZ107" s="12"/>
      <c r="BA107" s="12"/>
      <c r="BB107" s="12"/>
      <c r="BC107" s="12"/>
      <c r="BD107" s="12"/>
      <c r="BE107" s="12"/>
      <c r="BG107" s="15"/>
      <c r="BH107" s="15"/>
    </row>
    <row r="108" spans="1:67" x14ac:dyDescent="0.15">
      <c r="C108" s="40">
        <v>1</v>
      </c>
      <c r="D108" s="40">
        <v>2</v>
      </c>
      <c r="E108" s="40">
        <v>3</v>
      </c>
      <c r="F108" s="40">
        <v>4</v>
      </c>
      <c r="G108" s="40">
        <v>5</v>
      </c>
      <c r="H108" s="40">
        <v>6</v>
      </c>
      <c r="I108" s="40">
        <v>7</v>
      </c>
      <c r="J108" s="40">
        <v>8</v>
      </c>
      <c r="K108" s="40">
        <v>9</v>
      </c>
      <c r="L108" s="40">
        <v>10</v>
      </c>
      <c r="M108" s="40" t="s">
        <v>0</v>
      </c>
      <c r="N108" s="40">
        <v>11</v>
      </c>
      <c r="O108" s="40" t="s">
        <v>1</v>
      </c>
      <c r="P108" s="40">
        <v>12</v>
      </c>
      <c r="Q108" s="40">
        <v>13</v>
      </c>
      <c r="R108" s="40">
        <v>14</v>
      </c>
      <c r="S108" s="40">
        <v>15</v>
      </c>
      <c r="T108" s="40">
        <v>16</v>
      </c>
      <c r="U108" s="40">
        <v>17</v>
      </c>
      <c r="V108" s="40">
        <v>18</v>
      </c>
      <c r="AV108" s="40">
        <v>1</v>
      </c>
      <c r="AW108" s="40">
        <v>2</v>
      </c>
      <c r="AX108" s="40">
        <v>3</v>
      </c>
      <c r="AY108" s="40">
        <v>4</v>
      </c>
      <c r="AZ108" s="40">
        <v>5</v>
      </c>
      <c r="BA108" s="40">
        <v>6</v>
      </c>
      <c r="BB108" s="40">
        <v>7</v>
      </c>
      <c r="BC108" s="40">
        <v>8</v>
      </c>
      <c r="BD108" s="40">
        <v>9</v>
      </c>
      <c r="BE108" s="40">
        <v>10</v>
      </c>
      <c r="BF108" s="40" t="s">
        <v>0</v>
      </c>
      <c r="BG108" s="40">
        <v>11</v>
      </c>
      <c r="BH108" s="40" t="s">
        <v>1</v>
      </c>
      <c r="BI108" s="40">
        <v>12</v>
      </c>
      <c r="BJ108" s="40">
        <v>13</v>
      </c>
      <c r="BK108" s="40">
        <v>14</v>
      </c>
      <c r="BL108" s="40">
        <v>15</v>
      </c>
      <c r="BM108" s="40">
        <v>16</v>
      </c>
      <c r="BN108" s="40">
        <v>17</v>
      </c>
      <c r="BO108" s="40">
        <v>18</v>
      </c>
    </row>
    <row r="109" spans="1:67" x14ac:dyDescent="0.15">
      <c r="B109" s="10">
        <v>0</v>
      </c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AU109" s="10">
        <v>0</v>
      </c>
      <c r="AV109" s="43" t="str">
        <f>IF((C125&gt;=C109),"",1)</f>
        <v/>
      </c>
      <c r="AW109" s="43" t="str">
        <f t="shared" ref="AW109:BO109" si="104">IF((D125&gt;=D109),"",1)</f>
        <v/>
      </c>
      <c r="AX109" s="43" t="str">
        <f t="shared" si="104"/>
        <v/>
      </c>
      <c r="AY109" s="43" t="str">
        <f t="shared" si="104"/>
        <v/>
      </c>
      <c r="AZ109" s="43" t="str">
        <f t="shared" si="104"/>
        <v/>
      </c>
      <c r="BA109" s="43" t="str">
        <f t="shared" si="104"/>
        <v/>
      </c>
      <c r="BB109" s="43" t="str">
        <f t="shared" si="104"/>
        <v/>
      </c>
      <c r="BC109" s="43" t="str">
        <f t="shared" si="104"/>
        <v/>
      </c>
      <c r="BD109" s="43" t="str">
        <f t="shared" si="104"/>
        <v/>
      </c>
      <c r="BE109" s="43" t="str">
        <f t="shared" si="104"/>
        <v/>
      </c>
      <c r="BF109" s="43" t="str">
        <f t="shared" si="104"/>
        <v/>
      </c>
      <c r="BG109" s="43" t="str">
        <f t="shared" si="104"/>
        <v/>
      </c>
      <c r="BH109" s="43" t="str">
        <f t="shared" si="104"/>
        <v/>
      </c>
      <c r="BI109" s="43" t="str">
        <f t="shared" si="104"/>
        <v/>
      </c>
      <c r="BJ109" s="43" t="str">
        <f t="shared" si="104"/>
        <v/>
      </c>
      <c r="BK109" s="43" t="str">
        <f t="shared" si="104"/>
        <v/>
      </c>
      <c r="BL109" s="43" t="str">
        <f t="shared" si="104"/>
        <v/>
      </c>
      <c r="BM109" s="43" t="str">
        <f t="shared" si="104"/>
        <v/>
      </c>
      <c r="BN109" s="43" t="str">
        <f t="shared" si="104"/>
        <v/>
      </c>
      <c r="BO109" s="43" t="str">
        <f t="shared" si="104"/>
        <v/>
      </c>
    </row>
    <row r="110" spans="1:67" x14ac:dyDescent="0.15">
      <c r="B110" s="10">
        <v>1</v>
      </c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AU110" s="10">
        <v>1</v>
      </c>
      <c r="AV110" s="43" t="str">
        <f t="shared" ref="AV110:AV120" si="105">IF((C126&gt;=C110),"",1)</f>
        <v/>
      </c>
      <c r="AW110" s="43" t="str">
        <f t="shared" ref="AW110:AW120" si="106">IF((D126&gt;=D110),"",1)</f>
        <v/>
      </c>
      <c r="AX110" s="43" t="str">
        <f t="shared" ref="AX110:AX120" si="107">IF((E126&gt;=E110),"",1)</f>
        <v/>
      </c>
      <c r="AY110" s="43" t="str">
        <f t="shared" ref="AY110:AY120" si="108">IF((F126&gt;=F110),"",1)</f>
        <v/>
      </c>
      <c r="AZ110" s="43" t="str">
        <f t="shared" ref="AZ110:AZ120" si="109">IF((G126&gt;=G110),"",1)</f>
        <v/>
      </c>
      <c r="BA110" s="43" t="str">
        <f t="shared" ref="BA110:BA120" si="110">IF((H126&gt;=H110),"",1)</f>
        <v/>
      </c>
      <c r="BB110" s="43" t="str">
        <f t="shared" ref="BB110:BB120" si="111">IF((I126&gt;=I110),"",1)</f>
        <v/>
      </c>
      <c r="BC110" s="43" t="str">
        <f t="shared" ref="BC110:BC120" si="112">IF((J126&gt;=J110),"",1)</f>
        <v/>
      </c>
      <c r="BD110" s="43" t="str">
        <f t="shared" ref="BD110:BD120" si="113">IF((K126&gt;=K110),"",1)</f>
        <v/>
      </c>
      <c r="BE110" s="43" t="str">
        <f t="shared" ref="BE110:BE120" si="114">IF((L126&gt;=L110),"",1)</f>
        <v/>
      </c>
      <c r="BF110" s="43" t="str">
        <f t="shared" ref="BF110:BF120" si="115">IF((M126&gt;=M110),"",1)</f>
        <v/>
      </c>
      <c r="BG110" s="43" t="str">
        <f t="shared" ref="BG110:BG120" si="116">IF((N126&gt;=N110),"",1)</f>
        <v/>
      </c>
      <c r="BH110" s="43" t="str">
        <f t="shared" ref="BH110:BH120" si="117">IF((O126&gt;=O110),"",1)</f>
        <v/>
      </c>
      <c r="BI110" s="43" t="str">
        <f t="shared" ref="BI110:BI120" si="118">IF((P126&gt;=P110),"",1)</f>
        <v/>
      </c>
      <c r="BJ110" s="43" t="str">
        <f t="shared" ref="BJ110:BJ120" si="119">IF((Q126&gt;=Q110),"",1)</f>
        <v/>
      </c>
      <c r="BK110" s="43" t="str">
        <f t="shared" ref="BK110:BK120" si="120">IF((R126&gt;=R110),"",1)</f>
        <v/>
      </c>
      <c r="BL110" s="43" t="str">
        <f t="shared" ref="BL110:BL120" si="121">IF((S126&gt;=S110),"",1)</f>
        <v/>
      </c>
      <c r="BM110" s="43" t="str">
        <f t="shared" ref="BM110:BM120" si="122">IF((T126&gt;=T110),"",1)</f>
        <v/>
      </c>
      <c r="BN110" s="43" t="str">
        <f t="shared" ref="BN110:BN120" si="123">IF((U126&gt;=U110),"",1)</f>
        <v/>
      </c>
      <c r="BO110" s="43" t="str">
        <f t="shared" ref="BO110:BO120" si="124">IF((V126&gt;=V110),"",1)</f>
        <v/>
      </c>
    </row>
    <row r="111" spans="1:67" x14ac:dyDescent="0.15">
      <c r="B111" s="10">
        <v>2</v>
      </c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AU111" s="10">
        <v>2</v>
      </c>
      <c r="AV111" s="43" t="str">
        <f t="shared" si="105"/>
        <v/>
      </c>
      <c r="AW111" s="43" t="str">
        <f t="shared" si="106"/>
        <v/>
      </c>
      <c r="AX111" s="43" t="str">
        <f t="shared" si="107"/>
        <v/>
      </c>
      <c r="AY111" s="43" t="str">
        <f t="shared" si="108"/>
        <v/>
      </c>
      <c r="AZ111" s="43" t="str">
        <f t="shared" si="109"/>
        <v/>
      </c>
      <c r="BA111" s="43" t="str">
        <f t="shared" si="110"/>
        <v/>
      </c>
      <c r="BB111" s="43" t="str">
        <f t="shared" si="111"/>
        <v/>
      </c>
      <c r="BC111" s="43" t="str">
        <f t="shared" si="112"/>
        <v/>
      </c>
      <c r="BD111" s="43" t="str">
        <f t="shared" si="113"/>
        <v/>
      </c>
      <c r="BE111" s="43" t="str">
        <f t="shared" si="114"/>
        <v/>
      </c>
      <c r="BF111" s="43" t="str">
        <f t="shared" si="115"/>
        <v/>
      </c>
      <c r="BG111" s="43" t="str">
        <f t="shared" si="116"/>
        <v/>
      </c>
      <c r="BH111" s="43" t="str">
        <f t="shared" si="117"/>
        <v/>
      </c>
      <c r="BI111" s="43" t="str">
        <f t="shared" si="118"/>
        <v/>
      </c>
      <c r="BJ111" s="43" t="str">
        <f t="shared" si="119"/>
        <v/>
      </c>
      <c r="BK111" s="43" t="str">
        <f t="shared" si="120"/>
        <v/>
      </c>
      <c r="BL111" s="43" t="str">
        <f t="shared" si="121"/>
        <v/>
      </c>
      <c r="BM111" s="43" t="str">
        <f t="shared" si="122"/>
        <v/>
      </c>
      <c r="BN111" s="43" t="str">
        <f t="shared" si="123"/>
        <v/>
      </c>
      <c r="BO111" s="43" t="str">
        <f t="shared" si="124"/>
        <v/>
      </c>
    </row>
    <row r="112" spans="1:67" x14ac:dyDescent="0.15">
      <c r="B112" s="10">
        <v>3</v>
      </c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AU112" s="10">
        <v>3</v>
      </c>
      <c r="AV112" s="43" t="str">
        <f t="shared" si="105"/>
        <v/>
      </c>
      <c r="AW112" s="43" t="str">
        <f t="shared" si="106"/>
        <v/>
      </c>
      <c r="AX112" s="43" t="str">
        <f t="shared" si="107"/>
        <v/>
      </c>
      <c r="AY112" s="43" t="str">
        <f t="shared" si="108"/>
        <v/>
      </c>
      <c r="AZ112" s="43" t="str">
        <f t="shared" si="109"/>
        <v/>
      </c>
      <c r="BA112" s="43" t="str">
        <f t="shared" si="110"/>
        <v/>
      </c>
      <c r="BB112" s="43" t="str">
        <f t="shared" si="111"/>
        <v/>
      </c>
      <c r="BC112" s="43" t="str">
        <f t="shared" si="112"/>
        <v/>
      </c>
      <c r="BD112" s="43" t="str">
        <f t="shared" si="113"/>
        <v/>
      </c>
      <c r="BE112" s="43" t="str">
        <f t="shared" si="114"/>
        <v/>
      </c>
      <c r="BF112" s="43" t="str">
        <f t="shared" si="115"/>
        <v/>
      </c>
      <c r="BG112" s="43" t="str">
        <f t="shared" si="116"/>
        <v/>
      </c>
      <c r="BH112" s="43" t="str">
        <f t="shared" si="117"/>
        <v/>
      </c>
      <c r="BI112" s="43" t="str">
        <f t="shared" si="118"/>
        <v/>
      </c>
      <c r="BJ112" s="43" t="str">
        <f t="shared" si="119"/>
        <v/>
      </c>
      <c r="BK112" s="43" t="str">
        <f t="shared" si="120"/>
        <v/>
      </c>
      <c r="BL112" s="43" t="str">
        <f t="shared" si="121"/>
        <v/>
      </c>
      <c r="BM112" s="43" t="str">
        <f t="shared" si="122"/>
        <v/>
      </c>
      <c r="BN112" s="43" t="str">
        <f t="shared" si="123"/>
        <v/>
      </c>
      <c r="BO112" s="43" t="str">
        <f t="shared" si="124"/>
        <v/>
      </c>
    </row>
    <row r="113" spans="2:67" x14ac:dyDescent="0.15">
      <c r="B113" s="10">
        <v>4</v>
      </c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AU113" s="10">
        <v>4</v>
      </c>
      <c r="AV113" s="43" t="str">
        <f t="shared" si="105"/>
        <v/>
      </c>
      <c r="AW113" s="43" t="str">
        <f t="shared" si="106"/>
        <v/>
      </c>
      <c r="AX113" s="43" t="str">
        <f t="shared" si="107"/>
        <v/>
      </c>
      <c r="AY113" s="43" t="str">
        <f t="shared" si="108"/>
        <v/>
      </c>
      <c r="AZ113" s="43" t="str">
        <f t="shared" si="109"/>
        <v/>
      </c>
      <c r="BA113" s="43" t="str">
        <f t="shared" si="110"/>
        <v/>
      </c>
      <c r="BB113" s="43" t="str">
        <f t="shared" si="111"/>
        <v/>
      </c>
      <c r="BC113" s="43" t="str">
        <f t="shared" si="112"/>
        <v/>
      </c>
      <c r="BD113" s="43" t="str">
        <f t="shared" si="113"/>
        <v/>
      </c>
      <c r="BE113" s="43" t="str">
        <f t="shared" si="114"/>
        <v/>
      </c>
      <c r="BF113" s="43" t="str">
        <f t="shared" si="115"/>
        <v/>
      </c>
      <c r="BG113" s="43" t="str">
        <f t="shared" si="116"/>
        <v/>
      </c>
      <c r="BH113" s="43" t="str">
        <f t="shared" si="117"/>
        <v/>
      </c>
      <c r="BI113" s="43" t="str">
        <f t="shared" si="118"/>
        <v/>
      </c>
      <c r="BJ113" s="43" t="str">
        <f t="shared" si="119"/>
        <v/>
      </c>
      <c r="BK113" s="43" t="str">
        <f t="shared" si="120"/>
        <v/>
      </c>
      <c r="BL113" s="43" t="str">
        <f t="shared" si="121"/>
        <v/>
      </c>
      <c r="BM113" s="43" t="str">
        <f t="shared" si="122"/>
        <v/>
      </c>
      <c r="BN113" s="43" t="str">
        <f t="shared" si="123"/>
        <v/>
      </c>
      <c r="BO113" s="43" t="str">
        <f t="shared" si="124"/>
        <v/>
      </c>
    </row>
    <row r="114" spans="2:67" x14ac:dyDescent="0.15">
      <c r="B114" s="10">
        <v>5</v>
      </c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AU114" s="10">
        <v>5</v>
      </c>
      <c r="AV114" s="43" t="str">
        <f t="shared" si="105"/>
        <v/>
      </c>
      <c r="AW114" s="43" t="str">
        <f t="shared" si="106"/>
        <v/>
      </c>
      <c r="AX114" s="43" t="str">
        <f t="shared" si="107"/>
        <v/>
      </c>
      <c r="AY114" s="43" t="str">
        <f t="shared" si="108"/>
        <v/>
      </c>
      <c r="AZ114" s="43" t="str">
        <f t="shared" si="109"/>
        <v/>
      </c>
      <c r="BA114" s="43" t="str">
        <f t="shared" si="110"/>
        <v/>
      </c>
      <c r="BB114" s="43" t="str">
        <f t="shared" si="111"/>
        <v/>
      </c>
      <c r="BC114" s="43" t="str">
        <f t="shared" si="112"/>
        <v/>
      </c>
      <c r="BD114" s="43" t="str">
        <f t="shared" si="113"/>
        <v/>
      </c>
      <c r="BE114" s="43" t="str">
        <f t="shared" si="114"/>
        <v/>
      </c>
      <c r="BF114" s="43" t="str">
        <f t="shared" si="115"/>
        <v/>
      </c>
      <c r="BG114" s="43" t="str">
        <f t="shared" si="116"/>
        <v/>
      </c>
      <c r="BH114" s="43" t="str">
        <f t="shared" si="117"/>
        <v/>
      </c>
      <c r="BI114" s="43" t="str">
        <f t="shared" si="118"/>
        <v/>
      </c>
      <c r="BJ114" s="43" t="str">
        <f t="shared" si="119"/>
        <v/>
      </c>
      <c r="BK114" s="43" t="str">
        <f t="shared" si="120"/>
        <v/>
      </c>
      <c r="BL114" s="43" t="str">
        <f t="shared" si="121"/>
        <v/>
      </c>
      <c r="BM114" s="43" t="str">
        <f t="shared" si="122"/>
        <v/>
      </c>
      <c r="BN114" s="43" t="str">
        <f t="shared" si="123"/>
        <v/>
      </c>
      <c r="BO114" s="43" t="str">
        <f t="shared" si="124"/>
        <v/>
      </c>
    </row>
    <row r="115" spans="2:67" x14ac:dyDescent="0.15">
      <c r="B115" s="10">
        <v>6</v>
      </c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AU115" s="10">
        <v>6</v>
      </c>
      <c r="AV115" s="43" t="str">
        <f t="shared" si="105"/>
        <v/>
      </c>
      <c r="AW115" s="43" t="str">
        <f t="shared" si="106"/>
        <v/>
      </c>
      <c r="AX115" s="43" t="str">
        <f t="shared" si="107"/>
        <v/>
      </c>
      <c r="AY115" s="43" t="str">
        <f t="shared" si="108"/>
        <v/>
      </c>
      <c r="AZ115" s="43" t="str">
        <f t="shared" si="109"/>
        <v/>
      </c>
      <c r="BA115" s="43" t="str">
        <f t="shared" si="110"/>
        <v/>
      </c>
      <c r="BB115" s="43" t="str">
        <f t="shared" si="111"/>
        <v/>
      </c>
      <c r="BC115" s="43" t="str">
        <f t="shared" si="112"/>
        <v/>
      </c>
      <c r="BD115" s="43" t="str">
        <f t="shared" si="113"/>
        <v/>
      </c>
      <c r="BE115" s="43" t="str">
        <f t="shared" si="114"/>
        <v/>
      </c>
      <c r="BF115" s="43" t="str">
        <f t="shared" si="115"/>
        <v/>
      </c>
      <c r="BG115" s="43" t="str">
        <f t="shared" si="116"/>
        <v/>
      </c>
      <c r="BH115" s="43" t="str">
        <f t="shared" si="117"/>
        <v/>
      </c>
      <c r="BI115" s="43" t="str">
        <f t="shared" si="118"/>
        <v/>
      </c>
      <c r="BJ115" s="43" t="str">
        <f t="shared" si="119"/>
        <v/>
      </c>
      <c r="BK115" s="43" t="str">
        <f t="shared" si="120"/>
        <v/>
      </c>
      <c r="BL115" s="43" t="str">
        <f t="shared" si="121"/>
        <v/>
      </c>
      <c r="BM115" s="43" t="str">
        <f t="shared" si="122"/>
        <v/>
      </c>
      <c r="BN115" s="43" t="str">
        <f t="shared" si="123"/>
        <v/>
      </c>
      <c r="BO115" s="43" t="str">
        <f t="shared" si="124"/>
        <v/>
      </c>
    </row>
    <row r="116" spans="2:67" x14ac:dyDescent="0.15">
      <c r="B116" s="10">
        <v>7</v>
      </c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AU116" s="10">
        <v>7</v>
      </c>
      <c r="AV116" s="43" t="str">
        <f t="shared" si="105"/>
        <v/>
      </c>
      <c r="AW116" s="43" t="str">
        <f t="shared" si="106"/>
        <v/>
      </c>
      <c r="AX116" s="43" t="str">
        <f t="shared" si="107"/>
        <v/>
      </c>
      <c r="AY116" s="43" t="str">
        <f t="shared" si="108"/>
        <v/>
      </c>
      <c r="AZ116" s="43" t="str">
        <f t="shared" si="109"/>
        <v/>
      </c>
      <c r="BA116" s="43" t="str">
        <f t="shared" si="110"/>
        <v/>
      </c>
      <c r="BB116" s="43" t="str">
        <f t="shared" si="111"/>
        <v/>
      </c>
      <c r="BC116" s="43" t="str">
        <f t="shared" si="112"/>
        <v/>
      </c>
      <c r="BD116" s="43" t="str">
        <f t="shared" si="113"/>
        <v/>
      </c>
      <c r="BE116" s="43" t="str">
        <f t="shared" si="114"/>
        <v/>
      </c>
      <c r="BF116" s="43" t="str">
        <f t="shared" si="115"/>
        <v/>
      </c>
      <c r="BG116" s="43" t="str">
        <f t="shared" si="116"/>
        <v/>
      </c>
      <c r="BH116" s="43" t="str">
        <f t="shared" si="117"/>
        <v/>
      </c>
      <c r="BI116" s="43" t="str">
        <f t="shared" si="118"/>
        <v/>
      </c>
      <c r="BJ116" s="43" t="str">
        <f t="shared" si="119"/>
        <v/>
      </c>
      <c r="BK116" s="43" t="str">
        <f t="shared" si="120"/>
        <v/>
      </c>
      <c r="BL116" s="43" t="str">
        <f t="shared" si="121"/>
        <v/>
      </c>
      <c r="BM116" s="43" t="str">
        <f t="shared" si="122"/>
        <v/>
      </c>
      <c r="BN116" s="43" t="str">
        <f t="shared" si="123"/>
        <v/>
      </c>
      <c r="BO116" s="43" t="str">
        <f t="shared" si="124"/>
        <v/>
      </c>
    </row>
    <row r="117" spans="2:67" x14ac:dyDescent="0.15">
      <c r="B117" s="10">
        <v>8</v>
      </c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X117" s="10" t="s">
        <v>41</v>
      </c>
      <c r="AU117" s="10">
        <v>8</v>
      </c>
      <c r="AV117" s="43" t="str">
        <f t="shared" si="105"/>
        <v/>
      </c>
      <c r="AW117" s="43" t="str">
        <f t="shared" si="106"/>
        <v/>
      </c>
      <c r="AX117" s="43" t="str">
        <f t="shared" si="107"/>
        <v/>
      </c>
      <c r="AY117" s="43" t="str">
        <f t="shared" si="108"/>
        <v/>
      </c>
      <c r="AZ117" s="43" t="str">
        <f t="shared" si="109"/>
        <v/>
      </c>
      <c r="BA117" s="43" t="str">
        <f t="shared" si="110"/>
        <v/>
      </c>
      <c r="BB117" s="43" t="str">
        <f t="shared" si="111"/>
        <v/>
      </c>
      <c r="BC117" s="43" t="str">
        <f t="shared" si="112"/>
        <v/>
      </c>
      <c r="BD117" s="43" t="str">
        <f t="shared" si="113"/>
        <v/>
      </c>
      <c r="BE117" s="43" t="str">
        <f t="shared" si="114"/>
        <v/>
      </c>
      <c r="BF117" s="43" t="str">
        <f t="shared" si="115"/>
        <v/>
      </c>
      <c r="BG117" s="43" t="str">
        <f t="shared" si="116"/>
        <v/>
      </c>
      <c r="BH117" s="43" t="str">
        <f t="shared" si="117"/>
        <v/>
      </c>
      <c r="BI117" s="43" t="str">
        <f t="shared" si="118"/>
        <v/>
      </c>
      <c r="BJ117" s="43" t="str">
        <f t="shared" si="119"/>
        <v/>
      </c>
      <c r="BK117" s="43" t="str">
        <f t="shared" si="120"/>
        <v/>
      </c>
      <c r="BL117" s="43" t="str">
        <f t="shared" si="121"/>
        <v/>
      </c>
      <c r="BM117" s="43" t="str">
        <f t="shared" si="122"/>
        <v/>
      </c>
      <c r="BN117" s="43" t="str">
        <f t="shared" si="123"/>
        <v/>
      </c>
      <c r="BO117" s="43" t="str">
        <f t="shared" si="124"/>
        <v/>
      </c>
    </row>
    <row r="118" spans="2:67" x14ac:dyDescent="0.15">
      <c r="B118" s="10">
        <v>9</v>
      </c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X118" s="40">
        <v>2016</v>
      </c>
      <c r="AU118" s="10">
        <v>9</v>
      </c>
      <c r="AV118" s="43" t="str">
        <f t="shared" si="105"/>
        <v/>
      </c>
      <c r="AW118" s="43" t="str">
        <f t="shared" si="106"/>
        <v/>
      </c>
      <c r="AX118" s="43" t="str">
        <f t="shared" si="107"/>
        <v/>
      </c>
      <c r="AY118" s="43" t="str">
        <f t="shared" si="108"/>
        <v/>
      </c>
      <c r="AZ118" s="43" t="str">
        <f t="shared" si="109"/>
        <v/>
      </c>
      <c r="BA118" s="43" t="str">
        <f t="shared" si="110"/>
        <v/>
      </c>
      <c r="BB118" s="43" t="str">
        <f t="shared" si="111"/>
        <v/>
      </c>
      <c r="BC118" s="43" t="str">
        <f t="shared" si="112"/>
        <v/>
      </c>
      <c r="BD118" s="43" t="str">
        <f t="shared" si="113"/>
        <v/>
      </c>
      <c r="BE118" s="43" t="str">
        <f t="shared" si="114"/>
        <v/>
      </c>
      <c r="BF118" s="43" t="str">
        <f t="shared" si="115"/>
        <v/>
      </c>
      <c r="BG118" s="43" t="str">
        <f t="shared" si="116"/>
        <v/>
      </c>
      <c r="BH118" s="43" t="str">
        <f t="shared" si="117"/>
        <v/>
      </c>
      <c r="BI118" s="43" t="str">
        <f t="shared" si="118"/>
        <v/>
      </c>
      <c r="BJ118" s="43" t="str">
        <f t="shared" si="119"/>
        <v/>
      </c>
      <c r="BK118" s="43" t="str">
        <f t="shared" si="120"/>
        <v/>
      </c>
      <c r="BL118" s="43" t="str">
        <f t="shared" si="121"/>
        <v/>
      </c>
      <c r="BM118" s="43" t="str">
        <f t="shared" si="122"/>
        <v/>
      </c>
      <c r="BN118" s="43" t="str">
        <f t="shared" si="123"/>
        <v/>
      </c>
      <c r="BO118" s="43" t="str">
        <f t="shared" si="124"/>
        <v/>
      </c>
    </row>
    <row r="119" spans="2:67" x14ac:dyDescent="0.15">
      <c r="B119" s="10">
        <v>10</v>
      </c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X119" s="10" t="s">
        <v>10</v>
      </c>
      <c r="Y119" s="10" t="s">
        <v>11</v>
      </c>
      <c r="AA119" s="10" t="s">
        <v>9</v>
      </c>
      <c r="AU119" s="10">
        <v>10</v>
      </c>
      <c r="AV119" s="43" t="str">
        <f t="shared" si="105"/>
        <v/>
      </c>
      <c r="AW119" s="43" t="str">
        <f t="shared" si="106"/>
        <v/>
      </c>
      <c r="AX119" s="43" t="str">
        <f t="shared" si="107"/>
        <v/>
      </c>
      <c r="AY119" s="43" t="str">
        <f t="shared" si="108"/>
        <v/>
      </c>
      <c r="AZ119" s="43" t="str">
        <f t="shared" si="109"/>
        <v/>
      </c>
      <c r="BA119" s="43" t="str">
        <f t="shared" si="110"/>
        <v/>
      </c>
      <c r="BB119" s="43" t="str">
        <f t="shared" si="111"/>
        <v/>
      </c>
      <c r="BC119" s="43" t="str">
        <f t="shared" si="112"/>
        <v/>
      </c>
      <c r="BD119" s="43" t="str">
        <f t="shared" si="113"/>
        <v/>
      </c>
      <c r="BE119" s="43" t="str">
        <f t="shared" si="114"/>
        <v/>
      </c>
      <c r="BF119" s="43" t="str">
        <f t="shared" si="115"/>
        <v/>
      </c>
      <c r="BG119" s="43" t="str">
        <f t="shared" si="116"/>
        <v/>
      </c>
      <c r="BH119" s="43" t="str">
        <f t="shared" si="117"/>
        <v/>
      </c>
      <c r="BI119" s="43" t="str">
        <f t="shared" si="118"/>
        <v/>
      </c>
      <c r="BJ119" s="43" t="str">
        <f t="shared" si="119"/>
        <v/>
      </c>
      <c r="BK119" s="43" t="str">
        <f t="shared" si="120"/>
        <v/>
      </c>
      <c r="BL119" s="43" t="str">
        <f t="shared" si="121"/>
        <v/>
      </c>
      <c r="BM119" s="43" t="str">
        <f t="shared" si="122"/>
        <v/>
      </c>
      <c r="BN119" s="43" t="str">
        <f t="shared" si="123"/>
        <v/>
      </c>
      <c r="BO119" s="43" t="str">
        <f t="shared" si="124"/>
        <v/>
      </c>
    </row>
    <row r="120" spans="2:67" x14ac:dyDescent="0.15">
      <c r="B120" s="10">
        <v>11</v>
      </c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X120" s="44">
        <f>SUM(C109:V120)</f>
        <v>0</v>
      </c>
      <c r="Y120" s="44">
        <f>SUMPRODUCT(C109:V120,C21:V32)</f>
        <v>0</v>
      </c>
      <c r="Z120" s="40"/>
      <c r="AA120" s="44">
        <f>IF(X120=0,0,Y120/X120)</f>
        <v>0</v>
      </c>
      <c r="AU120" s="10">
        <v>11</v>
      </c>
      <c r="AV120" s="43" t="str">
        <f t="shared" si="105"/>
        <v/>
      </c>
      <c r="AW120" s="43" t="str">
        <f t="shared" si="106"/>
        <v/>
      </c>
      <c r="AX120" s="43" t="str">
        <f t="shared" si="107"/>
        <v/>
      </c>
      <c r="AY120" s="43" t="str">
        <f t="shared" si="108"/>
        <v/>
      </c>
      <c r="AZ120" s="43" t="str">
        <f t="shared" si="109"/>
        <v/>
      </c>
      <c r="BA120" s="43" t="str">
        <f t="shared" si="110"/>
        <v/>
      </c>
      <c r="BB120" s="43" t="str">
        <f t="shared" si="111"/>
        <v/>
      </c>
      <c r="BC120" s="43" t="str">
        <f t="shared" si="112"/>
        <v/>
      </c>
      <c r="BD120" s="43" t="str">
        <f t="shared" si="113"/>
        <v/>
      </c>
      <c r="BE120" s="43" t="str">
        <f t="shared" si="114"/>
        <v/>
      </c>
      <c r="BF120" s="43" t="str">
        <f t="shared" si="115"/>
        <v/>
      </c>
      <c r="BG120" s="43" t="str">
        <f t="shared" si="116"/>
        <v/>
      </c>
      <c r="BH120" s="43" t="str">
        <f t="shared" si="117"/>
        <v/>
      </c>
      <c r="BI120" s="43" t="str">
        <f t="shared" si="118"/>
        <v/>
      </c>
      <c r="BJ120" s="43" t="str">
        <f t="shared" si="119"/>
        <v/>
      </c>
      <c r="BK120" s="43" t="str">
        <f t="shared" si="120"/>
        <v/>
      </c>
      <c r="BL120" s="43" t="str">
        <f t="shared" si="121"/>
        <v/>
      </c>
      <c r="BM120" s="43" t="str">
        <f t="shared" si="122"/>
        <v/>
      </c>
      <c r="BN120" s="43" t="str">
        <f t="shared" si="123"/>
        <v/>
      </c>
      <c r="BO120" s="43" t="str">
        <f t="shared" si="124"/>
        <v/>
      </c>
    </row>
    <row r="121" spans="2:67" x14ac:dyDescent="0.15">
      <c r="C121" s="45" t="str">
        <f>IF(SUM(AV121:BO121)&gt;0,"Corresponderende cellen niet ingevuld of aantal medewerkers is kleiner dan aantal fte","")</f>
        <v/>
      </c>
      <c r="AA121" s="10" t="s">
        <v>16</v>
      </c>
      <c r="AV121" s="46">
        <f>SUM(AV109:AV120)+SUM(AV125:AV136)</f>
        <v>0</v>
      </c>
      <c r="AW121" s="46">
        <f t="shared" ref="AW121" si="125">SUM(AW109:AW120)+SUM(AW125:AW136)</f>
        <v>0</v>
      </c>
      <c r="AX121" s="46">
        <f t="shared" ref="AX121" si="126">SUM(AX109:AX120)+SUM(AX125:AX136)</f>
        <v>0</v>
      </c>
      <c r="AY121" s="46">
        <f t="shared" ref="AY121" si="127">SUM(AY109:AY120)+SUM(AY125:AY136)</f>
        <v>0</v>
      </c>
      <c r="AZ121" s="46">
        <f t="shared" ref="AZ121" si="128">SUM(AZ109:AZ120)+SUM(AZ125:AZ136)</f>
        <v>0</v>
      </c>
      <c r="BA121" s="46">
        <f t="shared" ref="BA121" si="129">SUM(BA109:BA120)+SUM(BA125:BA136)</f>
        <v>0</v>
      </c>
      <c r="BB121" s="46">
        <f t="shared" ref="BB121" si="130">SUM(BB109:BB120)+SUM(BB125:BB136)</f>
        <v>0</v>
      </c>
      <c r="BC121" s="46">
        <f t="shared" ref="BC121" si="131">SUM(BC109:BC120)+SUM(BC125:BC136)</f>
        <v>0</v>
      </c>
      <c r="BD121" s="46">
        <f t="shared" ref="BD121" si="132">SUM(BD109:BD120)+SUM(BD125:BD136)</f>
        <v>0</v>
      </c>
      <c r="BE121" s="46">
        <f t="shared" ref="BE121" si="133">SUM(BE109:BE120)+SUM(BE125:BE136)</f>
        <v>0</v>
      </c>
      <c r="BF121" s="46">
        <f t="shared" ref="BF121" si="134">SUM(BF109:BF120)+SUM(BF125:BF136)</f>
        <v>0</v>
      </c>
      <c r="BG121" s="46">
        <f t="shared" ref="BG121" si="135">SUM(BG109:BG120)+SUM(BG125:BG136)</f>
        <v>0</v>
      </c>
      <c r="BH121" s="46">
        <f t="shared" ref="BH121" si="136">SUM(BH109:BH120)+SUM(BH125:BH136)</f>
        <v>0</v>
      </c>
      <c r="BI121" s="46">
        <f t="shared" ref="BI121" si="137">SUM(BI109:BI120)+SUM(BI125:BI136)</f>
        <v>0</v>
      </c>
      <c r="BJ121" s="46">
        <f t="shared" ref="BJ121" si="138">SUM(BJ109:BJ120)+SUM(BJ125:BJ136)</f>
        <v>0</v>
      </c>
      <c r="BK121" s="46">
        <f t="shared" ref="BK121" si="139">SUM(BK109:BK120)+SUM(BK125:BK136)</f>
        <v>0</v>
      </c>
      <c r="BL121" s="46">
        <f t="shared" ref="BL121" si="140">SUM(BL109:BL120)+SUM(BL125:BL136)</f>
        <v>0</v>
      </c>
      <c r="BM121" s="46">
        <f t="shared" ref="BM121" si="141">SUM(BM109:BM120)+SUM(BM125:BM136)</f>
        <v>0</v>
      </c>
      <c r="BN121" s="46">
        <f t="shared" ref="BN121" si="142">SUM(BN109:BN120)+SUM(BN125:BN136)</f>
        <v>0</v>
      </c>
      <c r="BO121" s="46">
        <f t="shared" ref="BO121" si="143">SUM(BO109:BO120)+SUM(BO125:BO136)</f>
        <v>0</v>
      </c>
    </row>
    <row r="123" spans="2:67" x14ac:dyDescent="0.15">
      <c r="B123" s="12">
        <v>2016</v>
      </c>
      <c r="C123" s="12" t="s">
        <v>116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5"/>
      <c r="AU123" s="12">
        <v>2016</v>
      </c>
      <c r="AV123" s="12" t="s">
        <v>116</v>
      </c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5"/>
    </row>
    <row r="124" spans="2:67" x14ac:dyDescent="0.15">
      <c r="C124" s="40">
        <v>1</v>
      </c>
      <c r="D124" s="40">
        <v>2</v>
      </c>
      <c r="E124" s="40">
        <v>3</v>
      </c>
      <c r="F124" s="40">
        <v>4</v>
      </c>
      <c r="G124" s="40">
        <v>5</v>
      </c>
      <c r="H124" s="40">
        <v>6</v>
      </c>
      <c r="I124" s="40">
        <v>7</v>
      </c>
      <c r="J124" s="40">
        <v>8</v>
      </c>
      <c r="K124" s="40">
        <v>9</v>
      </c>
      <c r="L124" s="40">
        <v>10</v>
      </c>
      <c r="M124" s="40" t="s">
        <v>0</v>
      </c>
      <c r="N124" s="40">
        <v>11</v>
      </c>
      <c r="O124" s="40" t="s">
        <v>1</v>
      </c>
      <c r="P124" s="40">
        <v>12</v>
      </c>
      <c r="Q124" s="40">
        <v>13</v>
      </c>
      <c r="R124" s="40">
        <v>14</v>
      </c>
      <c r="S124" s="40">
        <v>15</v>
      </c>
      <c r="T124" s="40">
        <v>16</v>
      </c>
      <c r="U124" s="40">
        <v>17</v>
      </c>
      <c r="V124" s="40">
        <v>18</v>
      </c>
      <c r="AV124" s="40">
        <v>1</v>
      </c>
      <c r="AW124" s="40">
        <v>2</v>
      </c>
      <c r="AX124" s="40">
        <v>3</v>
      </c>
      <c r="AY124" s="40">
        <v>4</v>
      </c>
      <c r="AZ124" s="40">
        <v>5</v>
      </c>
      <c r="BA124" s="40">
        <v>6</v>
      </c>
      <c r="BB124" s="40">
        <v>7</v>
      </c>
      <c r="BC124" s="40">
        <v>8</v>
      </c>
      <c r="BD124" s="40">
        <v>9</v>
      </c>
      <c r="BE124" s="40">
        <v>10</v>
      </c>
      <c r="BF124" s="40" t="s">
        <v>0</v>
      </c>
      <c r="BG124" s="40">
        <v>11</v>
      </c>
      <c r="BH124" s="40" t="s">
        <v>1</v>
      </c>
      <c r="BI124" s="40">
        <v>12</v>
      </c>
      <c r="BJ124" s="40">
        <v>13</v>
      </c>
      <c r="BK124" s="40">
        <v>14</v>
      </c>
      <c r="BL124" s="40">
        <v>15</v>
      </c>
      <c r="BM124" s="40">
        <v>16</v>
      </c>
      <c r="BN124" s="40">
        <v>17</v>
      </c>
      <c r="BO124" s="40">
        <v>18</v>
      </c>
    </row>
    <row r="125" spans="2:67" x14ac:dyDescent="0.15">
      <c r="B125" s="10">
        <v>0</v>
      </c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AU125" s="10">
        <v>0</v>
      </c>
      <c r="AV125" s="13" t="str">
        <f>IF(AND(C125-C109=C125,C125&lt;&gt;0),1,"")</f>
        <v/>
      </c>
      <c r="AW125" s="13" t="str">
        <f t="shared" ref="AW125:BO125" si="144">IF(AND(D125-D109=D125,D125&lt;&gt;0),1,"")</f>
        <v/>
      </c>
      <c r="AX125" s="13" t="str">
        <f t="shared" si="144"/>
        <v/>
      </c>
      <c r="AY125" s="13" t="str">
        <f t="shared" si="144"/>
        <v/>
      </c>
      <c r="AZ125" s="13" t="str">
        <f t="shared" si="144"/>
        <v/>
      </c>
      <c r="BA125" s="13" t="str">
        <f t="shared" si="144"/>
        <v/>
      </c>
      <c r="BB125" s="13" t="str">
        <f t="shared" si="144"/>
        <v/>
      </c>
      <c r="BC125" s="13" t="str">
        <f t="shared" si="144"/>
        <v/>
      </c>
      <c r="BD125" s="13" t="str">
        <f t="shared" si="144"/>
        <v/>
      </c>
      <c r="BE125" s="13" t="str">
        <f t="shared" si="144"/>
        <v/>
      </c>
      <c r="BF125" s="13" t="str">
        <f t="shared" si="144"/>
        <v/>
      </c>
      <c r="BG125" s="13" t="str">
        <f t="shared" si="144"/>
        <v/>
      </c>
      <c r="BH125" s="13" t="str">
        <f t="shared" si="144"/>
        <v/>
      </c>
      <c r="BI125" s="13" t="str">
        <f t="shared" si="144"/>
        <v/>
      </c>
      <c r="BJ125" s="13" t="str">
        <f t="shared" si="144"/>
        <v/>
      </c>
      <c r="BK125" s="13" t="str">
        <f t="shared" si="144"/>
        <v/>
      </c>
      <c r="BL125" s="13" t="str">
        <f t="shared" si="144"/>
        <v/>
      </c>
      <c r="BM125" s="13" t="str">
        <f t="shared" si="144"/>
        <v/>
      </c>
      <c r="BN125" s="13" t="str">
        <f t="shared" si="144"/>
        <v/>
      </c>
      <c r="BO125" s="13" t="str">
        <f t="shared" si="144"/>
        <v/>
      </c>
    </row>
    <row r="126" spans="2:67" x14ac:dyDescent="0.15">
      <c r="B126" s="10">
        <v>1</v>
      </c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AU126" s="10">
        <v>1</v>
      </c>
      <c r="AV126" s="13" t="str">
        <f t="shared" ref="AV126:AV136" si="145">IF(AND(C126-C110=C126,C126&lt;&gt;0),1,"")</f>
        <v/>
      </c>
      <c r="AW126" s="13" t="str">
        <f t="shared" ref="AW126:AW136" si="146">IF(AND(D126-D110=D126,D126&lt;&gt;0),1,"")</f>
        <v/>
      </c>
      <c r="AX126" s="13" t="str">
        <f t="shared" ref="AX126:AX136" si="147">IF(AND(E126-E110=E126,E126&lt;&gt;0),1,"")</f>
        <v/>
      </c>
      <c r="AY126" s="13" t="str">
        <f t="shared" ref="AY126:AY136" si="148">IF(AND(F126-F110=F126,F126&lt;&gt;0),1,"")</f>
        <v/>
      </c>
      <c r="AZ126" s="13" t="str">
        <f t="shared" ref="AZ126:AZ136" si="149">IF(AND(G126-G110=G126,G126&lt;&gt;0),1,"")</f>
        <v/>
      </c>
      <c r="BA126" s="13" t="str">
        <f t="shared" ref="BA126:BA136" si="150">IF(AND(H126-H110=H126,H126&lt;&gt;0),1,"")</f>
        <v/>
      </c>
      <c r="BB126" s="13" t="str">
        <f t="shared" ref="BB126:BB136" si="151">IF(AND(I126-I110=I126,I126&lt;&gt;0),1,"")</f>
        <v/>
      </c>
      <c r="BC126" s="13" t="str">
        <f t="shared" ref="BC126:BC136" si="152">IF(AND(J126-J110=J126,J126&lt;&gt;0),1,"")</f>
        <v/>
      </c>
      <c r="BD126" s="13" t="str">
        <f t="shared" ref="BD126:BD136" si="153">IF(AND(K126-K110=K126,K126&lt;&gt;0),1,"")</f>
        <v/>
      </c>
      <c r="BE126" s="13" t="str">
        <f t="shared" ref="BE126:BE136" si="154">IF(AND(L126-L110=L126,L126&lt;&gt;0),1,"")</f>
        <v/>
      </c>
      <c r="BF126" s="13" t="str">
        <f t="shared" ref="BF126:BF136" si="155">IF(AND(M126-M110=M126,M126&lt;&gt;0),1,"")</f>
        <v/>
      </c>
      <c r="BG126" s="13" t="str">
        <f t="shared" ref="BG126:BG136" si="156">IF(AND(N126-N110=N126,N126&lt;&gt;0),1,"")</f>
        <v/>
      </c>
      <c r="BH126" s="13" t="str">
        <f t="shared" ref="BH126:BH136" si="157">IF(AND(O126-O110=O126,O126&lt;&gt;0),1,"")</f>
        <v/>
      </c>
      <c r="BI126" s="13" t="str">
        <f t="shared" ref="BI126:BI136" si="158">IF(AND(P126-P110=P126,P126&lt;&gt;0),1,"")</f>
        <v/>
      </c>
      <c r="BJ126" s="13" t="str">
        <f t="shared" ref="BJ126:BJ136" si="159">IF(AND(Q126-Q110=Q126,Q126&lt;&gt;0),1,"")</f>
        <v/>
      </c>
      <c r="BK126" s="13" t="str">
        <f t="shared" ref="BK126:BK136" si="160">IF(AND(R126-R110=R126,R126&lt;&gt;0),1,"")</f>
        <v/>
      </c>
      <c r="BL126" s="13" t="str">
        <f t="shared" ref="BL126:BL136" si="161">IF(AND(S126-S110=S126,S126&lt;&gt;0),1,"")</f>
        <v/>
      </c>
      <c r="BM126" s="13" t="str">
        <f t="shared" ref="BM126:BM136" si="162">IF(AND(T126-T110=T126,T126&lt;&gt;0),1,"")</f>
        <v/>
      </c>
      <c r="BN126" s="13" t="str">
        <f t="shared" ref="BN126:BN136" si="163">IF(AND(U126-U110=U126,U126&lt;&gt;0),1,"")</f>
        <v/>
      </c>
      <c r="BO126" s="13" t="str">
        <f t="shared" ref="BO126:BO136" si="164">IF(AND(V126-V110=V126,V126&lt;&gt;0),1,"")</f>
        <v/>
      </c>
    </row>
    <row r="127" spans="2:67" x14ac:dyDescent="0.15">
      <c r="B127" s="10">
        <v>2</v>
      </c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AU127" s="10">
        <v>2</v>
      </c>
      <c r="AV127" s="13" t="str">
        <f t="shared" si="145"/>
        <v/>
      </c>
      <c r="AW127" s="13" t="str">
        <f t="shared" si="146"/>
        <v/>
      </c>
      <c r="AX127" s="13" t="str">
        <f t="shared" si="147"/>
        <v/>
      </c>
      <c r="AY127" s="13" t="str">
        <f t="shared" si="148"/>
        <v/>
      </c>
      <c r="AZ127" s="13" t="str">
        <f t="shared" si="149"/>
        <v/>
      </c>
      <c r="BA127" s="13" t="str">
        <f t="shared" si="150"/>
        <v/>
      </c>
      <c r="BB127" s="13" t="str">
        <f t="shared" si="151"/>
        <v/>
      </c>
      <c r="BC127" s="13" t="str">
        <f t="shared" si="152"/>
        <v/>
      </c>
      <c r="BD127" s="13" t="str">
        <f t="shared" si="153"/>
        <v/>
      </c>
      <c r="BE127" s="13" t="str">
        <f t="shared" si="154"/>
        <v/>
      </c>
      <c r="BF127" s="13" t="str">
        <f t="shared" si="155"/>
        <v/>
      </c>
      <c r="BG127" s="13" t="str">
        <f t="shared" si="156"/>
        <v/>
      </c>
      <c r="BH127" s="13" t="str">
        <f t="shared" si="157"/>
        <v/>
      </c>
      <c r="BI127" s="13" t="str">
        <f t="shared" si="158"/>
        <v/>
      </c>
      <c r="BJ127" s="13" t="str">
        <f t="shared" si="159"/>
        <v/>
      </c>
      <c r="BK127" s="13" t="str">
        <f t="shared" si="160"/>
        <v/>
      </c>
      <c r="BL127" s="13" t="str">
        <f t="shared" si="161"/>
        <v/>
      </c>
      <c r="BM127" s="13" t="str">
        <f t="shared" si="162"/>
        <v/>
      </c>
      <c r="BN127" s="13" t="str">
        <f t="shared" si="163"/>
        <v/>
      </c>
      <c r="BO127" s="13" t="str">
        <f t="shared" si="164"/>
        <v/>
      </c>
    </row>
    <row r="128" spans="2:67" x14ac:dyDescent="0.15">
      <c r="B128" s="10">
        <v>3</v>
      </c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AU128" s="10">
        <v>3</v>
      </c>
      <c r="AV128" s="13" t="str">
        <f t="shared" si="145"/>
        <v/>
      </c>
      <c r="AW128" s="13" t="str">
        <f t="shared" si="146"/>
        <v/>
      </c>
      <c r="AX128" s="13" t="str">
        <f t="shared" si="147"/>
        <v/>
      </c>
      <c r="AY128" s="13" t="str">
        <f t="shared" si="148"/>
        <v/>
      </c>
      <c r="AZ128" s="13" t="str">
        <f t="shared" si="149"/>
        <v/>
      </c>
      <c r="BA128" s="13" t="str">
        <f t="shared" si="150"/>
        <v/>
      </c>
      <c r="BB128" s="13" t="str">
        <f t="shared" si="151"/>
        <v/>
      </c>
      <c r="BC128" s="13" t="str">
        <f t="shared" si="152"/>
        <v/>
      </c>
      <c r="BD128" s="13" t="str">
        <f t="shared" si="153"/>
        <v/>
      </c>
      <c r="BE128" s="13" t="str">
        <f t="shared" si="154"/>
        <v/>
      </c>
      <c r="BF128" s="13" t="str">
        <f t="shared" si="155"/>
        <v/>
      </c>
      <c r="BG128" s="13" t="str">
        <f t="shared" si="156"/>
        <v/>
      </c>
      <c r="BH128" s="13" t="str">
        <f t="shared" si="157"/>
        <v/>
      </c>
      <c r="BI128" s="13" t="str">
        <f t="shared" si="158"/>
        <v/>
      </c>
      <c r="BJ128" s="13" t="str">
        <f t="shared" si="159"/>
        <v/>
      </c>
      <c r="BK128" s="13" t="str">
        <f t="shared" si="160"/>
        <v/>
      </c>
      <c r="BL128" s="13" t="str">
        <f t="shared" si="161"/>
        <v/>
      </c>
      <c r="BM128" s="13" t="str">
        <f t="shared" si="162"/>
        <v/>
      </c>
      <c r="BN128" s="13" t="str">
        <f t="shared" si="163"/>
        <v/>
      </c>
      <c r="BO128" s="13" t="str">
        <f t="shared" si="164"/>
        <v/>
      </c>
    </row>
    <row r="129" spans="2:67" x14ac:dyDescent="0.15">
      <c r="B129" s="10">
        <v>4</v>
      </c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AU129" s="10">
        <v>4</v>
      </c>
      <c r="AV129" s="13" t="str">
        <f t="shared" si="145"/>
        <v/>
      </c>
      <c r="AW129" s="13" t="str">
        <f t="shared" si="146"/>
        <v/>
      </c>
      <c r="AX129" s="13" t="str">
        <f t="shared" si="147"/>
        <v/>
      </c>
      <c r="AY129" s="13" t="str">
        <f t="shared" si="148"/>
        <v/>
      </c>
      <c r="AZ129" s="13" t="str">
        <f t="shared" si="149"/>
        <v/>
      </c>
      <c r="BA129" s="13" t="str">
        <f t="shared" si="150"/>
        <v/>
      </c>
      <c r="BB129" s="13" t="str">
        <f t="shared" si="151"/>
        <v/>
      </c>
      <c r="BC129" s="13" t="str">
        <f t="shared" si="152"/>
        <v/>
      </c>
      <c r="BD129" s="13" t="str">
        <f t="shared" si="153"/>
        <v/>
      </c>
      <c r="BE129" s="13" t="str">
        <f t="shared" si="154"/>
        <v/>
      </c>
      <c r="BF129" s="13" t="str">
        <f t="shared" si="155"/>
        <v/>
      </c>
      <c r="BG129" s="13" t="str">
        <f t="shared" si="156"/>
        <v/>
      </c>
      <c r="BH129" s="13" t="str">
        <f t="shared" si="157"/>
        <v/>
      </c>
      <c r="BI129" s="13" t="str">
        <f t="shared" si="158"/>
        <v/>
      </c>
      <c r="BJ129" s="13" t="str">
        <f t="shared" si="159"/>
        <v/>
      </c>
      <c r="BK129" s="13" t="str">
        <f t="shared" si="160"/>
        <v/>
      </c>
      <c r="BL129" s="13" t="str">
        <f t="shared" si="161"/>
        <v/>
      </c>
      <c r="BM129" s="13" t="str">
        <f t="shared" si="162"/>
        <v/>
      </c>
      <c r="BN129" s="13" t="str">
        <f t="shared" si="163"/>
        <v/>
      </c>
      <c r="BO129" s="13" t="str">
        <f t="shared" si="164"/>
        <v/>
      </c>
    </row>
    <row r="130" spans="2:67" x14ac:dyDescent="0.15">
      <c r="B130" s="10">
        <v>5</v>
      </c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AU130" s="10">
        <v>5</v>
      </c>
      <c r="AV130" s="13" t="str">
        <f t="shared" si="145"/>
        <v/>
      </c>
      <c r="AW130" s="13" t="str">
        <f t="shared" si="146"/>
        <v/>
      </c>
      <c r="AX130" s="13" t="str">
        <f t="shared" si="147"/>
        <v/>
      </c>
      <c r="AY130" s="13" t="str">
        <f t="shared" si="148"/>
        <v/>
      </c>
      <c r="AZ130" s="13" t="str">
        <f t="shared" si="149"/>
        <v/>
      </c>
      <c r="BA130" s="13" t="str">
        <f t="shared" si="150"/>
        <v/>
      </c>
      <c r="BB130" s="13" t="str">
        <f t="shared" si="151"/>
        <v/>
      </c>
      <c r="BC130" s="13" t="str">
        <f t="shared" si="152"/>
        <v/>
      </c>
      <c r="BD130" s="13" t="str">
        <f t="shared" si="153"/>
        <v/>
      </c>
      <c r="BE130" s="13" t="str">
        <f t="shared" si="154"/>
        <v/>
      </c>
      <c r="BF130" s="13" t="str">
        <f t="shared" si="155"/>
        <v/>
      </c>
      <c r="BG130" s="13" t="str">
        <f t="shared" si="156"/>
        <v/>
      </c>
      <c r="BH130" s="13" t="str">
        <f t="shared" si="157"/>
        <v/>
      </c>
      <c r="BI130" s="13" t="str">
        <f t="shared" si="158"/>
        <v/>
      </c>
      <c r="BJ130" s="13" t="str">
        <f t="shared" si="159"/>
        <v/>
      </c>
      <c r="BK130" s="13" t="str">
        <f t="shared" si="160"/>
        <v/>
      </c>
      <c r="BL130" s="13" t="str">
        <f t="shared" si="161"/>
        <v/>
      </c>
      <c r="BM130" s="13" t="str">
        <f t="shared" si="162"/>
        <v/>
      </c>
      <c r="BN130" s="13" t="str">
        <f t="shared" si="163"/>
        <v/>
      </c>
      <c r="BO130" s="13" t="str">
        <f t="shared" si="164"/>
        <v/>
      </c>
    </row>
    <row r="131" spans="2:67" x14ac:dyDescent="0.15">
      <c r="B131" s="10">
        <v>6</v>
      </c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AU131" s="10">
        <v>6</v>
      </c>
      <c r="AV131" s="13" t="str">
        <f t="shared" si="145"/>
        <v/>
      </c>
      <c r="AW131" s="13" t="str">
        <f t="shared" si="146"/>
        <v/>
      </c>
      <c r="AX131" s="13" t="str">
        <f t="shared" si="147"/>
        <v/>
      </c>
      <c r="AY131" s="13" t="str">
        <f t="shared" si="148"/>
        <v/>
      </c>
      <c r="AZ131" s="13" t="str">
        <f t="shared" si="149"/>
        <v/>
      </c>
      <c r="BA131" s="13" t="str">
        <f t="shared" si="150"/>
        <v/>
      </c>
      <c r="BB131" s="13" t="str">
        <f t="shared" si="151"/>
        <v/>
      </c>
      <c r="BC131" s="13" t="str">
        <f t="shared" si="152"/>
        <v/>
      </c>
      <c r="BD131" s="13" t="str">
        <f t="shared" si="153"/>
        <v/>
      </c>
      <c r="BE131" s="13" t="str">
        <f t="shared" si="154"/>
        <v/>
      </c>
      <c r="BF131" s="13" t="str">
        <f t="shared" si="155"/>
        <v/>
      </c>
      <c r="BG131" s="13" t="str">
        <f t="shared" si="156"/>
        <v/>
      </c>
      <c r="BH131" s="13" t="str">
        <f t="shared" si="157"/>
        <v/>
      </c>
      <c r="BI131" s="13" t="str">
        <f t="shared" si="158"/>
        <v/>
      </c>
      <c r="BJ131" s="13" t="str">
        <f t="shared" si="159"/>
        <v/>
      </c>
      <c r="BK131" s="13" t="str">
        <f t="shared" si="160"/>
        <v/>
      </c>
      <c r="BL131" s="13" t="str">
        <f t="shared" si="161"/>
        <v/>
      </c>
      <c r="BM131" s="13" t="str">
        <f t="shared" si="162"/>
        <v/>
      </c>
      <c r="BN131" s="13" t="str">
        <f t="shared" si="163"/>
        <v/>
      </c>
      <c r="BO131" s="13" t="str">
        <f t="shared" si="164"/>
        <v/>
      </c>
    </row>
    <row r="132" spans="2:67" x14ac:dyDescent="0.15">
      <c r="B132" s="10">
        <v>7</v>
      </c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AU132" s="10">
        <v>7</v>
      </c>
      <c r="AV132" s="13" t="str">
        <f t="shared" si="145"/>
        <v/>
      </c>
      <c r="AW132" s="13" t="str">
        <f t="shared" si="146"/>
        <v/>
      </c>
      <c r="AX132" s="13" t="str">
        <f t="shared" si="147"/>
        <v/>
      </c>
      <c r="AY132" s="13" t="str">
        <f t="shared" si="148"/>
        <v/>
      </c>
      <c r="AZ132" s="13" t="str">
        <f t="shared" si="149"/>
        <v/>
      </c>
      <c r="BA132" s="13" t="str">
        <f t="shared" si="150"/>
        <v/>
      </c>
      <c r="BB132" s="13" t="str">
        <f t="shared" si="151"/>
        <v/>
      </c>
      <c r="BC132" s="13" t="str">
        <f t="shared" si="152"/>
        <v/>
      </c>
      <c r="BD132" s="13" t="str">
        <f t="shared" si="153"/>
        <v/>
      </c>
      <c r="BE132" s="13" t="str">
        <f t="shared" si="154"/>
        <v/>
      </c>
      <c r="BF132" s="13" t="str">
        <f t="shared" si="155"/>
        <v/>
      </c>
      <c r="BG132" s="13" t="str">
        <f t="shared" si="156"/>
        <v/>
      </c>
      <c r="BH132" s="13" t="str">
        <f t="shared" si="157"/>
        <v/>
      </c>
      <c r="BI132" s="13" t="str">
        <f t="shared" si="158"/>
        <v/>
      </c>
      <c r="BJ132" s="13" t="str">
        <f t="shared" si="159"/>
        <v/>
      </c>
      <c r="BK132" s="13" t="str">
        <f t="shared" si="160"/>
        <v/>
      </c>
      <c r="BL132" s="13" t="str">
        <f t="shared" si="161"/>
        <v/>
      </c>
      <c r="BM132" s="13" t="str">
        <f t="shared" si="162"/>
        <v/>
      </c>
      <c r="BN132" s="13" t="str">
        <f t="shared" si="163"/>
        <v/>
      </c>
      <c r="BO132" s="13" t="str">
        <f t="shared" si="164"/>
        <v/>
      </c>
    </row>
    <row r="133" spans="2:67" x14ac:dyDescent="0.15">
      <c r="B133" s="10">
        <v>8</v>
      </c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X133" s="10" t="s">
        <v>41</v>
      </c>
      <c r="AU133" s="10">
        <v>8</v>
      </c>
      <c r="AV133" s="13" t="str">
        <f t="shared" si="145"/>
        <v/>
      </c>
      <c r="AW133" s="13" t="str">
        <f t="shared" si="146"/>
        <v/>
      </c>
      <c r="AX133" s="13" t="str">
        <f t="shared" si="147"/>
        <v/>
      </c>
      <c r="AY133" s="13" t="str">
        <f t="shared" si="148"/>
        <v/>
      </c>
      <c r="AZ133" s="13" t="str">
        <f t="shared" si="149"/>
        <v/>
      </c>
      <c r="BA133" s="13" t="str">
        <f t="shared" si="150"/>
        <v/>
      </c>
      <c r="BB133" s="13" t="str">
        <f t="shared" si="151"/>
        <v/>
      </c>
      <c r="BC133" s="13" t="str">
        <f t="shared" si="152"/>
        <v/>
      </c>
      <c r="BD133" s="13" t="str">
        <f t="shared" si="153"/>
        <v/>
      </c>
      <c r="BE133" s="13" t="str">
        <f t="shared" si="154"/>
        <v/>
      </c>
      <c r="BF133" s="13" t="str">
        <f t="shared" si="155"/>
        <v/>
      </c>
      <c r="BG133" s="13" t="str">
        <f t="shared" si="156"/>
        <v/>
      </c>
      <c r="BH133" s="13" t="str">
        <f t="shared" si="157"/>
        <v/>
      </c>
      <c r="BI133" s="13" t="str">
        <f t="shared" si="158"/>
        <v/>
      </c>
      <c r="BJ133" s="13" t="str">
        <f t="shared" si="159"/>
        <v/>
      </c>
      <c r="BK133" s="13" t="str">
        <f t="shared" si="160"/>
        <v/>
      </c>
      <c r="BL133" s="13" t="str">
        <f t="shared" si="161"/>
        <v/>
      </c>
      <c r="BM133" s="13" t="str">
        <f t="shared" si="162"/>
        <v/>
      </c>
      <c r="BN133" s="13" t="str">
        <f t="shared" si="163"/>
        <v/>
      </c>
      <c r="BO133" s="13" t="str">
        <f t="shared" si="164"/>
        <v/>
      </c>
    </row>
    <row r="134" spans="2:67" x14ac:dyDescent="0.15">
      <c r="B134" s="10">
        <v>9</v>
      </c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X134" s="40">
        <v>2016</v>
      </c>
      <c r="AU134" s="10">
        <v>9</v>
      </c>
      <c r="AV134" s="13" t="str">
        <f t="shared" si="145"/>
        <v/>
      </c>
      <c r="AW134" s="13" t="str">
        <f t="shared" si="146"/>
        <v/>
      </c>
      <c r="AX134" s="13" t="str">
        <f t="shared" si="147"/>
        <v/>
      </c>
      <c r="AY134" s="13" t="str">
        <f t="shared" si="148"/>
        <v/>
      </c>
      <c r="AZ134" s="13" t="str">
        <f t="shared" si="149"/>
        <v/>
      </c>
      <c r="BA134" s="13" t="str">
        <f t="shared" si="150"/>
        <v/>
      </c>
      <c r="BB134" s="13" t="str">
        <f t="shared" si="151"/>
        <v/>
      </c>
      <c r="BC134" s="13" t="str">
        <f t="shared" si="152"/>
        <v/>
      </c>
      <c r="BD134" s="13" t="str">
        <f t="shared" si="153"/>
        <v/>
      </c>
      <c r="BE134" s="13" t="str">
        <f t="shared" si="154"/>
        <v/>
      </c>
      <c r="BF134" s="13" t="str">
        <f t="shared" si="155"/>
        <v/>
      </c>
      <c r="BG134" s="13" t="str">
        <f t="shared" si="156"/>
        <v/>
      </c>
      <c r="BH134" s="13" t="str">
        <f t="shared" si="157"/>
        <v/>
      </c>
      <c r="BI134" s="13" t="str">
        <f t="shared" si="158"/>
        <v/>
      </c>
      <c r="BJ134" s="13" t="str">
        <f t="shared" si="159"/>
        <v/>
      </c>
      <c r="BK134" s="13" t="str">
        <f t="shared" si="160"/>
        <v/>
      </c>
      <c r="BL134" s="13" t="str">
        <f t="shared" si="161"/>
        <v/>
      </c>
      <c r="BM134" s="13" t="str">
        <f t="shared" si="162"/>
        <v/>
      </c>
      <c r="BN134" s="13" t="str">
        <f t="shared" si="163"/>
        <v/>
      </c>
      <c r="BO134" s="13" t="str">
        <f t="shared" si="164"/>
        <v/>
      </c>
    </row>
    <row r="135" spans="2:67" x14ac:dyDescent="0.15">
      <c r="B135" s="10">
        <v>10</v>
      </c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X135" s="10" t="s">
        <v>13</v>
      </c>
      <c r="Y135" s="10" t="s">
        <v>17</v>
      </c>
      <c r="AA135" s="10" t="s">
        <v>12</v>
      </c>
      <c r="AU135" s="10">
        <v>10</v>
      </c>
      <c r="AV135" s="13" t="str">
        <f t="shared" si="145"/>
        <v/>
      </c>
      <c r="AW135" s="13" t="str">
        <f t="shared" si="146"/>
        <v/>
      </c>
      <c r="AX135" s="13" t="str">
        <f t="shared" si="147"/>
        <v/>
      </c>
      <c r="AY135" s="13" t="str">
        <f t="shared" si="148"/>
        <v/>
      </c>
      <c r="AZ135" s="13" t="str">
        <f t="shared" si="149"/>
        <v/>
      </c>
      <c r="BA135" s="13" t="str">
        <f t="shared" si="150"/>
        <v/>
      </c>
      <c r="BB135" s="13" t="str">
        <f t="shared" si="151"/>
        <v/>
      </c>
      <c r="BC135" s="13" t="str">
        <f t="shared" si="152"/>
        <v/>
      </c>
      <c r="BD135" s="13" t="str">
        <f t="shared" si="153"/>
        <v/>
      </c>
      <c r="BE135" s="13" t="str">
        <f t="shared" si="154"/>
        <v/>
      </c>
      <c r="BF135" s="13" t="str">
        <f t="shared" si="155"/>
        <v/>
      </c>
      <c r="BG135" s="13" t="str">
        <f t="shared" si="156"/>
        <v/>
      </c>
      <c r="BH135" s="13" t="str">
        <f t="shared" si="157"/>
        <v/>
      </c>
      <c r="BI135" s="13" t="str">
        <f t="shared" si="158"/>
        <v/>
      </c>
      <c r="BJ135" s="13" t="str">
        <f t="shared" si="159"/>
        <v/>
      </c>
      <c r="BK135" s="13" t="str">
        <f t="shared" si="160"/>
        <v/>
      </c>
      <c r="BL135" s="13" t="str">
        <f t="shared" si="161"/>
        <v/>
      </c>
      <c r="BM135" s="13" t="str">
        <f t="shared" si="162"/>
        <v/>
      </c>
      <c r="BN135" s="13" t="str">
        <f t="shared" si="163"/>
        <v/>
      </c>
      <c r="BO135" s="13" t="str">
        <f t="shared" si="164"/>
        <v/>
      </c>
    </row>
    <row r="136" spans="2:67" x14ac:dyDescent="0.15">
      <c r="B136" s="10">
        <v>11</v>
      </c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X136" s="44">
        <f>SUM(C125:V136)</f>
        <v>0</v>
      </c>
      <c r="Y136" s="44">
        <f>X120</f>
        <v>0</v>
      </c>
      <c r="Z136" s="40"/>
      <c r="AA136" s="44">
        <f>IF(X136=0,0,Y136/X136)</f>
        <v>0</v>
      </c>
      <c r="AU136" s="10">
        <v>11</v>
      </c>
      <c r="AV136" s="13" t="str">
        <f t="shared" si="145"/>
        <v/>
      </c>
      <c r="AW136" s="13" t="str">
        <f t="shared" si="146"/>
        <v/>
      </c>
      <c r="AX136" s="13" t="str">
        <f t="shared" si="147"/>
        <v/>
      </c>
      <c r="AY136" s="13" t="str">
        <f t="shared" si="148"/>
        <v/>
      </c>
      <c r="AZ136" s="13" t="str">
        <f t="shared" si="149"/>
        <v/>
      </c>
      <c r="BA136" s="13" t="str">
        <f t="shared" si="150"/>
        <v/>
      </c>
      <c r="BB136" s="13" t="str">
        <f t="shared" si="151"/>
        <v/>
      </c>
      <c r="BC136" s="13" t="str">
        <f t="shared" si="152"/>
        <v/>
      </c>
      <c r="BD136" s="13" t="str">
        <f t="shared" si="153"/>
        <v/>
      </c>
      <c r="BE136" s="13" t="str">
        <f t="shared" si="154"/>
        <v/>
      </c>
      <c r="BF136" s="13" t="str">
        <f t="shared" si="155"/>
        <v/>
      </c>
      <c r="BG136" s="13" t="str">
        <f t="shared" si="156"/>
        <v/>
      </c>
      <c r="BH136" s="13" t="str">
        <f t="shared" si="157"/>
        <v/>
      </c>
      <c r="BI136" s="13" t="str">
        <f t="shared" si="158"/>
        <v/>
      </c>
      <c r="BJ136" s="13" t="str">
        <f t="shared" si="159"/>
        <v/>
      </c>
      <c r="BK136" s="13" t="str">
        <f t="shared" si="160"/>
        <v/>
      </c>
      <c r="BL136" s="13" t="str">
        <f t="shared" si="161"/>
        <v/>
      </c>
      <c r="BM136" s="13" t="str">
        <f t="shared" si="162"/>
        <v/>
      </c>
      <c r="BN136" s="13" t="str">
        <f t="shared" si="163"/>
        <v/>
      </c>
      <c r="BO136" s="13" t="str">
        <f t="shared" si="164"/>
        <v/>
      </c>
    </row>
    <row r="139" spans="2:67" x14ac:dyDescent="0.15">
      <c r="B139" s="12">
        <v>2016</v>
      </c>
      <c r="C139" s="12" t="s">
        <v>114</v>
      </c>
      <c r="D139" s="12"/>
      <c r="E139" s="12"/>
      <c r="F139" s="12"/>
      <c r="G139" s="12"/>
      <c r="H139" s="12"/>
      <c r="I139" s="12"/>
      <c r="J139" s="12"/>
      <c r="K139" s="12"/>
      <c r="L139" s="12"/>
      <c r="N139" s="15"/>
      <c r="O139" s="15"/>
      <c r="AU139" s="12">
        <v>2016</v>
      </c>
      <c r="AV139" s="12" t="s">
        <v>114</v>
      </c>
      <c r="AW139" s="12"/>
      <c r="AX139" s="12"/>
      <c r="AY139" s="12"/>
      <c r="AZ139" s="12"/>
      <c r="BA139" s="12"/>
      <c r="BB139" s="12"/>
      <c r="BC139" s="12"/>
      <c r="BD139" s="12"/>
      <c r="BE139" s="12"/>
      <c r="BG139" s="15"/>
      <c r="BH139" s="15"/>
    </row>
    <row r="140" spans="2:67" x14ac:dyDescent="0.15">
      <c r="C140" s="40">
        <v>1</v>
      </c>
      <c r="D140" s="40">
        <v>2</v>
      </c>
      <c r="E140" s="40">
        <v>3</v>
      </c>
      <c r="F140" s="40">
        <v>4</v>
      </c>
      <c r="G140" s="40">
        <v>5</v>
      </c>
      <c r="H140" s="40">
        <v>6</v>
      </c>
      <c r="I140" s="40">
        <v>7</v>
      </c>
      <c r="J140" s="40">
        <v>8</v>
      </c>
      <c r="K140" s="40">
        <v>9</v>
      </c>
      <c r="L140" s="40">
        <v>10</v>
      </c>
      <c r="M140" s="40" t="s">
        <v>0</v>
      </c>
      <c r="N140" s="40">
        <v>11</v>
      </c>
      <c r="O140" s="40" t="s">
        <v>1</v>
      </c>
      <c r="P140" s="40">
        <v>12</v>
      </c>
      <c r="Q140" s="40">
        <v>13</v>
      </c>
      <c r="R140" s="40">
        <v>14</v>
      </c>
      <c r="S140" s="40">
        <v>15</v>
      </c>
      <c r="T140" s="40">
        <v>16</v>
      </c>
      <c r="U140" s="40">
        <v>17</v>
      </c>
      <c r="V140" s="40">
        <v>18</v>
      </c>
      <c r="AV140" s="40">
        <v>1</v>
      </c>
      <c r="AW140" s="40">
        <v>2</v>
      </c>
      <c r="AX140" s="40">
        <v>3</v>
      </c>
      <c r="AY140" s="40">
        <v>4</v>
      </c>
      <c r="AZ140" s="40">
        <v>5</v>
      </c>
      <c r="BA140" s="40">
        <v>6</v>
      </c>
      <c r="BB140" s="40">
        <v>7</v>
      </c>
      <c r="BC140" s="40">
        <v>8</v>
      </c>
      <c r="BD140" s="40">
        <v>9</v>
      </c>
      <c r="BE140" s="40">
        <v>10</v>
      </c>
      <c r="BF140" s="40" t="s">
        <v>0</v>
      </c>
      <c r="BG140" s="40">
        <v>11</v>
      </c>
      <c r="BH140" s="40" t="s">
        <v>1</v>
      </c>
      <c r="BI140" s="40">
        <v>12</v>
      </c>
      <c r="BJ140" s="40">
        <v>13</v>
      </c>
      <c r="BK140" s="40">
        <v>14</v>
      </c>
      <c r="BL140" s="40">
        <v>15</v>
      </c>
      <c r="BM140" s="40">
        <v>16</v>
      </c>
      <c r="BN140" s="40">
        <v>17</v>
      </c>
      <c r="BO140" s="40">
        <v>18</v>
      </c>
    </row>
    <row r="141" spans="2:67" x14ac:dyDescent="0.15">
      <c r="B141" s="10">
        <v>0</v>
      </c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AU141" s="10">
        <v>0</v>
      </c>
      <c r="AV141" s="43" t="str">
        <f>IF((C157&gt;=C141),"",1)</f>
        <v/>
      </c>
      <c r="AW141" s="43" t="str">
        <f t="shared" ref="AW141:BO141" si="165">IF((D157&gt;=D141),"",1)</f>
        <v/>
      </c>
      <c r="AX141" s="43" t="str">
        <f t="shared" si="165"/>
        <v/>
      </c>
      <c r="AY141" s="43" t="str">
        <f t="shared" si="165"/>
        <v/>
      </c>
      <c r="AZ141" s="43" t="str">
        <f t="shared" si="165"/>
        <v/>
      </c>
      <c r="BA141" s="43" t="str">
        <f t="shared" si="165"/>
        <v/>
      </c>
      <c r="BB141" s="43" t="str">
        <f t="shared" si="165"/>
        <v/>
      </c>
      <c r="BC141" s="43" t="str">
        <f t="shared" si="165"/>
        <v/>
      </c>
      <c r="BD141" s="43" t="str">
        <f t="shared" si="165"/>
        <v/>
      </c>
      <c r="BE141" s="43" t="str">
        <f t="shared" si="165"/>
        <v/>
      </c>
      <c r="BF141" s="43" t="str">
        <f t="shared" si="165"/>
        <v/>
      </c>
      <c r="BG141" s="43" t="str">
        <f t="shared" si="165"/>
        <v/>
      </c>
      <c r="BH141" s="43" t="str">
        <f t="shared" si="165"/>
        <v/>
      </c>
      <c r="BI141" s="43" t="str">
        <f t="shared" si="165"/>
        <v/>
      </c>
      <c r="BJ141" s="43" t="str">
        <f t="shared" si="165"/>
        <v/>
      </c>
      <c r="BK141" s="43" t="str">
        <f t="shared" si="165"/>
        <v/>
      </c>
      <c r="BL141" s="43" t="str">
        <f t="shared" si="165"/>
        <v/>
      </c>
      <c r="BM141" s="43" t="str">
        <f t="shared" si="165"/>
        <v/>
      </c>
      <c r="BN141" s="43" t="str">
        <f t="shared" si="165"/>
        <v/>
      </c>
      <c r="BO141" s="43" t="str">
        <f t="shared" si="165"/>
        <v/>
      </c>
    </row>
    <row r="142" spans="2:67" x14ac:dyDescent="0.15">
      <c r="B142" s="10">
        <v>1</v>
      </c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AU142" s="10">
        <v>1</v>
      </c>
      <c r="AV142" s="43" t="str">
        <f t="shared" ref="AV142:AV152" si="166">IF((C158&gt;=C142),"",1)</f>
        <v/>
      </c>
      <c r="AW142" s="43" t="str">
        <f t="shared" ref="AW142:AW152" si="167">IF((D158&gt;=D142),"",1)</f>
        <v/>
      </c>
      <c r="AX142" s="43" t="str">
        <f t="shared" ref="AX142:AX152" si="168">IF((E158&gt;=E142),"",1)</f>
        <v/>
      </c>
      <c r="AY142" s="43" t="str">
        <f t="shared" ref="AY142:AY152" si="169">IF((F158&gt;=F142),"",1)</f>
        <v/>
      </c>
      <c r="AZ142" s="43" t="str">
        <f t="shared" ref="AZ142:AZ152" si="170">IF((G158&gt;=G142),"",1)</f>
        <v/>
      </c>
      <c r="BA142" s="43" t="str">
        <f t="shared" ref="BA142:BA152" si="171">IF((H158&gt;=H142),"",1)</f>
        <v/>
      </c>
      <c r="BB142" s="43" t="str">
        <f t="shared" ref="BB142:BB152" si="172">IF((I158&gt;=I142),"",1)</f>
        <v/>
      </c>
      <c r="BC142" s="43" t="str">
        <f t="shared" ref="BC142:BC152" si="173">IF((J158&gt;=J142),"",1)</f>
        <v/>
      </c>
      <c r="BD142" s="43" t="str">
        <f t="shared" ref="BD142:BD152" si="174">IF((K158&gt;=K142),"",1)</f>
        <v/>
      </c>
      <c r="BE142" s="43" t="str">
        <f t="shared" ref="BE142:BE152" si="175">IF((L158&gt;=L142),"",1)</f>
        <v/>
      </c>
      <c r="BF142" s="43" t="str">
        <f t="shared" ref="BF142:BF152" si="176">IF((M158&gt;=M142),"",1)</f>
        <v/>
      </c>
      <c r="BG142" s="43" t="str">
        <f t="shared" ref="BG142:BG152" si="177">IF((N158&gt;=N142),"",1)</f>
        <v/>
      </c>
      <c r="BH142" s="43" t="str">
        <f t="shared" ref="BH142:BH152" si="178">IF((O158&gt;=O142),"",1)</f>
        <v/>
      </c>
      <c r="BI142" s="43" t="str">
        <f t="shared" ref="BI142:BI152" si="179">IF((P158&gt;=P142),"",1)</f>
        <v/>
      </c>
      <c r="BJ142" s="43" t="str">
        <f t="shared" ref="BJ142:BJ152" si="180">IF((Q158&gt;=Q142),"",1)</f>
        <v/>
      </c>
      <c r="BK142" s="43" t="str">
        <f t="shared" ref="BK142:BK152" si="181">IF((R158&gt;=R142),"",1)</f>
        <v/>
      </c>
      <c r="BL142" s="43" t="str">
        <f t="shared" ref="BL142:BL152" si="182">IF((S158&gt;=S142),"",1)</f>
        <v/>
      </c>
      <c r="BM142" s="43" t="str">
        <f t="shared" ref="BM142:BM152" si="183">IF((T158&gt;=T142),"",1)</f>
        <v/>
      </c>
      <c r="BN142" s="43" t="str">
        <f t="shared" ref="BN142:BN152" si="184">IF((U158&gt;=U142),"",1)</f>
        <v/>
      </c>
      <c r="BO142" s="43" t="str">
        <f t="shared" ref="BO142:BO152" si="185">IF((V158&gt;=V142),"",1)</f>
        <v/>
      </c>
    </row>
    <row r="143" spans="2:67" x14ac:dyDescent="0.15">
      <c r="B143" s="10">
        <v>2</v>
      </c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AU143" s="10">
        <v>2</v>
      </c>
      <c r="AV143" s="43" t="str">
        <f t="shared" si="166"/>
        <v/>
      </c>
      <c r="AW143" s="43" t="str">
        <f t="shared" si="167"/>
        <v/>
      </c>
      <c r="AX143" s="43" t="str">
        <f t="shared" si="168"/>
        <v/>
      </c>
      <c r="AY143" s="43" t="str">
        <f t="shared" si="169"/>
        <v/>
      </c>
      <c r="AZ143" s="43" t="str">
        <f t="shared" si="170"/>
        <v/>
      </c>
      <c r="BA143" s="43" t="str">
        <f t="shared" si="171"/>
        <v/>
      </c>
      <c r="BB143" s="43" t="str">
        <f t="shared" si="172"/>
        <v/>
      </c>
      <c r="BC143" s="43" t="str">
        <f t="shared" si="173"/>
        <v/>
      </c>
      <c r="BD143" s="43" t="str">
        <f t="shared" si="174"/>
        <v/>
      </c>
      <c r="BE143" s="43" t="str">
        <f t="shared" si="175"/>
        <v/>
      </c>
      <c r="BF143" s="43" t="str">
        <f t="shared" si="176"/>
        <v/>
      </c>
      <c r="BG143" s="43" t="str">
        <f t="shared" si="177"/>
        <v/>
      </c>
      <c r="BH143" s="43" t="str">
        <f t="shared" si="178"/>
        <v/>
      </c>
      <c r="BI143" s="43" t="str">
        <f t="shared" si="179"/>
        <v/>
      </c>
      <c r="BJ143" s="43" t="str">
        <f t="shared" si="180"/>
        <v/>
      </c>
      <c r="BK143" s="43" t="str">
        <f t="shared" si="181"/>
        <v/>
      </c>
      <c r="BL143" s="43" t="str">
        <f t="shared" si="182"/>
        <v/>
      </c>
      <c r="BM143" s="43" t="str">
        <f t="shared" si="183"/>
        <v/>
      </c>
      <c r="BN143" s="43" t="str">
        <f t="shared" si="184"/>
        <v/>
      </c>
      <c r="BO143" s="43" t="str">
        <f t="shared" si="185"/>
        <v/>
      </c>
    </row>
    <row r="144" spans="2:67" x14ac:dyDescent="0.15">
      <c r="B144" s="10">
        <v>3</v>
      </c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AU144" s="10">
        <v>3</v>
      </c>
      <c r="AV144" s="43" t="str">
        <f t="shared" si="166"/>
        <v/>
      </c>
      <c r="AW144" s="43" t="str">
        <f t="shared" si="167"/>
        <v/>
      </c>
      <c r="AX144" s="43" t="str">
        <f t="shared" si="168"/>
        <v/>
      </c>
      <c r="AY144" s="43" t="str">
        <f t="shared" si="169"/>
        <v/>
      </c>
      <c r="AZ144" s="43" t="str">
        <f t="shared" si="170"/>
        <v/>
      </c>
      <c r="BA144" s="43" t="str">
        <f t="shared" si="171"/>
        <v/>
      </c>
      <c r="BB144" s="43" t="str">
        <f t="shared" si="172"/>
        <v/>
      </c>
      <c r="BC144" s="43" t="str">
        <f t="shared" si="173"/>
        <v/>
      </c>
      <c r="BD144" s="43" t="str">
        <f t="shared" si="174"/>
        <v/>
      </c>
      <c r="BE144" s="43" t="str">
        <f t="shared" si="175"/>
        <v/>
      </c>
      <c r="BF144" s="43" t="str">
        <f t="shared" si="176"/>
        <v/>
      </c>
      <c r="BG144" s="43" t="str">
        <f t="shared" si="177"/>
        <v/>
      </c>
      <c r="BH144" s="43" t="str">
        <f t="shared" si="178"/>
        <v/>
      </c>
      <c r="BI144" s="43" t="str">
        <f t="shared" si="179"/>
        <v/>
      </c>
      <c r="BJ144" s="43" t="str">
        <f t="shared" si="180"/>
        <v/>
      </c>
      <c r="BK144" s="43" t="str">
        <f t="shared" si="181"/>
        <v/>
      </c>
      <c r="BL144" s="43" t="str">
        <f t="shared" si="182"/>
        <v/>
      </c>
      <c r="BM144" s="43" t="str">
        <f t="shared" si="183"/>
        <v/>
      </c>
      <c r="BN144" s="43" t="str">
        <f t="shared" si="184"/>
        <v/>
      </c>
      <c r="BO144" s="43" t="str">
        <f t="shared" si="185"/>
        <v/>
      </c>
    </row>
    <row r="145" spans="2:67" x14ac:dyDescent="0.15">
      <c r="B145" s="10">
        <v>4</v>
      </c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AU145" s="10">
        <v>4</v>
      </c>
      <c r="AV145" s="43" t="str">
        <f t="shared" si="166"/>
        <v/>
      </c>
      <c r="AW145" s="43" t="str">
        <f t="shared" si="167"/>
        <v/>
      </c>
      <c r="AX145" s="43" t="str">
        <f t="shared" si="168"/>
        <v/>
      </c>
      <c r="AY145" s="43" t="str">
        <f t="shared" si="169"/>
        <v/>
      </c>
      <c r="AZ145" s="43" t="str">
        <f t="shared" si="170"/>
        <v/>
      </c>
      <c r="BA145" s="43" t="str">
        <f t="shared" si="171"/>
        <v/>
      </c>
      <c r="BB145" s="43" t="str">
        <f t="shared" si="172"/>
        <v/>
      </c>
      <c r="BC145" s="43" t="str">
        <f t="shared" si="173"/>
        <v/>
      </c>
      <c r="BD145" s="43" t="str">
        <f t="shared" si="174"/>
        <v/>
      </c>
      <c r="BE145" s="43" t="str">
        <f t="shared" si="175"/>
        <v/>
      </c>
      <c r="BF145" s="43" t="str">
        <f t="shared" si="176"/>
        <v/>
      </c>
      <c r="BG145" s="43" t="str">
        <f t="shared" si="177"/>
        <v/>
      </c>
      <c r="BH145" s="43" t="str">
        <f t="shared" si="178"/>
        <v/>
      </c>
      <c r="BI145" s="43" t="str">
        <f t="shared" si="179"/>
        <v/>
      </c>
      <c r="BJ145" s="43" t="str">
        <f t="shared" si="180"/>
        <v/>
      </c>
      <c r="BK145" s="43" t="str">
        <f t="shared" si="181"/>
        <v/>
      </c>
      <c r="BL145" s="43" t="str">
        <f t="shared" si="182"/>
        <v/>
      </c>
      <c r="BM145" s="43" t="str">
        <f t="shared" si="183"/>
        <v/>
      </c>
      <c r="BN145" s="43" t="str">
        <f t="shared" si="184"/>
        <v/>
      </c>
      <c r="BO145" s="43" t="str">
        <f t="shared" si="185"/>
        <v/>
      </c>
    </row>
    <row r="146" spans="2:67" x14ac:dyDescent="0.15">
      <c r="B146" s="10">
        <v>5</v>
      </c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AU146" s="10">
        <v>5</v>
      </c>
      <c r="AV146" s="43" t="str">
        <f t="shared" si="166"/>
        <v/>
      </c>
      <c r="AW146" s="43" t="str">
        <f t="shared" si="167"/>
        <v/>
      </c>
      <c r="AX146" s="43" t="str">
        <f t="shared" si="168"/>
        <v/>
      </c>
      <c r="AY146" s="43" t="str">
        <f t="shared" si="169"/>
        <v/>
      </c>
      <c r="AZ146" s="43" t="str">
        <f t="shared" si="170"/>
        <v/>
      </c>
      <c r="BA146" s="43" t="str">
        <f t="shared" si="171"/>
        <v/>
      </c>
      <c r="BB146" s="43" t="str">
        <f t="shared" si="172"/>
        <v/>
      </c>
      <c r="BC146" s="43" t="str">
        <f t="shared" si="173"/>
        <v/>
      </c>
      <c r="BD146" s="43" t="str">
        <f t="shared" si="174"/>
        <v/>
      </c>
      <c r="BE146" s="43" t="str">
        <f t="shared" si="175"/>
        <v/>
      </c>
      <c r="BF146" s="43" t="str">
        <f t="shared" si="176"/>
        <v/>
      </c>
      <c r="BG146" s="43" t="str">
        <f t="shared" si="177"/>
        <v/>
      </c>
      <c r="BH146" s="43" t="str">
        <f t="shared" si="178"/>
        <v/>
      </c>
      <c r="BI146" s="43" t="str">
        <f t="shared" si="179"/>
        <v/>
      </c>
      <c r="BJ146" s="43" t="str">
        <f t="shared" si="180"/>
        <v/>
      </c>
      <c r="BK146" s="43" t="str">
        <f t="shared" si="181"/>
        <v/>
      </c>
      <c r="BL146" s="43" t="str">
        <f t="shared" si="182"/>
        <v/>
      </c>
      <c r="BM146" s="43" t="str">
        <f t="shared" si="183"/>
        <v/>
      </c>
      <c r="BN146" s="43" t="str">
        <f t="shared" si="184"/>
        <v/>
      </c>
      <c r="BO146" s="43" t="str">
        <f t="shared" si="185"/>
        <v/>
      </c>
    </row>
    <row r="147" spans="2:67" x14ac:dyDescent="0.15">
      <c r="B147" s="10">
        <v>6</v>
      </c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AU147" s="10">
        <v>6</v>
      </c>
      <c r="AV147" s="43" t="str">
        <f t="shared" si="166"/>
        <v/>
      </c>
      <c r="AW147" s="43" t="str">
        <f t="shared" si="167"/>
        <v/>
      </c>
      <c r="AX147" s="43" t="str">
        <f t="shared" si="168"/>
        <v/>
      </c>
      <c r="AY147" s="43" t="str">
        <f t="shared" si="169"/>
        <v/>
      </c>
      <c r="AZ147" s="43" t="str">
        <f t="shared" si="170"/>
        <v/>
      </c>
      <c r="BA147" s="43" t="str">
        <f t="shared" si="171"/>
        <v/>
      </c>
      <c r="BB147" s="43" t="str">
        <f t="shared" si="172"/>
        <v/>
      </c>
      <c r="BC147" s="43" t="str">
        <f t="shared" si="173"/>
        <v/>
      </c>
      <c r="BD147" s="43" t="str">
        <f t="shared" si="174"/>
        <v/>
      </c>
      <c r="BE147" s="43" t="str">
        <f t="shared" si="175"/>
        <v/>
      </c>
      <c r="BF147" s="43" t="str">
        <f t="shared" si="176"/>
        <v/>
      </c>
      <c r="BG147" s="43" t="str">
        <f t="shared" si="177"/>
        <v/>
      </c>
      <c r="BH147" s="43" t="str">
        <f t="shared" si="178"/>
        <v/>
      </c>
      <c r="BI147" s="43" t="str">
        <f t="shared" si="179"/>
        <v/>
      </c>
      <c r="BJ147" s="43" t="str">
        <f t="shared" si="180"/>
        <v/>
      </c>
      <c r="BK147" s="43" t="str">
        <f t="shared" si="181"/>
        <v/>
      </c>
      <c r="BL147" s="43" t="str">
        <f t="shared" si="182"/>
        <v/>
      </c>
      <c r="BM147" s="43" t="str">
        <f t="shared" si="183"/>
        <v/>
      </c>
      <c r="BN147" s="43" t="str">
        <f t="shared" si="184"/>
        <v/>
      </c>
      <c r="BO147" s="43" t="str">
        <f t="shared" si="185"/>
        <v/>
      </c>
    </row>
    <row r="148" spans="2:67" x14ac:dyDescent="0.15">
      <c r="B148" s="10">
        <v>7</v>
      </c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AU148" s="10">
        <v>7</v>
      </c>
      <c r="AV148" s="43" t="str">
        <f t="shared" si="166"/>
        <v/>
      </c>
      <c r="AW148" s="43" t="str">
        <f t="shared" si="167"/>
        <v/>
      </c>
      <c r="AX148" s="43" t="str">
        <f t="shared" si="168"/>
        <v/>
      </c>
      <c r="AY148" s="43" t="str">
        <f t="shared" si="169"/>
        <v/>
      </c>
      <c r="AZ148" s="43" t="str">
        <f t="shared" si="170"/>
        <v/>
      </c>
      <c r="BA148" s="43" t="str">
        <f t="shared" si="171"/>
        <v/>
      </c>
      <c r="BB148" s="43" t="str">
        <f t="shared" si="172"/>
        <v/>
      </c>
      <c r="BC148" s="43" t="str">
        <f t="shared" si="173"/>
        <v/>
      </c>
      <c r="BD148" s="43" t="str">
        <f t="shared" si="174"/>
        <v/>
      </c>
      <c r="BE148" s="43" t="str">
        <f t="shared" si="175"/>
        <v/>
      </c>
      <c r="BF148" s="43" t="str">
        <f t="shared" si="176"/>
        <v/>
      </c>
      <c r="BG148" s="43" t="str">
        <f t="shared" si="177"/>
        <v/>
      </c>
      <c r="BH148" s="43" t="str">
        <f t="shared" si="178"/>
        <v/>
      </c>
      <c r="BI148" s="43" t="str">
        <f t="shared" si="179"/>
        <v/>
      </c>
      <c r="BJ148" s="43" t="str">
        <f t="shared" si="180"/>
        <v/>
      </c>
      <c r="BK148" s="43" t="str">
        <f t="shared" si="181"/>
        <v/>
      </c>
      <c r="BL148" s="43" t="str">
        <f t="shared" si="182"/>
        <v/>
      </c>
      <c r="BM148" s="43" t="str">
        <f t="shared" si="183"/>
        <v/>
      </c>
      <c r="BN148" s="43" t="str">
        <f t="shared" si="184"/>
        <v/>
      </c>
      <c r="BO148" s="43" t="str">
        <f t="shared" si="185"/>
        <v/>
      </c>
    </row>
    <row r="149" spans="2:67" x14ac:dyDescent="0.15">
      <c r="B149" s="10">
        <v>8</v>
      </c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X149" s="10" t="s">
        <v>42</v>
      </c>
      <c r="AU149" s="10">
        <v>8</v>
      </c>
      <c r="AV149" s="43" t="str">
        <f t="shared" si="166"/>
        <v/>
      </c>
      <c r="AW149" s="43" t="str">
        <f t="shared" si="167"/>
        <v/>
      </c>
      <c r="AX149" s="43" t="str">
        <f t="shared" si="168"/>
        <v/>
      </c>
      <c r="AY149" s="43" t="str">
        <f t="shared" si="169"/>
        <v/>
      </c>
      <c r="AZ149" s="43" t="str">
        <f t="shared" si="170"/>
        <v/>
      </c>
      <c r="BA149" s="43" t="str">
        <f t="shared" si="171"/>
        <v/>
      </c>
      <c r="BB149" s="43" t="str">
        <f t="shared" si="172"/>
        <v/>
      </c>
      <c r="BC149" s="43" t="str">
        <f t="shared" si="173"/>
        <v/>
      </c>
      <c r="BD149" s="43" t="str">
        <f t="shared" si="174"/>
        <v/>
      </c>
      <c r="BE149" s="43" t="str">
        <f t="shared" si="175"/>
        <v/>
      </c>
      <c r="BF149" s="43" t="str">
        <f t="shared" si="176"/>
        <v/>
      </c>
      <c r="BG149" s="43" t="str">
        <f t="shared" si="177"/>
        <v/>
      </c>
      <c r="BH149" s="43" t="str">
        <f t="shared" si="178"/>
        <v/>
      </c>
      <c r="BI149" s="43" t="str">
        <f t="shared" si="179"/>
        <v/>
      </c>
      <c r="BJ149" s="43" t="str">
        <f t="shared" si="180"/>
        <v/>
      </c>
      <c r="BK149" s="43" t="str">
        <f t="shared" si="181"/>
        <v/>
      </c>
      <c r="BL149" s="43" t="str">
        <f t="shared" si="182"/>
        <v/>
      </c>
      <c r="BM149" s="43" t="str">
        <f t="shared" si="183"/>
        <v/>
      </c>
      <c r="BN149" s="43" t="str">
        <f t="shared" si="184"/>
        <v/>
      </c>
      <c r="BO149" s="43" t="str">
        <f t="shared" si="185"/>
        <v/>
      </c>
    </row>
    <row r="150" spans="2:67" x14ac:dyDescent="0.15">
      <c r="B150" s="10">
        <v>9</v>
      </c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X150" s="40">
        <v>2016</v>
      </c>
      <c r="AU150" s="10">
        <v>9</v>
      </c>
      <c r="AV150" s="43" t="str">
        <f t="shared" si="166"/>
        <v/>
      </c>
      <c r="AW150" s="43" t="str">
        <f t="shared" si="167"/>
        <v/>
      </c>
      <c r="AX150" s="43" t="str">
        <f t="shared" si="168"/>
        <v/>
      </c>
      <c r="AY150" s="43" t="str">
        <f t="shared" si="169"/>
        <v/>
      </c>
      <c r="AZ150" s="43" t="str">
        <f t="shared" si="170"/>
        <v/>
      </c>
      <c r="BA150" s="43" t="str">
        <f t="shared" si="171"/>
        <v/>
      </c>
      <c r="BB150" s="43" t="str">
        <f t="shared" si="172"/>
        <v/>
      </c>
      <c r="BC150" s="43" t="str">
        <f t="shared" si="173"/>
        <v/>
      </c>
      <c r="BD150" s="43" t="str">
        <f t="shared" si="174"/>
        <v/>
      </c>
      <c r="BE150" s="43" t="str">
        <f t="shared" si="175"/>
        <v/>
      </c>
      <c r="BF150" s="43" t="str">
        <f t="shared" si="176"/>
        <v/>
      </c>
      <c r="BG150" s="43" t="str">
        <f t="shared" si="177"/>
        <v/>
      </c>
      <c r="BH150" s="43" t="str">
        <f t="shared" si="178"/>
        <v/>
      </c>
      <c r="BI150" s="43" t="str">
        <f t="shared" si="179"/>
        <v/>
      </c>
      <c r="BJ150" s="43" t="str">
        <f t="shared" si="180"/>
        <v/>
      </c>
      <c r="BK150" s="43" t="str">
        <f t="shared" si="181"/>
        <v/>
      </c>
      <c r="BL150" s="43" t="str">
        <f t="shared" si="182"/>
        <v/>
      </c>
      <c r="BM150" s="43" t="str">
        <f t="shared" si="183"/>
        <v/>
      </c>
      <c r="BN150" s="43" t="str">
        <f t="shared" si="184"/>
        <v/>
      </c>
      <c r="BO150" s="43" t="str">
        <f t="shared" si="185"/>
        <v/>
      </c>
    </row>
    <row r="151" spans="2:67" x14ac:dyDescent="0.15">
      <c r="B151" s="10">
        <v>10</v>
      </c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X151" s="10" t="s">
        <v>10</v>
      </c>
      <c r="Y151" s="10" t="s">
        <v>11</v>
      </c>
      <c r="AA151" s="10" t="s">
        <v>9</v>
      </c>
      <c r="AU151" s="10">
        <v>10</v>
      </c>
      <c r="AV151" s="43" t="str">
        <f t="shared" si="166"/>
        <v/>
      </c>
      <c r="AW151" s="43" t="str">
        <f t="shared" si="167"/>
        <v/>
      </c>
      <c r="AX151" s="43" t="str">
        <f t="shared" si="168"/>
        <v/>
      </c>
      <c r="AY151" s="43" t="str">
        <f t="shared" si="169"/>
        <v/>
      </c>
      <c r="AZ151" s="43" t="str">
        <f t="shared" si="170"/>
        <v/>
      </c>
      <c r="BA151" s="43" t="str">
        <f t="shared" si="171"/>
        <v/>
      </c>
      <c r="BB151" s="43" t="str">
        <f t="shared" si="172"/>
        <v/>
      </c>
      <c r="BC151" s="43" t="str">
        <f t="shared" si="173"/>
        <v/>
      </c>
      <c r="BD151" s="43" t="str">
        <f t="shared" si="174"/>
        <v/>
      </c>
      <c r="BE151" s="43" t="str">
        <f t="shared" si="175"/>
        <v/>
      </c>
      <c r="BF151" s="43" t="str">
        <f t="shared" si="176"/>
        <v/>
      </c>
      <c r="BG151" s="43" t="str">
        <f t="shared" si="177"/>
        <v/>
      </c>
      <c r="BH151" s="43" t="str">
        <f t="shared" si="178"/>
        <v/>
      </c>
      <c r="BI151" s="43" t="str">
        <f t="shared" si="179"/>
        <v/>
      </c>
      <c r="BJ151" s="43" t="str">
        <f t="shared" si="180"/>
        <v/>
      </c>
      <c r="BK151" s="43" t="str">
        <f t="shared" si="181"/>
        <v/>
      </c>
      <c r="BL151" s="43" t="str">
        <f t="shared" si="182"/>
        <v/>
      </c>
      <c r="BM151" s="43" t="str">
        <f t="shared" si="183"/>
        <v/>
      </c>
      <c r="BN151" s="43" t="str">
        <f t="shared" si="184"/>
        <v/>
      </c>
      <c r="BO151" s="43" t="str">
        <f t="shared" si="185"/>
        <v/>
      </c>
    </row>
    <row r="152" spans="2:67" x14ac:dyDescent="0.15">
      <c r="B152" s="10">
        <v>11</v>
      </c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X152" s="44">
        <f>SUM(C141:V152)</f>
        <v>0</v>
      </c>
      <c r="Y152" s="44">
        <f>SUMPRODUCT(C141:V152,C21:V32)</f>
        <v>0</v>
      </c>
      <c r="Z152" s="40"/>
      <c r="AA152" s="44">
        <f>IF(X152=0,0,Y152/X152)</f>
        <v>0</v>
      </c>
      <c r="AU152" s="10">
        <v>11</v>
      </c>
      <c r="AV152" s="43" t="str">
        <f t="shared" si="166"/>
        <v/>
      </c>
      <c r="AW152" s="43" t="str">
        <f t="shared" si="167"/>
        <v/>
      </c>
      <c r="AX152" s="43" t="str">
        <f t="shared" si="168"/>
        <v/>
      </c>
      <c r="AY152" s="43" t="str">
        <f t="shared" si="169"/>
        <v/>
      </c>
      <c r="AZ152" s="43" t="str">
        <f t="shared" si="170"/>
        <v/>
      </c>
      <c r="BA152" s="43" t="str">
        <f t="shared" si="171"/>
        <v/>
      </c>
      <c r="BB152" s="43" t="str">
        <f t="shared" si="172"/>
        <v/>
      </c>
      <c r="BC152" s="43" t="str">
        <f t="shared" si="173"/>
        <v/>
      </c>
      <c r="BD152" s="43" t="str">
        <f t="shared" si="174"/>
        <v/>
      </c>
      <c r="BE152" s="43" t="str">
        <f t="shared" si="175"/>
        <v/>
      </c>
      <c r="BF152" s="43" t="str">
        <f t="shared" si="176"/>
        <v/>
      </c>
      <c r="BG152" s="43" t="str">
        <f t="shared" si="177"/>
        <v/>
      </c>
      <c r="BH152" s="43" t="str">
        <f t="shared" si="178"/>
        <v/>
      </c>
      <c r="BI152" s="43" t="str">
        <f t="shared" si="179"/>
        <v/>
      </c>
      <c r="BJ152" s="43" t="str">
        <f t="shared" si="180"/>
        <v/>
      </c>
      <c r="BK152" s="43" t="str">
        <f t="shared" si="181"/>
        <v/>
      </c>
      <c r="BL152" s="43" t="str">
        <f t="shared" si="182"/>
        <v/>
      </c>
      <c r="BM152" s="43" t="str">
        <f t="shared" si="183"/>
        <v/>
      </c>
      <c r="BN152" s="43" t="str">
        <f t="shared" si="184"/>
        <v/>
      </c>
      <c r="BO152" s="43" t="str">
        <f t="shared" si="185"/>
        <v/>
      </c>
    </row>
    <row r="153" spans="2:67" x14ac:dyDescent="0.15">
      <c r="C153" s="45" t="str">
        <f>IF(SUM(AV153:BO153)&gt;0,"Corresponderende cellen niet ingevuld of aantal medewerkers is kleiner dan aantal fte","")</f>
        <v/>
      </c>
      <c r="AA153" s="10" t="s">
        <v>16</v>
      </c>
      <c r="AV153" s="46">
        <f>SUM(AV141:AV152)+SUM(AV157:AV168)</f>
        <v>0</v>
      </c>
      <c r="AW153" s="46">
        <f t="shared" ref="AW153" si="186">SUM(AW141:AW152)+SUM(AW157:AW168)</f>
        <v>0</v>
      </c>
      <c r="AX153" s="46">
        <f t="shared" ref="AX153" si="187">SUM(AX141:AX152)+SUM(AX157:AX168)</f>
        <v>0</v>
      </c>
      <c r="AY153" s="46">
        <f t="shared" ref="AY153" si="188">SUM(AY141:AY152)+SUM(AY157:AY168)</f>
        <v>0</v>
      </c>
      <c r="AZ153" s="46">
        <f t="shared" ref="AZ153" si="189">SUM(AZ141:AZ152)+SUM(AZ157:AZ168)</f>
        <v>0</v>
      </c>
      <c r="BA153" s="46">
        <f t="shared" ref="BA153" si="190">SUM(BA141:BA152)+SUM(BA157:BA168)</f>
        <v>0</v>
      </c>
      <c r="BB153" s="46">
        <f t="shared" ref="BB153" si="191">SUM(BB141:BB152)+SUM(BB157:BB168)</f>
        <v>0</v>
      </c>
      <c r="BC153" s="46">
        <f t="shared" ref="BC153" si="192">SUM(BC141:BC152)+SUM(BC157:BC168)</f>
        <v>0</v>
      </c>
      <c r="BD153" s="46">
        <f t="shared" ref="BD153" si="193">SUM(BD141:BD152)+SUM(BD157:BD168)</f>
        <v>0</v>
      </c>
      <c r="BE153" s="46">
        <f t="shared" ref="BE153" si="194">SUM(BE141:BE152)+SUM(BE157:BE168)</f>
        <v>0</v>
      </c>
      <c r="BF153" s="46">
        <f t="shared" ref="BF153" si="195">SUM(BF141:BF152)+SUM(BF157:BF168)</f>
        <v>0</v>
      </c>
      <c r="BG153" s="46">
        <f t="shared" ref="BG153" si="196">SUM(BG141:BG152)+SUM(BG157:BG168)</f>
        <v>0</v>
      </c>
      <c r="BH153" s="46">
        <f t="shared" ref="BH153" si="197">SUM(BH141:BH152)+SUM(BH157:BH168)</f>
        <v>0</v>
      </c>
      <c r="BI153" s="46">
        <f t="shared" ref="BI153" si="198">SUM(BI141:BI152)+SUM(BI157:BI168)</f>
        <v>0</v>
      </c>
      <c r="BJ153" s="46">
        <f t="shared" ref="BJ153" si="199">SUM(BJ141:BJ152)+SUM(BJ157:BJ168)</f>
        <v>0</v>
      </c>
      <c r="BK153" s="46">
        <f t="shared" ref="BK153" si="200">SUM(BK141:BK152)+SUM(BK157:BK168)</f>
        <v>0</v>
      </c>
      <c r="BL153" s="46">
        <f t="shared" ref="BL153" si="201">SUM(BL141:BL152)+SUM(BL157:BL168)</f>
        <v>0</v>
      </c>
      <c r="BM153" s="46">
        <f t="shared" ref="BM153" si="202">SUM(BM141:BM152)+SUM(BM157:BM168)</f>
        <v>0</v>
      </c>
      <c r="BN153" s="46">
        <f t="shared" ref="BN153" si="203">SUM(BN141:BN152)+SUM(BN157:BN168)</f>
        <v>0</v>
      </c>
      <c r="BO153" s="46">
        <f t="shared" ref="BO153" si="204">SUM(BO141:BO152)+SUM(BO157:BO168)</f>
        <v>0</v>
      </c>
    </row>
    <row r="155" spans="2:67" x14ac:dyDescent="0.15">
      <c r="B155" s="12">
        <v>2016</v>
      </c>
      <c r="C155" s="12" t="s">
        <v>115</v>
      </c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5"/>
      <c r="AU155" s="12">
        <v>2016</v>
      </c>
      <c r="AV155" s="12" t="s">
        <v>115</v>
      </c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5"/>
    </row>
    <row r="156" spans="2:67" x14ac:dyDescent="0.15">
      <c r="C156" s="40">
        <v>1</v>
      </c>
      <c r="D156" s="40">
        <v>2</v>
      </c>
      <c r="E156" s="40">
        <v>3</v>
      </c>
      <c r="F156" s="40">
        <v>4</v>
      </c>
      <c r="G156" s="40">
        <v>5</v>
      </c>
      <c r="H156" s="40">
        <v>6</v>
      </c>
      <c r="I156" s="40">
        <v>7</v>
      </c>
      <c r="J156" s="40">
        <v>8</v>
      </c>
      <c r="K156" s="40">
        <v>9</v>
      </c>
      <c r="L156" s="40">
        <v>10</v>
      </c>
      <c r="M156" s="40" t="s">
        <v>0</v>
      </c>
      <c r="N156" s="40">
        <v>11</v>
      </c>
      <c r="O156" s="40" t="s">
        <v>1</v>
      </c>
      <c r="P156" s="40">
        <v>12</v>
      </c>
      <c r="Q156" s="40">
        <v>13</v>
      </c>
      <c r="R156" s="40">
        <v>14</v>
      </c>
      <c r="S156" s="40">
        <v>15</v>
      </c>
      <c r="T156" s="40">
        <v>16</v>
      </c>
      <c r="U156" s="40">
        <v>17</v>
      </c>
      <c r="V156" s="40">
        <v>18</v>
      </c>
      <c r="AV156" s="40">
        <v>1</v>
      </c>
      <c r="AW156" s="40">
        <v>2</v>
      </c>
      <c r="AX156" s="40">
        <v>3</v>
      </c>
      <c r="AY156" s="40">
        <v>4</v>
      </c>
      <c r="AZ156" s="40">
        <v>5</v>
      </c>
      <c r="BA156" s="40">
        <v>6</v>
      </c>
      <c r="BB156" s="40">
        <v>7</v>
      </c>
      <c r="BC156" s="40">
        <v>8</v>
      </c>
      <c r="BD156" s="40">
        <v>9</v>
      </c>
      <c r="BE156" s="40">
        <v>10</v>
      </c>
      <c r="BF156" s="40" t="s">
        <v>0</v>
      </c>
      <c r="BG156" s="40">
        <v>11</v>
      </c>
      <c r="BH156" s="40" t="s">
        <v>1</v>
      </c>
      <c r="BI156" s="40">
        <v>12</v>
      </c>
      <c r="BJ156" s="40">
        <v>13</v>
      </c>
      <c r="BK156" s="40">
        <v>14</v>
      </c>
      <c r="BL156" s="40">
        <v>15</v>
      </c>
      <c r="BM156" s="40">
        <v>16</v>
      </c>
      <c r="BN156" s="40">
        <v>17</v>
      </c>
      <c r="BO156" s="40">
        <v>18</v>
      </c>
    </row>
    <row r="157" spans="2:67" x14ac:dyDescent="0.15">
      <c r="B157" s="10">
        <v>0</v>
      </c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AU157" s="10">
        <v>0</v>
      </c>
      <c r="AV157" s="13" t="str">
        <f>IF(AND(C157-C141=C157,C157&lt;&gt;0),1,"")</f>
        <v/>
      </c>
      <c r="AW157" s="13" t="str">
        <f t="shared" ref="AW157:BO157" si="205">IF(AND(D157-D141=D157,D157&lt;&gt;0),1,"")</f>
        <v/>
      </c>
      <c r="AX157" s="13" t="str">
        <f t="shared" si="205"/>
        <v/>
      </c>
      <c r="AY157" s="13" t="str">
        <f t="shared" si="205"/>
        <v/>
      </c>
      <c r="AZ157" s="13" t="str">
        <f t="shared" si="205"/>
        <v/>
      </c>
      <c r="BA157" s="13" t="str">
        <f t="shared" si="205"/>
        <v/>
      </c>
      <c r="BB157" s="13" t="str">
        <f t="shared" si="205"/>
        <v/>
      </c>
      <c r="BC157" s="13" t="str">
        <f t="shared" si="205"/>
        <v/>
      </c>
      <c r="BD157" s="13" t="str">
        <f t="shared" si="205"/>
        <v/>
      </c>
      <c r="BE157" s="13" t="str">
        <f t="shared" si="205"/>
        <v/>
      </c>
      <c r="BF157" s="13" t="str">
        <f t="shared" si="205"/>
        <v/>
      </c>
      <c r="BG157" s="13" t="str">
        <f t="shared" si="205"/>
        <v/>
      </c>
      <c r="BH157" s="13" t="str">
        <f t="shared" si="205"/>
        <v/>
      </c>
      <c r="BI157" s="13" t="str">
        <f t="shared" si="205"/>
        <v/>
      </c>
      <c r="BJ157" s="13" t="str">
        <f t="shared" si="205"/>
        <v/>
      </c>
      <c r="BK157" s="13" t="str">
        <f t="shared" si="205"/>
        <v/>
      </c>
      <c r="BL157" s="13" t="str">
        <f t="shared" si="205"/>
        <v/>
      </c>
      <c r="BM157" s="13" t="str">
        <f t="shared" si="205"/>
        <v/>
      </c>
      <c r="BN157" s="13" t="str">
        <f t="shared" si="205"/>
        <v/>
      </c>
      <c r="BO157" s="13" t="str">
        <f t="shared" si="205"/>
        <v/>
      </c>
    </row>
    <row r="158" spans="2:67" x14ac:dyDescent="0.15">
      <c r="B158" s="10">
        <v>1</v>
      </c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AU158" s="10">
        <v>1</v>
      </c>
      <c r="AV158" s="13" t="str">
        <f t="shared" ref="AV158:AV168" si="206">IF(AND(C158-C142=C158,C158&lt;&gt;0),1,"")</f>
        <v/>
      </c>
      <c r="AW158" s="13" t="str">
        <f t="shared" ref="AW158:AW168" si="207">IF(AND(D158-D142=D158,D158&lt;&gt;0),1,"")</f>
        <v/>
      </c>
      <c r="AX158" s="13" t="str">
        <f t="shared" ref="AX158:AX168" si="208">IF(AND(E158-E142=E158,E158&lt;&gt;0),1,"")</f>
        <v/>
      </c>
      <c r="AY158" s="13" t="str">
        <f t="shared" ref="AY158:AY168" si="209">IF(AND(F158-F142=F158,F158&lt;&gt;0),1,"")</f>
        <v/>
      </c>
      <c r="AZ158" s="13" t="str">
        <f t="shared" ref="AZ158:AZ168" si="210">IF(AND(G158-G142=G158,G158&lt;&gt;0),1,"")</f>
        <v/>
      </c>
      <c r="BA158" s="13" t="str">
        <f t="shared" ref="BA158:BA168" si="211">IF(AND(H158-H142=H158,H158&lt;&gt;0),1,"")</f>
        <v/>
      </c>
      <c r="BB158" s="13" t="str">
        <f t="shared" ref="BB158:BB168" si="212">IF(AND(I158-I142=I158,I158&lt;&gt;0),1,"")</f>
        <v/>
      </c>
      <c r="BC158" s="13" t="str">
        <f t="shared" ref="BC158:BC168" si="213">IF(AND(J158-J142=J158,J158&lt;&gt;0),1,"")</f>
        <v/>
      </c>
      <c r="BD158" s="13" t="str">
        <f t="shared" ref="BD158:BD168" si="214">IF(AND(K158-K142=K158,K158&lt;&gt;0),1,"")</f>
        <v/>
      </c>
      <c r="BE158" s="13" t="str">
        <f t="shared" ref="BE158:BE168" si="215">IF(AND(L158-L142=L158,L158&lt;&gt;0),1,"")</f>
        <v/>
      </c>
      <c r="BF158" s="13" t="str">
        <f t="shared" ref="BF158:BF168" si="216">IF(AND(M158-M142=M158,M158&lt;&gt;0),1,"")</f>
        <v/>
      </c>
      <c r="BG158" s="13" t="str">
        <f t="shared" ref="BG158:BG168" si="217">IF(AND(N158-N142=N158,N158&lt;&gt;0),1,"")</f>
        <v/>
      </c>
      <c r="BH158" s="13" t="str">
        <f t="shared" ref="BH158:BH168" si="218">IF(AND(O158-O142=O158,O158&lt;&gt;0),1,"")</f>
        <v/>
      </c>
      <c r="BI158" s="13" t="str">
        <f t="shared" ref="BI158:BI168" si="219">IF(AND(P158-P142=P158,P158&lt;&gt;0),1,"")</f>
        <v/>
      </c>
      <c r="BJ158" s="13" t="str">
        <f t="shared" ref="BJ158:BJ168" si="220">IF(AND(Q158-Q142=Q158,Q158&lt;&gt;0),1,"")</f>
        <v/>
      </c>
      <c r="BK158" s="13" t="str">
        <f t="shared" ref="BK158:BK168" si="221">IF(AND(R158-R142=R158,R158&lt;&gt;0),1,"")</f>
        <v/>
      </c>
      <c r="BL158" s="13" t="str">
        <f t="shared" ref="BL158:BL168" si="222">IF(AND(S158-S142=S158,S158&lt;&gt;0),1,"")</f>
        <v/>
      </c>
      <c r="BM158" s="13" t="str">
        <f t="shared" ref="BM158:BM168" si="223">IF(AND(T158-T142=T158,T158&lt;&gt;0),1,"")</f>
        <v/>
      </c>
      <c r="BN158" s="13" t="str">
        <f t="shared" ref="BN158:BN168" si="224">IF(AND(U158-U142=U158,U158&lt;&gt;0),1,"")</f>
        <v/>
      </c>
      <c r="BO158" s="13" t="str">
        <f t="shared" ref="BO158:BO168" si="225">IF(AND(V158-V142=V158,V158&lt;&gt;0),1,"")</f>
        <v/>
      </c>
    </row>
    <row r="159" spans="2:67" x14ac:dyDescent="0.15">
      <c r="B159" s="10">
        <v>2</v>
      </c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AU159" s="10">
        <v>2</v>
      </c>
      <c r="AV159" s="13" t="str">
        <f t="shared" si="206"/>
        <v/>
      </c>
      <c r="AW159" s="13" t="str">
        <f t="shared" si="207"/>
        <v/>
      </c>
      <c r="AX159" s="13" t="str">
        <f t="shared" si="208"/>
        <v/>
      </c>
      <c r="AY159" s="13" t="str">
        <f t="shared" si="209"/>
        <v/>
      </c>
      <c r="AZ159" s="13" t="str">
        <f t="shared" si="210"/>
        <v/>
      </c>
      <c r="BA159" s="13" t="str">
        <f t="shared" si="211"/>
        <v/>
      </c>
      <c r="BB159" s="13" t="str">
        <f t="shared" si="212"/>
        <v/>
      </c>
      <c r="BC159" s="13" t="str">
        <f t="shared" si="213"/>
        <v/>
      </c>
      <c r="BD159" s="13" t="str">
        <f t="shared" si="214"/>
        <v/>
      </c>
      <c r="BE159" s="13" t="str">
        <f t="shared" si="215"/>
        <v/>
      </c>
      <c r="BF159" s="13" t="str">
        <f t="shared" si="216"/>
        <v/>
      </c>
      <c r="BG159" s="13" t="str">
        <f t="shared" si="217"/>
        <v/>
      </c>
      <c r="BH159" s="13" t="str">
        <f t="shared" si="218"/>
        <v/>
      </c>
      <c r="BI159" s="13" t="str">
        <f t="shared" si="219"/>
        <v/>
      </c>
      <c r="BJ159" s="13" t="str">
        <f t="shared" si="220"/>
        <v/>
      </c>
      <c r="BK159" s="13" t="str">
        <f t="shared" si="221"/>
        <v/>
      </c>
      <c r="BL159" s="13" t="str">
        <f t="shared" si="222"/>
        <v/>
      </c>
      <c r="BM159" s="13" t="str">
        <f t="shared" si="223"/>
        <v/>
      </c>
      <c r="BN159" s="13" t="str">
        <f t="shared" si="224"/>
        <v/>
      </c>
      <c r="BO159" s="13" t="str">
        <f t="shared" si="225"/>
        <v/>
      </c>
    </row>
    <row r="160" spans="2:67" x14ac:dyDescent="0.15">
      <c r="B160" s="10">
        <v>3</v>
      </c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AU160" s="10">
        <v>3</v>
      </c>
      <c r="AV160" s="13" t="str">
        <f t="shared" si="206"/>
        <v/>
      </c>
      <c r="AW160" s="13" t="str">
        <f t="shared" si="207"/>
        <v/>
      </c>
      <c r="AX160" s="13" t="str">
        <f t="shared" si="208"/>
        <v/>
      </c>
      <c r="AY160" s="13" t="str">
        <f t="shared" si="209"/>
        <v/>
      </c>
      <c r="AZ160" s="13" t="str">
        <f t="shared" si="210"/>
        <v/>
      </c>
      <c r="BA160" s="13" t="str">
        <f t="shared" si="211"/>
        <v/>
      </c>
      <c r="BB160" s="13" t="str">
        <f t="shared" si="212"/>
        <v/>
      </c>
      <c r="BC160" s="13" t="str">
        <f t="shared" si="213"/>
        <v/>
      </c>
      <c r="BD160" s="13" t="str">
        <f t="shared" si="214"/>
        <v/>
      </c>
      <c r="BE160" s="13" t="str">
        <f t="shared" si="215"/>
        <v/>
      </c>
      <c r="BF160" s="13" t="str">
        <f t="shared" si="216"/>
        <v/>
      </c>
      <c r="BG160" s="13" t="str">
        <f t="shared" si="217"/>
        <v/>
      </c>
      <c r="BH160" s="13" t="str">
        <f t="shared" si="218"/>
        <v/>
      </c>
      <c r="BI160" s="13" t="str">
        <f t="shared" si="219"/>
        <v/>
      </c>
      <c r="BJ160" s="13" t="str">
        <f t="shared" si="220"/>
        <v/>
      </c>
      <c r="BK160" s="13" t="str">
        <f t="shared" si="221"/>
        <v/>
      </c>
      <c r="BL160" s="13" t="str">
        <f t="shared" si="222"/>
        <v/>
      </c>
      <c r="BM160" s="13" t="str">
        <f t="shared" si="223"/>
        <v/>
      </c>
      <c r="BN160" s="13" t="str">
        <f t="shared" si="224"/>
        <v/>
      </c>
      <c r="BO160" s="13" t="str">
        <f t="shared" si="225"/>
        <v/>
      </c>
    </row>
    <row r="161" spans="2:67" x14ac:dyDescent="0.15">
      <c r="B161" s="10">
        <v>4</v>
      </c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AU161" s="10">
        <v>4</v>
      </c>
      <c r="AV161" s="13" t="str">
        <f t="shared" si="206"/>
        <v/>
      </c>
      <c r="AW161" s="13" t="str">
        <f t="shared" si="207"/>
        <v/>
      </c>
      <c r="AX161" s="13" t="str">
        <f t="shared" si="208"/>
        <v/>
      </c>
      <c r="AY161" s="13" t="str">
        <f t="shared" si="209"/>
        <v/>
      </c>
      <c r="AZ161" s="13" t="str">
        <f t="shared" si="210"/>
        <v/>
      </c>
      <c r="BA161" s="13" t="str">
        <f t="shared" si="211"/>
        <v/>
      </c>
      <c r="BB161" s="13" t="str">
        <f t="shared" si="212"/>
        <v/>
      </c>
      <c r="BC161" s="13" t="str">
        <f t="shared" si="213"/>
        <v/>
      </c>
      <c r="BD161" s="13" t="str">
        <f t="shared" si="214"/>
        <v/>
      </c>
      <c r="BE161" s="13" t="str">
        <f t="shared" si="215"/>
        <v/>
      </c>
      <c r="BF161" s="13" t="str">
        <f t="shared" si="216"/>
        <v/>
      </c>
      <c r="BG161" s="13" t="str">
        <f t="shared" si="217"/>
        <v/>
      </c>
      <c r="BH161" s="13" t="str">
        <f t="shared" si="218"/>
        <v/>
      </c>
      <c r="BI161" s="13" t="str">
        <f t="shared" si="219"/>
        <v/>
      </c>
      <c r="BJ161" s="13" t="str">
        <f t="shared" si="220"/>
        <v/>
      </c>
      <c r="BK161" s="13" t="str">
        <f t="shared" si="221"/>
        <v/>
      </c>
      <c r="BL161" s="13" t="str">
        <f t="shared" si="222"/>
        <v/>
      </c>
      <c r="BM161" s="13" t="str">
        <f t="shared" si="223"/>
        <v/>
      </c>
      <c r="BN161" s="13" t="str">
        <f t="shared" si="224"/>
        <v/>
      </c>
      <c r="BO161" s="13" t="str">
        <f t="shared" si="225"/>
        <v/>
      </c>
    </row>
    <row r="162" spans="2:67" x14ac:dyDescent="0.15">
      <c r="B162" s="10">
        <v>5</v>
      </c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AU162" s="10">
        <v>5</v>
      </c>
      <c r="AV162" s="13" t="str">
        <f t="shared" si="206"/>
        <v/>
      </c>
      <c r="AW162" s="13" t="str">
        <f t="shared" si="207"/>
        <v/>
      </c>
      <c r="AX162" s="13" t="str">
        <f t="shared" si="208"/>
        <v/>
      </c>
      <c r="AY162" s="13" t="str">
        <f t="shared" si="209"/>
        <v/>
      </c>
      <c r="AZ162" s="13" t="str">
        <f t="shared" si="210"/>
        <v/>
      </c>
      <c r="BA162" s="13" t="str">
        <f t="shared" si="211"/>
        <v/>
      </c>
      <c r="BB162" s="13" t="str">
        <f t="shared" si="212"/>
        <v/>
      </c>
      <c r="BC162" s="13" t="str">
        <f t="shared" si="213"/>
        <v/>
      </c>
      <c r="BD162" s="13" t="str">
        <f t="shared" si="214"/>
        <v/>
      </c>
      <c r="BE162" s="13" t="str">
        <f t="shared" si="215"/>
        <v/>
      </c>
      <c r="BF162" s="13" t="str">
        <f t="shared" si="216"/>
        <v/>
      </c>
      <c r="BG162" s="13" t="str">
        <f t="shared" si="217"/>
        <v/>
      </c>
      <c r="BH162" s="13" t="str">
        <f t="shared" si="218"/>
        <v/>
      </c>
      <c r="BI162" s="13" t="str">
        <f t="shared" si="219"/>
        <v/>
      </c>
      <c r="BJ162" s="13" t="str">
        <f t="shared" si="220"/>
        <v/>
      </c>
      <c r="BK162" s="13" t="str">
        <f t="shared" si="221"/>
        <v/>
      </c>
      <c r="BL162" s="13" t="str">
        <f t="shared" si="222"/>
        <v/>
      </c>
      <c r="BM162" s="13" t="str">
        <f t="shared" si="223"/>
        <v/>
      </c>
      <c r="BN162" s="13" t="str">
        <f t="shared" si="224"/>
        <v/>
      </c>
      <c r="BO162" s="13" t="str">
        <f t="shared" si="225"/>
        <v/>
      </c>
    </row>
    <row r="163" spans="2:67" x14ac:dyDescent="0.15">
      <c r="B163" s="10">
        <v>6</v>
      </c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AU163" s="10">
        <v>6</v>
      </c>
      <c r="AV163" s="13" t="str">
        <f t="shared" si="206"/>
        <v/>
      </c>
      <c r="AW163" s="13" t="str">
        <f t="shared" si="207"/>
        <v/>
      </c>
      <c r="AX163" s="13" t="str">
        <f t="shared" si="208"/>
        <v/>
      </c>
      <c r="AY163" s="13" t="str">
        <f t="shared" si="209"/>
        <v/>
      </c>
      <c r="AZ163" s="13" t="str">
        <f t="shared" si="210"/>
        <v/>
      </c>
      <c r="BA163" s="13" t="str">
        <f t="shared" si="211"/>
        <v/>
      </c>
      <c r="BB163" s="13" t="str">
        <f t="shared" si="212"/>
        <v/>
      </c>
      <c r="BC163" s="13" t="str">
        <f t="shared" si="213"/>
        <v/>
      </c>
      <c r="BD163" s="13" t="str">
        <f t="shared" si="214"/>
        <v/>
      </c>
      <c r="BE163" s="13" t="str">
        <f t="shared" si="215"/>
        <v/>
      </c>
      <c r="BF163" s="13" t="str">
        <f t="shared" si="216"/>
        <v/>
      </c>
      <c r="BG163" s="13" t="str">
        <f t="shared" si="217"/>
        <v/>
      </c>
      <c r="BH163" s="13" t="str">
        <f t="shared" si="218"/>
        <v/>
      </c>
      <c r="BI163" s="13" t="str">
        <f t="shared" si="219"/>
        <v/>
      </c>
      <c r="BJ163" s="13" t="str">
        <f t="shared" si="220"/>
        <v/>
      </c>
      <c r="BK163" s="13" t="str">
        <f t="shared" si="221"/>
        <v/>
      </c>
      <c r="BL163" s="13" t="str">
        <f t="shared" si="222"/>
        <v/>
      </c>
      <c r="BM163" s="13" t="str">
        <f t="shared" si="223"/>
        <v/>
      </c>
      <c r="BN163" s="13" t="str">
        <f t="shared" si="224"/>
        <v/>
      </c>
      <c r="BO163" s="13" t="str">
        <f t="shared" si="225"/>
        <v/>
      </c>
    </row>
    <row r="164" spans="2:67" x14ac:dyDescent="0.15">
      <c r="B164" s="10">
        <v>7</v>
      </c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AU164" s="10">
        <v>7</v>
      </c>
      <c r="AV164" s="13" t="str">
        <f t="shared" si="206"/>
        <v/>
      </c>
      <c r="AW164" s="13" t="str">
        <f t="shared" si="207"/>
        <v/>
      </c>
      <c r="AX164" s="13" t="str">
        <f t="shared" si="208"/>
        <v/>
      </c>
      <c r="AY164" s="13" t="str">
        <f t="shared" si="209"/>
        <v/>
      </c>
      <c r="AZ164" s="13" t="str">
        <f t="shared" si="210"/>
        <v/>
      </c>
      <c r="BA164" s="13" t="str">
        <f t="shared" si="211"/>
        <v/>
      </c>
      <c r="BB164" s="13" t="str">
        <f t="shared" si="212"/>
        <v/>
      </c>
      <c r="BC164" s="13" t="str">
        <f t="shared" si="213"/>
        <v/>
      </c>
      <c r="BD164" s="13" t="str">
        <f t="shared" si="214"/>
        <v/>
      </c>
      <c r="BE164" s="13" t="str">
        <f t="shared" si="215"/>
        <v/>
      </c>
      <c r="BF164" s="13" t="str">
        <f t="shared" si="216"/>
        <v/>
      </c>
      <c r="BG164" s="13" t="str">
        <f t="shared" si="217"/>
        <v/>
      </c>
      <c r="BH164" s="13" t="str">
        <f t="shared" si="218"/>
        <v/>
      </c>
      <c r="BI164" s="13" t="str">
        <f t="shared" si="219"/>
        <v/>
      </c>
      <c r="BJ164" s="13" t="str">
        <f t="shared" si="220"/>
        <v/>
      </c>
      <c r="BK164" s="13" t="str">
        <f t="shared" si="221"/>
        <v/>
      </c>
      <c r="BL164" s="13" t="str">
        <f t="shared" si="222"/>
        <v/>
      </c>
      <c r="BM164" s="13" t="str">
        <f t="shared" si="223"/>
        <v/>
      </c>
      <c r="BN164" s="13" t="str">
        <f t="shared" si="224"/>
        <v/>
      </c>
      <c r="BO164" s="13" t="str">
        <f t="shared" si="225"/>
        <v/>
      </c>
    </row>
    <row r="165" spans="2:67" x14ac:dyDescent="0.15">
      <c r="B165" s="10">
        <v>8</v>
      </c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X165" s="10" t="s">
        <v>42</v>
      </c>
      <c r="AU165" s="10">
        <v>8</v>
      </c>
      <c r="AV165" s="13" t="str">
        <f t="shared" si="206"/>
        <v/>
      </c>
      <c r="AW165" s="13" t="str">
        <f t="shared" si="207"/>
        <v/>
      </c>
      <c r="AX165" s="13" t="str">
        <f t="shared" si="208"/>
        <v/>
      </c>
      <c r="AY165" s="13" t="str">
        <f t="shared" si="209"/>
        <v/>
      </c>
      <c r="AZ165" s="13" t="str">
        <f t="shared" si="210"/>
        <v/>
      </c>
      <c r="BA165" s="13" t="str">
        <f t="shared" si="211"/>
        <v/>
      </c>
      <c r="BB165" s="13" t="str">
        <f t="shared" si="212"/>
        <v/>
      </c>
      <c r="BC165" s="13" t="str">
        <f t="shared" si="213"/>
        <v/>
      </c>
      <c r="BD165" s="13" t="str">
        <f t="shared" si="214"/>
        <v/>
      </c>
      <c r="BE165" s="13" t="str">
        <f t="shared" si="215"/>
        <v/>
      </c>
      <c r="BF165" s="13" t="str">
        <f t="shared" si="216"/>
        <v/>
      </c>
      <c r="BG165" s="13" t="str">
        <f t="shared" si="217"/>
        <v/>
      </c>
      <c r="BH165" s="13" t="str">
        <f t="shared" si="218"/>
        <v/>
      </c>
      <c r="BI165" s="13" t="str">
        <f t="shared" si="219"/>
        <v/>
      </c>
      <c r="BJ165" s="13" t="str">
        <f t="shared" si="220"/>
        <v/>
      </c>
      <c r="BK165" s="13" t="str">
        <f t="shared" si="221"/>
        <v/>
      </c>
      <c r="BL165" s="13" t="str">
        <f t="shared" si="222"/>
        <v/>
      </c>
      <c r="BM165" s="13" t="str">
        <f t="shared" si="223"/>
        <v/>
      </c>
      <c r="BN165" s="13" t="str">
        <f t="shared" si="224"/>
        <v/>
      </c>
      <c r="BO165" s="13" t="str">
        <f t="shared" si="225"/>
        <v/>
      </c>
    </row>
    <row r="166" spans="2:67" x14ac:dyDescent="0.15">
      <c r="B166" s="10">
        <v>9</v>
      </c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X166" s="40">
        <v>2016</v>
      </c>
      <c r="AU166" s="10">
        <v>9</v>
      </c>
      <c r="AV166" s="13" t="str">
        <f t="shared" si="206"/>
        <v/>
      </c>
      <c r="AW166" s="13" t="str">
        <f t="shared" si="207"/>
        <v/>
      </c>
      <c r="AX166" s="13" t="str">
        <f t="shared" si="208"/>
        <v/>
      </c>
      <c r="AY166" s="13" t="str">
        <f t="shared" si="209"/>
        <v/>
      </c>
      <c r="AZ166" s="13" t="str">
        <f t="shared" si="210"/>
        <v/>
      </c>
      <c r="BA166" s="13" t="str">
        <f t="shared" si="211"/>
        <v/>
      </c>
      <c r="BB166" s="13" t="str">
        <f t="shared" si="212"/>
        <v/>
      </c>
      <c r="BC166" s="13" t="str">
        <f t="shared" si="213"/>
        <v/>
      </c>
      <c r="BD166" s="13" t="str">
        <f t="shared" si="214"/>
        <v/>
      </c>
      <c r="BE166" s="13" t="str">
        <f t="shared" si="215"/>
        <v/>
      </c>
      <c r="BF166" s="13" t="str">
        <f t="shared" si="216"/>
        <v/>
      </c>
      <c r="BG166" s="13" t="str">
        <f t="shared" si="217"/>
        <v/>
      </c>
      <c r="BH166" s="13" t="str">
        <f t="shared" si="218"/>
        <v/>
      </c>
      <c r="BI166" s="13" t="str">
        <f t="shared" si="219"/>
        <v/>
      </c>
      <c r="BJ166" s="13" t="str">
        <f t="shared" si="220"/>
        <v/>
      </c>
      <c r="BK166" s="13" t="str">
        <f t="shared" si="221"/>
        <v/>
      </c>
      <c r="BL166" s="13" t="str">
        <f t="shared" si="222"/>
        <v/>
      </c>
      <c r="BM166" s="13" t="str">
        <f t="shared" si="223"/>
        <v/>
      </c>
      <c r="BN166" s="13" t="str">
        <f t="shared" si="224"/>
        <v/>
      </c>
      <c r="BO166" s="13" t="str">
        <f t="shared" si="225"/>
        <v/>
      </c>
    </row>
    <row r="167" spans="2:67" x14ac:dyDescent="0.15">
      <c r="B167" s="10">
        <v>10</v>
      </c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X167" s="10" t="s">
        <v>13</v>
      </c>
      <c r="Y167" s="10" t="s">
        <v>17</v>
      </c>
      <c r="AA167" s="10" t="s">
        <v>12</v>
      </c>
      <c r="AU167" s="10">
        <v>10</v>
      </c>
      <c r="AV167" s="13" t="str">
        <f t="shared" si="206"/>
        <v/>
      </c>
      <c r="AW167" s="13" t="str">
        <f t="shared" si="207"/>
        <v/>
      </c>
      <c r="AX167" s="13" t="str">
        <f t="shared" si="208"/>
        <v/>
      </c>
      <c r="AY167" s="13" t="str">
        <f t="shared" si="209"/>
        <v/>
      </c>
      <c r="AZ167" s="13" t="str">
        <f t="shared" si="210"/>
        <v/>
      </c>
      <c r="BA167" s="13" t="str">
        <f t="shared" si="211"/>
        <v/>
      </c>
      <c r="BB167" s="13" t="str">
        <f t="shared" si="212"/>
        <v/>
      </c>
      <c r="BC167" s="13" t="str">
        <f t="shared" si="213"/>
        <v/>
      </c>
      <c r="BD167" s="13" t="str">
        <f t="shared" si="214"/>
        <v/>
      </c>
      <c r="BE167" s="13" t="str">
        <f t="shared" si="215"/>
        <v/>
      </c>
      <c r="BF167" s="13" t="str">
        <f t="shared" si="216"/>
        <v/>
      </c>
      <c r="BG167" s="13" t="str">
        <f t="shared" si="217"/>
        <v/>
      </c>
      <c r="BH167" s="13" t="str">
        <f t="shared" si="218"/>
        <v/>
      </c>
      <c r="BI167" s="13" t="str">
        <f t="shared" si="219"/>
        <v/>
      </c>
      <c r="BJ167" s="13" t="str">
        <f t="shared" si="220"/>
        <v/>
      </c>
      <c r="BK167" s="13" t="str">
        <f t="shared" si="221"/>
        <v/>
      </c>
      <c r="BL167" s="13" t="str">
        <f t="shared" si="222"/>
        <v/>
      </c>
      <c r="BM167" s="13" t="str">
        <f t="shared" si="223"/>
        <v/>
      </c>
      <c r="BN167" s="13" t="str">
        <f t="shared" si="224"/>
        <v/>
      </c>
      <c r="BO167" s="13" t="str">
        <f t="shared" si="225"/>
        <v/>
      </c>
    </row>
    <row r="168" spans="2:67" x14ac:dyDescent="0.15">
      <c r="B168" s="10">
        <v>11</v>
      </c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X168" s="44">
        <f>SUM(C157:V168)</f>
        <v>0</v>
      </c>
      <c r="Y168" s="44">
        <f>X152</f>
        <v>0</v>
      </c>
      <c r="Z168" s="40"/>
      <c r="AA168" s="44">
        <f>IF(X168=0,0,Y168/X168)</f>
        <v>0</v>
      </c>
      <c r="AU168" s="10">
        <v>11</v>
      </c>
      <c r="AV168" s="13" t="str">
        <f t="shared" si="206"/>
        <v/>
      </c>
      <c r="AW168" s="13" t="str">
        <f t="shared" si="207"/>
        <v/>
      </c>
      <c r="AX168" s="13" t="str">
        <f t="shared" si="208"/>
        <v/>
      </c>
      <c r="AY168" s="13" t="str">
        <f t="shared" si="209"/>
        <v/>
      </c>
      <c r="AZ168" s="13" t="str">
        <f t="shared" si="210"/>
        <v/>
      </c>
      <c r="BA168" s="13" t="str">
        <f t="shared" si="211"/>
        <v/>
      </c>
      <c r="BB168" s="13" t="str">
        <f t="shared" si="212"/>
        <v/>
      </c>
      <c r="BC168" s="13" t="str">
        <f t="shared" si="213"/>
        <v/>
      </c>
      <c r="BD168" s="13" t="str">
        <f t="shared" si="214"/>
        <v/>
      </c>
      <c r="BE168" s="13" t="str">
        <f t="shared" si="215"/>
        <v/>
      </c>
      <c r="BF168" s="13" t="str">
        <f t="shared" si="216"/>
        <v/>
      </c>
      <c r="BG168" s="13" t="str">
        <f t="shared" si="217"/>
        <v/>
      </c>
      <c r="BH168" s="13" t="str">
        <f t="shared" si="218"/>
        <v/>
      </c>
      <c r="BI168" s="13" t="str">
        <f t="shared" si="219"/>
        <v/>
      </c>
      <c r="BJ168" s="13" t="str">
        <f t="shared" si="220"/>
        <v/>
      </c>
      <c r="BK168" s="13" t="str">
        <f t="shared" si="221"/>
        <v/>
      </c>
      <c r="BL168" s="13" t="str">
        <f t="shared" si="222"/>
        <v/>
      </c>
      <c r="BM168" s="13" t="str">
        <f t="shared" si="223"/>
        <v/>
      </c>
      <c r="BN168" s="13" t="str">
        <f t="shared" si="224"/>
        <v/>
      </c>
      <c r="BO168" s="13" t="str">
        <f t="shared" si="225"/>
        <v/>
      </c>
    </row>
    <row r="170" spans="2:67" x14ac:dyDescent="0.15">
      <c r="C170" s="45" t="str">
        <f>IF(Voorblad!C34=0,"Tabel medewerkers AVP 2015 niet ingevuld","")</f>
        <v/>
      </c>
      <c r="H170" s="45" t="str">
        <f>IF(Voorblad!D34=0,"Tabel medewerkers ACH 2015 niet ingevuld","")</f>
        <v/>
      </c>
      <c r="M170" s="45" t="str">
        <f>IF(Voorblad!E34=0,"Tabel medewerkers AVP 2016 niet ingevuld","")</f>
        <v/>
      </c>
      <c r="R170" s="45" t="str">
        <f>IF(Voorblad!F34=0,"Tabel medewerkers ACHP 2016 niet ingevuld","")</f>
        <v/>
      </c>
    </row>
    <row r="171" spans="2:67" x14ac:dyDescent="0.15">
      <c r="C171" s="45" t="str">
        <f>IF(Voorblad!C35=0,"Tabel fte AVP 2015 niet ingevuld","")</f>
        <v/>
      </c>
      <c r="H171" s="45" t="str">
        <f>IF(Voorblad!D35=0,"Tabel fte ACH 2015 niet ingevuld","")</f>
        <v/>
      </c>
      <c r="M171" s="45" t="str">
        <f>IF(Voorblad!E35=0,"Tabel fte AVP 2016 niet ingevuld","")</f>
        <v/>
      </c>
      <c r="R171" s="45" t="str">
        <f>IF(Voorblad!F35=0,"Tabel fte ACH 2016 niet ingevuld","")</f>
        <v/>
      </c>
    </row>
    <row r="173" spans="2:67" x14ac:dyDescent="0.15">
      <c r="C173" s="12" t="s">
        <v>8</v>
      </c>
    </row>
    <row r="174" spans="2:67" x14ac:dyDescent="0.15">
      <c r="C174" s="65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7"/>
    </row>
    <row r="175" spans="2:67" x14ac:dyDescent="0.15">
      <c r="C175" s="68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70"/>
    </row>
    <row r="176" spans="2:67" x14ac:dyDescent="0.15">
      <c r="C176" s="68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70"/>
    </row>
    <row r="177" spans="3:22" x14ac:dyDescent="0.15">
      <c r="C177" s="68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70"/>
    </row>
    <row r="178" spans="3:22" x14ac:dyDescent="0.15">
      <c r="C178" s="68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70"/>
    </row>
    <row r="179" spans="3:22" x14ac:dyDescent="0.15">
      <c r="C179" s="71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3"/>
    </row>
  </sheetData>
  <sheetProtection password="D263" sheet="1" objects="1" scenarios="1"/>
  <mergeCells count="1">
    <mergeCell ref="C174:V179"/>
  </mergeCells>
  <pageMargins left="0.7" right="0.7" top="0.75" bottom="0.75" header="0.3" footer="0.3"/>
  <pageSetup paperSize="9" scale="57" orientation="landscape" r:id="rId1"/>
  <rowBreaks count="2" manualBreakCount="2">
    <brk id="33" max="16383" man="1"/>
    <brk id="101" max="22" man="1"/>
  </rowBreaks>
  <colBreaks count="1" manualBreakCount="1">
    <brk id="2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zoomScaleNormal="100" workbookViewId="0">
      <selection activeCell="F7" sqref="F7"/>
    </sheetView>
  </sheetViews>
  <sheetFormatPr defaultRowHeight="11.25" x14ac:dyDescent="0.15"/>
  <cols>
    <col min="1" max="1" width="5" style="10" customWidth="1"/>
    <col min="2" max="2" width="33.5703125" style="10" customWidth="1"/>
    <col min="3" max="5" width="9.140625" style="10"/>
    <col min="6" max="7" width="11.85546875" style="10" bestFit="1" customWidth="1"/>
    <col min="8" max="16384" width="9.140625" style="10"/>
  </cols>
  <sheetData>
    <row r="1" spans="1:12" ht="18" x14ac:dyDescent="0.25">
      <c r="A1" s="8" t="s">
        <v>139</v>
      </c>
    </row>
    <row r="3" spans="1:12" x14ac:dyDescent="0.15">
      <c r="A3" s="12">
        <v>1</v>
      </c>
      <c r="B3" s="12" t="s">
        <v>143</v>
      </c>
    </row>
    <row r="4" spans="1:12" x14ac:dyDescent="0.15">
      <c r="A4" s="12"/>
      <c r="B4" s="12"/>
    </row>
    <row r="6" spans="1:12" x14ac:dyDescent="0.15">
      <c r="F6" s="12" t="s">
        <v>269</v>
      </c>
      <c r="G6" s="12" t="s">
        <v>270</v>
      </c>
    </row>
    <row r="7" spans="1:12" x14ac:dyDescent="0.15">
      <c r="B7" s="10" t="s">
        <v>144</v>
      </c>
      <c r="F7" s="24"/>
      <c r="G7" s="24"/>
      <c r="H7" s="10" t="s">
        <v>140</v>
      </c>
    </row>
    <row r="8" spans="1:12" x14ac:dyDescent="0.15">
      <c r="B8" s="10" t="s">
        <v>142</v>
      </c>
      <c r="F8" s="24"/>
      <c r="G8" s="24"/>
      <c r="H8" s="10" t="s">
        <v>140</v>
      </c>
    </row>
    <row r="10" spans="1:12" x14ac:dyDescent="0.15">
      <c r="B10" s="15"/>
    </row>
    <row r="11" spans="1:12" x14ac:dyDescent="0.15">
      <c r="A11" s="12">
        <v>2</v>
      </c>
      <c r="B11" s="12" t="s">
        <v>8</v>
      </c>
    </row>
    <row r="12" spans="1:12" x14ac:dyDescent="0.15">
      <c r="B12" s="65"/>
      <c r="C12" s="66"/>
      <c r="D12" s="66"/>
      <c r="E12" s="66"/>
      <c r="F12" s="66"/>
      <c r="G12" s="66"/>
      <c r="H12" s="66"/>
      <c r="I12" s="66"/>
      <c r="J12" s="66"/>
      <c r="K12" s="66"/>
      <c r="L12" s="67"/>
    </row>
    <row r="13" spans="1:12" x14ac:dyDescent="0.15">
      <c r="B13" s="68"/>
      <c r="C13" s="69"/>
      <c r="D13" s="69"/>
      <c r="E13" s="69"/>
      <c r="F13" s="69"/>
      <c r="G13" s="69"/>
      <c r="H13" s="69"/>
      <c r="I13" s="69"/>
      <c r="J13" s="69"/>
      <c r="K13" s="69"/>
      <c r="L13" s="70"/>
    </row>
    <row r="14" spans="1:12" x14ac:dyDescent="0.15">
      <c r="B14" s="68"/>
      <c r="C14" s="69"/>
      <c r="D14" s="69"/>
      <c r="E14" s="69"/>
      <c r="F14" s="69"/>
      <c r="G14" s="69"/>
      <c r="H14" s="69"/>
      <c r="I14" s="69"/>
      <c r="J14" s="69"/>
      <c r="K14" s="69"/>
      <c r="L14" s="70"/>
    </row>
    <row r="15" spans="1:12" x14ac:dyDescent="0.15">
      <c r="B15" s="68"/>
      <c r="C15" s="69"/>
      <c r="D15" s="69"/>
      <c r="E15" s="69"/>
      <c r="F15" s="69"/>
      <c r="G15" s="69"/>
      <c r="H15" s="69"/>
      <c r="I15" s="69"/>
      <c r="J15" s="69"/>
      <c r="K15" s="69"/>
      <c r="L15" s="70"/>
    </row>
    <row r="16" spans="1:12" x14ac:dyDescent="0.15">
      <c r="B16" s="68"/>
      <c r="C16" s="69"/>
      <c r="D16" s="69"/>
      <c r="E16" s="69"/>
      <c r="F16" s="69"/>
      <c r="G16" s="69"/>
      <c r="H16" s="69"/>
      <c r="I16" s="69"/>
      <c r="J16" s="69"/>
      <c r="K16" s="69"/>
      <c r="L16" s="70"/>
    </row>
    <row r="17" spans="2:12" x14ac:dyDescent="0.15">
      <c r="B17" s="71"/>
      <c r="C17" s="72"/>
      <c r="D17" s="72"/>
      <c r="E17" s="72"/>
      <c r="F17" s="72"/>
      <c r="G17" s="72"/>
      <c r="H17" s="72"/>
      <c r="I17" s="72"/>
      <c r="J17" s="72"/>
      <c r="K17" s="72"/>
      <c r="L17" s="73"/>
    </row>
  </sheetData>
  <sheetProtection password="D263" sheet="1" objects="1" scenarios="1" selectLockedCells="1"/>
  <mergeCells count="1">
    <mergeCell ref="B12:L17"/>
  </mergeCells>
  <pageMargins left="0.7" right="0.7" top="0.75" bottom="0.75" header="0.3" footer="0.3"/>
  <pageSetup paperSize="9" scale="9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6"/>
  <sheetViews>
    <sheetView topLeftCell="D1" workbookViewId="0">
      <selection activeCell="W15" sqref="W15"/>
    </sheetView>
  </sheetViews>
  <sheetFormatPr defaultRowHeight="15" x14ac:dyDescent="0.25"/>
  <cols>
    <col min="1" max="1" width="0" style="9" hidden="1" customWidth="1"/>
    <col min="2" max="2" width="9.140625" style="9" hidden="1" customWidth="1"/>
    <col min="3" max="3" width="51.28515625" style="9" hidden="1" customWidth="1"/>
    <col min="4" max="4" width="27.85546875" style="9" customWidth="1"/>
    <col min="5" max="5" width="9.140625" style="9"/>
    <col min="6" max="6" width="57.7109375" style="9" bestFit="1" customWidth="1"/>
    <col min="7" max="7" width="9.140625" style="9"/>
    <col min="8" max="8" width="0" style="9" hidden="1" customWidth="1"/>
    <col min="9" max="12" width="9.140625" style="9" hidden="1" customWidth="1"/>
    <col min="13" max="13" width="10.5703125" style="9" hidden="1" customWidth="1"/>
    <col min="14" max="17" width="9.140625" style="9" hidden="1" customWidth="1"/>
    <col min="18" max="18" width="0" style="9" hidden="1" customWidth="1"/>
    <col min="19" max="16384" width="9.140625" style="9"/>
  </cols>
  <sheetData>
    <row r="2" spans="1:17" x14ac:dyDescent="0.25">
      <c r="A2" s="33">
        <v>18</v>
      </c>
      <c r="B2" s="34">
        <v>4290</v>
      </c>
      <c r="C2" s="35" t="s">
        <v>179</v>
      </c>
      <c r="D2" s="33" t="s">
        <v>228</v>
      </c>
      <c r="E2" s="36" t="s">
        <v>274</v>
      </c>
      <c r="F2" s="35" t="s">
        <v>203</v>
      </c>
      <c r="G2" s="33" t="s">
        <v>249</v>
      </c>
      <c r="H2" s="33" t="s">
        <v>228</v>
      </c>
      <c r="I2" s="37">
        <v>1</v>
      </c>
      <c r="J2" s="9">
        <f>INDEX(D1:H26,I2,2)</f>
        <v>0</v>
      </c>
      <c r="K2" s="9">
        <f>INDEX(D1:H26,I2,3)</f>
        <v>0</v>
      </c>
      <c r="L2" s="9">
        <f>INDEX(D1:H26,I2,4)</f>
        <v>0</v>
      </c>
      <c r="M2" s="9">
        <f>INDEX(D1:H26,I2,5)</f>
        <v>0</v>
      </c>
      <c r="N2" s="38" t="str">
        <f>IF(J2=0,"",J2)</f>
        <v/>
      </c>
      <c r="O2" s="38" t="str">
        <f t="shared" ref="O2:Q2" si="0">IF(K2=0,"",K2)</f>
        <v/>
      </c>
      <c r="P2" s="38" t="str">
        <f t="shared" si="0"/>
        <v/>
      </c>
      <c r="Q2" s="38" t="str">
        <f t="shared" si="0"/>
        <v/>
      </c>
    </row>
    <row r="3" spans="1:17" x14ac:dyDescent="0.25">
      <c r="A3" s="33">
        <v>25</v>
      </c>
      <c r="B3" s="33">
        <v>4380</v>
      </c>
      <c r="C3" s="35" t="s">
        <v>186</v>
      </c>
      <c r="D3" s="33" t="s">
        <v>235</v>
      </c>
      <c r="E3" s="36" t="s">
        <v>275</v>
      </c>
      <c r="F3" s="35" t="s">
        <v>210</v>
      </c>
      <c r="G3" s="33" t="s">
        <v>254</v>
      </c>
      <c r="H3" s="33" t="s">
        <v>235</v>
      </c>
    </row>
    <row r="4" spans="1:17" x14ac:dyDescent="0.25">
      <c r="A4" s="33">
        <v>3</v>
      </c>
      <c r="B4" s="33">
        <v>4440</v>
      </c>
      <c r="C4" s="33" t="s">
        <v>164</v>
      </c>
      <c r="D4" s="33" t="s">
        <v>213</v>
      </c>
      <c r="E4" s="36" t="s">
        <v>276</v>
      </c>
      <c r="F4" s="33" t="s">
        <v>189</v>
      </c>
      <c r="G4" s="33" t="s">
        <v>236</v>
      </c>
      <c r="H4" s="33" t="s">
        <v>213</v>
      </c>
    </row>
    <row r="5" spans="1:17" x14ac:dyDescent="0.25">
      <c r="A5" s="33">
        <v>4</v>
      </c>
      <c r="B5" s="33">
        <v>4590</v>
      </c>
      <c r="C5" s="33" t="s">
        <v>165</v>
      </c>
      <c r="D5" s="33" t="s">
        <v>214</v>
      </c>
      <c r="E5" s="36" t="s">
        <v>277</v>
      </c>
      <c r="F5" s="33" t="s">
        <v>190</v>
      </c>
      <c r="G5" s="33" t="s">
        <v>237</v>
      </c>
      <c r="H5" s="33" t="s">
        <v>214</v>
      </c>
    </row>
    <row r="6" spans="1:17" x14ac:dyDescent="0.25">
      <c r="A6" s="33">
        <v>5</v>
      </c>
      <c r="B6" s="33">
        <v>4650</v>
      </c>
      <c r="C6" s="33" t="s">
        <v>166</v>
      </c>
      <c r="D6" s="33" t="s">
        <v>215</v>
      </c>
      <c r="E6" s="36" t="s">
        <v>278</v>
      </c>
      <c r="F6" s="33" t="s">
        <v>191</v>
      </c>
      <c r="G6" s="33" t="s">
        <v>238</v>
      </c>
      <c r="H6" s="33" t="s">
        <v>215</v>
      </c>
    </row>
    <row r="7" spans="1:17" x14ac:dyDescent="0.25">
      <c r="A7" s="33">
        <v>21</v>
      </c>
      <c r="B7" s="33">
        <v>4660</v>
      </c>
      <c r="C7" s="35" t="s">
        <v>182</v>
      </c>
      <c r="D7" s="33" t="s">
        <v>231</v>
      </c>
      <c r="E7" s="36" t="s">
        <v>279</v>
      </c>
      <c r="F7" s="35" t="s">
        <v>206</v>
      </c>
      <c r="G7" s="35" t="s">
        <v>250</v>
      </c>
      <c r="H7" s="33" t="s">
        <v>231</v>
      </c>
    </row>
    <row r="8" spans="1:17" x14ac:dyDescent="0.25">
      <c r="A8" s="33">
        <v>8</v>
      </c>
      <c r="B8" s="33">
        <v>4690</v>
      </c>
      <c r="C8" s="33" t="s">
        <v>169</v>
      </c>
      <c r="D8" s="33" t="s">
        <v>218</v>
      </c>
      <c r="E8" s="36" t="s">
        <v>280</v>
      </c>
      <c r="F8" s="33" t="s">
        <v>255</v>
      </c>
      <c r="G8" s="33" t="s">
        <v>241</v>
      </c>
      <c r="H8" s="33" t="s">
        <v>218</v>
      </c>
    </row>
    <row r="9" spans="1:17" x14ac:dyDescent="0.25">
      <c r="A9" s="33">
        <v>7</v>
      </c>
      <c r="B9" s="33">
        <v>4700</v>
      </c>
      <c r="C9" s="33" t="s">
        <v>168</v>
      </c>
      <c r="D9" s="33" t="s">
        <v>217</v>
      </c>
      <c r="E9" s="36" t="s">
        <v>281</v>
      </c>
      <c r="F9" s="33" t="s">
        <v>193</v>
      </c>
      <c r="G9" s="33" t="s">
        <v>240</v>
      </c>
      <c r="H9" s="33" t="s">
        <v>217</v>
      </c>
    </row>
    <row r="10" spans="1:17" x14ac:dyDescent="0.25">
      <c r="A10" s="33">
        <v>13</v>
      </c>
      <c r="B10" s="33">
        <v>4730</v>
      </c>
      <c r="C10" s="33" t="s">
        <v>174</v>
      </c>
      <c r="D10" s="33" t="s">
        <v>223</v>
      </c>
      <c r="E10" s="36" t="s">
        <v>282</v>
      </c>
      <c r="F10" s="33" t="s">
        <v>198</v>
      </c>
      <c r="G10" s="33" t="s">
        <v>243</v>
      </c>
      <c r="H10" s="33" t="s">
        <v>223</v>
      </c>
    </row>
    <row r="11" spans="1:17" x14ac:dyDescent="0.25">
      <c r="A11" s="33">
        <v>9</v>
      </c>
      <c r="B11" s="33">
        <v>5000</v>
      </c>
      <c r="C11" s="35" t="s">
        <v>170</v>
      </c>
      <c r="D11" s="33" t="s">
        <v>219</v>
      </c>
      <c r="E11" s="36" t="s">
        <v>283</v>
      </c>
      <c r="F11" s="35" t="s">
        <v>194</v>
      </c>
      <c r="G11" s="33" t="s">
        <v>242</v>
      </c>
      <c r="H11" s="33" t="s">
        <v>219</v>
      </c>
    </row>
    <row r="12" spans="1:17" x14ac:dyDescent="0.25">
      <c r="A12" s="33">
        <v>23</v>
      </c>
      <c r="B12" s="33">
        <v>5100</v>
      </c>
      <c r="C12" s="35" t="s">
        <v>184</v>
      </c>
      <c r="D12" s="35" t="s">
        <v>233</v>
      </c>
      <c r="E12" s="36" t="s">
        <v>284</v>
      </c>
      <c r="F12" s="35" t="s">
        <v>208</v>
      </c>
      <c r="G12" s="33" t="s">
        <v>252</v>
      </c>
      <c r="H12" s="33" t="s">
        <v>233</v>
      </c>
    </row>
    <row r="13" spans="1:17" x14ac:dyDescent="0.25">
      <c r="A13" s="33">
        <v>24</v>
      </c>
      <c r="B13" s="33">
        <v>5200</v>
      </c>
      <c r="C13" s="35" t="s">
        <v>185</v>
      </c>
      <c r="D13" s="33" t="s">
        <v>234</v>
      </c>
      <c r="E13" s="36" t="s">
        <v>285</v>
      </c>
      <c r="F13" s="35" t="s">
        <v>209</v>
      </c>
      <c r="G13" s="33" t="s">
        <v>253</v>
      </c>
      <c r="H13" s="33" t="s">
        <v>234</v>
      </c>
    </row>
    <row r="14" spans="1:17" x14ac:dyDescent="0.25">
      <c r="A14" s="33">
        <v>22</v>
      </c>
      <c r="B14" s="33">
        <v>5310</v>
      </c>
      <c r="C14" s="35" t="s">
        <v>183</v>
      </c>
      <c r="D14" s="35" t="s">
        <v>232</v>
      </c>
      <c r="E14" s="36" t="s">
        <v>286</v>
      </c>
      <c r="F14" s="35" t="s">
        <v>207</v>
      </c>
      <c r="G14" s="33" t="s">
        <v>251</v>
      </c>
      <c r="H14" s="33" t="s">
        <v>232</v>
      </c>
    </row>
    <row r="15" spans="1:17" x14ac:dyDescent="0.25">
      <c r="A15" s="33">
        <v>20</v>
      </c>
      <c r="B15" s="33">
        <v>5410</v>
      </c>
      <c r="C15" s="33" t="s">
        <v>181</v>
      </c>
      <c r="D15" s="33" t="s">
        <v>230</v>
      </c>
      <c r="E15" s="36" t="s">
        <v>287</v>
      </c>
      <c r="F15" s="33" t="s">
        <v>205</v>
      </c>
      <c r="G15" s="33" t="s">
        <v>250</v>
      </c>
      <c r="H15" s="33" t="s">
        <v>230</v>
      </c>
    </row>
    <row r="16" spans="1:17" x14ac:dyDescent="0.25">
      <c r="A16" s="33">
        <v>1</v>
      </c>
      <c r="B16" s="33">
        <v>6320</v>
      </c>
      <c r="C16" s="35" t="s">
        <v>162</v>
      </c>
      <c r="D16" s="33" t="s">
        <v>211</v>
      </c>
      <c r="E16" s="36" t="s">
        <v>288</v>
      </c>
      <c r="F16" s="35" t="s">
        <v>187</v>
      </c>
      <c r="G16" s="35" t="s">
        <v>211</v>
      </c>
      <c r="H16" s="33" t="s">
        <v>211</v>
      </c>
    </row>
    <row r="17" spans="1:8" x14ac:dyDescent="0.25">
      <c r="A17" s="33">
        <v>16</v>
      </c>
      <c r="B17" s="33">
        <v>6710</v>
      </c>
      <c r="C17" s="33" t="s">
        <v>177</v>
      </c>
      <c r="D17" s="33" t="s">
        <v>226</v>
      </c>
      <c r="E17" s="36" t="s">
        <v>289</v>
      </c>
      <c r="F17" s="33" t="s">
        <v>201</v>
      </c>
      <c r="G17" s="33" t="s">
        <v>247</v>
      </c>
      <c r="H17" s="33" t="s">
        <v>226</v>
      </c>
    </row>
    <row r="18" spans="1:8" x14ac:dyDescent="0.25">
      <c r="A18" s="33">
        <v>14</v>
      </c>
      <c r="B18" s="33">
        <v>6900</v>
      </c>
      <c r="C18" s="35" t="s">
        <v>175</v>
      </c>
      <c r="D18" s="33" t="s">
        <v>224</v>
      </c>
      <c r="E18" s="36" t="s">
        <v>290</v>
      </c>
      <c r="F18" s="35" t="s">
        <v>199</v>
      </c>
      <c r="G18" s="33" t="s">
        <v>245</v>
      </c>
      <c r="H18" s="33" t="s">
        <v>224</v>
      </c>
    </row>
    <row r="19" spans="1:8" x14ac:dyDescent="0.25">
      <c r="A19" s="33">
        <v>17</v>
      </c>
      <c r="B19" s="33">
        <v>7004</v>
      </c>
      <c r="C19" s="33" t="s">
        <v>178</v>
      </c>
      <c r="D19" s="33" t="s">
        <v>227</v>
      </c>
      <c r="E19" s="36" t="s">
        <v>291</v>
      </c>
      <c r="F19" s="33" t="s">
        <v>202</v>
      </c>
      <c r="G19" s="33" t="s">
        <v>248</v>
      </c>
      <c r="H19" s="33" t="s">
        <v>227</v>
      </c>
    </row>
    <row r="20" spans="1:8" x14ac:dyDescent="0.25">
      <c r="A20" s="33">
        <v>19</v>
      </c>
      <c r="B20" s="33">
        <v>7005</v>
      </c>
      <c r="C20" s="35" t="s">
        <v>180</v>
      </c>
      <c r="D20" s="33" t="s">
        <v>229</v>
      </c>
      <c r="E20" s="36" t="s">
        <v>292</v>
      </c>
      <c r="F20" s="35" t="s">
        <v>204</v>
      </c>
      <c r="G20" s="35" t="s">
        <v>239</v>
      </c>
      <c r="H20" s="33" t="s">
        <v>229</v>
      </c>
    </row>
    <row r="21" spans="1:8" x14ac:dyDescent="0.25">
      <c r="A21" s="33">
        <v>2</v>
      </c>
      <c r="B21" s="33">
        <v>7006</v>
      </c>
      <c r="C21" s="33" t="s">
        <v>163</v>
      </c>
      <c r="D21" s="33" t="s">
        <v>212</v>
      </c>
      <c r="E21" s="36" t="s">
        <v>293</v>
      </c>
      <c r="F21" s="33" t="s">
        <v>188</v>
      </c>
      <c r="G21" s="33" t="s">
        <v>236</v>
      </c>
      <c r="H21" s="33" t="s">
        <v>212</v>
      </c>
    </row>
    <row r="22" spans="1:8" x14ac:dyDescent="0.25">
      <c r="A22" s="33">
        <v>15</v>
      </c>
      <c r="B22" s="33">
        <v>7007</v>
      </c>
      <c r="C22" s="33" t="s">
        <v>176</v>
      </c>
      <c r="D22" s="33" t="s">
        <v>225</v>
      </c>
      <c r="E22" s="36" t="s">
        <v>294</v>
      </c>
      <c r="F22" s="33" t="s">
        <v>200</v>
      </c>
      <c r="G22" s="33" t="s">
        <v>246</v>
      </c>
      <c r="H22" s="33" t="s">
        <v>225</v>
      </c>
    </row>
    <row r="23" spans="1:8" x14ac:dyDescent="0.25">
      <c r="A23" s="33">
        <v>6</v>
      </c>
      <c r="B23" s="33">
        <v>7008</v>
      </c>
      <c r="C23" s="33" t="s">
        <v>167</v>
      </c>
      <c r="D23" s="33" t="s">
        <v>216</v>
      </c>
      <c r="E23" s="36" t="s">
        <v>295</v>
      </c>
      <c r="F23" s="33" t="s">
        <v>192</v>
      </c>
      <c r="G23" s="33" t="s">
        <v>239</v>
      </c>
      <c r="H23" s="33" t="s">
        <v>216</v>
      </c>
    </row>
    <row r="24" spans="1:8" x14ac:dyDescent="0.25">
      <c r="A24" s="33">
        <v>10</v>
      </c>
      <c r="B24" s="33">
        <v>7009</v>
      </c>
      <c r="C24" s="33" t="s">
        <v>171</v>
      </c>
      <c r="D24" s="33" t="s">
        <v>220</v>
      </c>
      <c r="E24" s="36" t="s">
        <v>296</v>
      </c>
      <c r="F24" s="33" t="s">
        <v>195</v>
      </c>
      <c r="G24" s="33" t="s">
        <v>239</v>
      </c>
      <c r="H24" s="33" t="s">
        <v>220</v>
      </c>
    </row>
    <row r="25" spans="1:8" x14ac:dyDescent="0.25">
      <c r="A25" s="33">
        <v>11</v>
      </c>
      <c r="B25" s="33">
        <v>7010</v>
      </c>
      <c r="C25" s="33" t="s">
        <v>172</v>
      </c>
      <c r="D25" s="33" t="s">
        <v>221</v>
      </c>
      <c r="E25" s="36" t="s">
        <v>297</v>
      </c>
      <c r="F25" s="33" t="s">
        <v>196</v>
      </c>
      <c r="G25" s="33" t="s">
        <v>243</v>
      </c>
      <c r="H25" s="33" t="s">
        <v>221</v>
      </c>
    </row>
    <row r="26" spans="1:8" x14ac:dyDescent="0.25">
      <c r="A26" s="39">
        <v>12</v>
      </c>
      <c r="B26" s="39">
        <v>7011</v>
      </c>
      <c r="C26" s="39" t="s">
        <v>173</v>
      </c>
      <c r="D26" s="39" t="s">
        <v>222</v>
      </c>
      <c r="E26" s="36" t="s">
        <v>298</v>
      </c>
      <c r="F26" s="39" t="s">
        <v>197</v>
      </c>
      <c r="G26" s="39" t="s">
        <v>244</v>
      </c>
      <c r="H26" s="33" t="s">
        <v>222</v>
      </c>
    </row>
  </sheetData>
  <sheetProtection select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ebsiteDocument" ma:contentTypeID="0x010100B6451C8D6A13DD45B391E9C3BB9525E5010060EC15E99145D14EAEBC6EA0A3BA6CCE" ma:contentTypeVersion="103" ma:contentTypeDescription="" ma:contentTypeScope="" ma:versionID="6ff2b9bdf209e11db4016fe1eedcf227">
  <xsd:schema xmlns:xsd="http://www.w3.org/2001/XMLSchema" xmlns:xs="http://www.w3.org/2001/XMLSchema" xmlns:p="http://schemas.microsoft.com/office/2006/metadata/properties" xmlns:ns2="f154f381-dfad-4e4d-b243-610b51701648" xmlns:ns3="e126ea53-4662-4235-a709-fb88537df135" targetNamespace="http://schemas.microsoft.com/office/2006/metadata/properties" ma:root="true" ma:fieldsID="39dbe4b42bd0f92740a630ca64f46ab5" ns2:_="" ns3:_="">
    <xsd:import namespace="f154f381-dfad-4e4d-b243-610b51701648"/>
    <xsd:import namespace="e126ea53-4662-4235-a709-fb88537df135"/>
    <xsd:element name="properties">
      <xsd:complexType>
        <xsd:sequence>
          <xsd:element name="documentManagement">
            <xsd:complexType>
              <xsd:all>
                <xsd:element ref="ns2:NZa-documentnummer" minOccurs="0"/>
                <xsd:element ref="ns3:Intro" minOccurs="0"/>
                <xsd:element ref="ns3:Hoofdtekst" minOccurs="0"/>
                <xsd:element ref="ns3:Publicatiedatum" minOccurs="0"/>
                <xsd:element ref="ns2:Ingangsdatum" minOccurs="0"/>
                <xsd:element ref="ns2:Eind-datum" minOccurs="0"/>
                <xsd:element ref="ns2:Ingetrokken_x003f_" minOccurs="0"/>
                <xsd:element ref="ns2:Verzonden_x0020_aan" minOccurs="0"/>
                <xsd:element ref="ns2:Heeft_x0020_dit_x0020_stuk_x0020_bijlage_x0028_n_x0029__x003f_" minOccurs="0"/>
                <xsd:element ref="ns2:Sector_x0028_en_x0029_Metadata" minOccurs="0"/>
                <xsd:element ref="ns2:NZa-zoekwoordenMetadata" minOccurs="0"/>
                <xsd:element ref="ns2:DocumentTypeMetadata" minOccurs="0"/>
                <xsd:element ref="ns2:VerzondenAanMetadata" minOccurs="0"/>
                <xsd:element ref="ns2:BNadereRegelMetadata" minOccurs="0"/>
                <xsd:element ref="ns2:BCirculaireMetadata" minOccurs="0"/>
                <xsd:element ref="ns2:BTariefMetadata" minOccurs="0"/>
                <xsd:element ref="ns2:BPublicatieMetadata" minOccurs="0"/>
                <xsd:element ref="ns2:BBesluitMetadata" minOccurs="0"/>
                <xsd:element ref="ns2:BFormulierMetadata" minOccurs="0"/>
                <xsd:element ref="ns2:BPrestatiebeschrijvingMetadata" minOccurs="0"/>
                <xsd:element ref="ns2:BVergaderstukMetadata" minOccurs="0"/>
                <xsd:element ref="ns2:VoorgangersMetadata" minOccurs="0"/>
                <xsd:element ref="ns2:BBijlageMetadata" minOccurs="0"/>
                <xsd:element ref="ns2:BBeleidsregelMetadata" minOccurs="0"/>
                <xsd:element ref="ns2:ExtraZoekwoordenMetadata" minOccurs="0"/>
                <xsd:element ref="ns3:l24ea505ea8d4be1bd84e8204c620c6c" minOccurs="0"/>
                <xsd:element ref="ns3:_dlc_DocId" minOccurs="0"/>
                <xsd:element ref="ns3:_dlc_DocIdUrl" minOccurs="0"/>
                <xsd:element ref="ns3:_dlc_DocIdPersistId" minOccurs="0"/>
                <xsd:element ref="ns3:j85cec29e8c24b8a90feb8db203ff7e2" minOccurs="0"/>
                <xsd:element ref="ns3:TaxCatchAll" minOccurs="0"/>
                <xsd:element ref="ns3:TaxCatchAllLabel" minOccurs="0"/>
                <xsd:element ref="ns3:me0f0aaf77cd4640acf557f58a1d2cc0" minOccurs="0"/>
                <xsd:element ref="ns3:n407de7a4204433984b2eeeaba786d5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4f381-dfad-4e4d-b243-610b51701648" elementFormDefault="qualified">
    <xsd:import namespace="http://schemas.microsoft.com/office/2006/documentManagement/types"/>
    <xsd:import namespace="http://schemas.microsoft.com/office/infopath/2007/PartnerControls"/>
    <xsd:element name="NZa-documentnummer" ma:index="2" nillable="true" ma:displayName="NZa-documentnummer" ma:description="Nummer vh circulaire/beleidsregel/Tarief e.d. LET OP: zet hier NIET de titel in." ma:hidden="true" ma:indexed="true" ma:internalName="NZa_x002d_documentnummer" ma:readOnly="false">
      <xsd:simpleType>
        <xsd:restriction base="dms:Text">
          <xsd:maxLength value="255"/>
        </xsd:restriction>
      </xsd:simpleType>
    </xsd:element>
    <xsd:element name="Ingangsdatum" ma:index="10" nillable="true" ma:displayName="Ingangsdatum" ma:description="Let op: ingangs-en einddatum alleen gebruiken voor beleidsstukken. Dus voor beleidsregels, nadere regels en tarief en -prestatiebeschrijvingen." ma:format="DateOnly" ma:internalName="Ingangsdatum" ma:readOnly="false">
      <xsd:simpleType>
        <xsd:restriction base="dms:DateTime"/>
      </xsd:simpleType>
    </xsd:element>
    <xsd:element name="Eind-datum" ma:index="11" nillable="true" ma:displayName="Eind-datum" ma:format="DateOnly" ma:hidden="true" ma:internalName="Eind_x002d_datum" ma:readOnly="false">
      <xsd:simpleType>
        <xsd:restriction base="dms:DateTime"/>
      </xsd:simpleType>
    </xsd:element>
    <xsd:element name="Ingetrokken_x003f_" ma:index="12" nillable="true" ma:displayName="Ingetrokken?" ma:default="Nee" ma:description="Op 'ja' zetten als dit beleidsstuk nooit in werking is getreden, omdat het vooraf/naderhand is ingetrokken." ma:format="RadioButtons" ma:hidden="true" ma:internalName="Ingetrokken_x003F_" ma:readOnly="false">
      <xsd:simpleType>
        <xsd:restriction base="dms:Choice">
          <xsd:enumeration value="Nee"/>
          <xsd:enumeration value="Ja"/>
        </xsd:restriction>
      </xsd:simpleType>
    </xsd:element>
    <xsd:element name="Verzonden_x0020_aan" ma:index="13" nillable="true" ma:displayName="Verzonden aan" ma:description="Let op: gebruik dit veld alleen bij circulaires" ma:hidden="true" ma:list="{a637abec-76d2-407c-9cd4-a9f294342d94}" ma:internalName="Verzonden_x0020_aan" ma:readOnly="false" ma:showField="Title" ma:web="f154f381-dfad-4e4d-b243-610b517016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eeft_x0020_dit_x0020_stuk_x0020_bijlage_x0028_n_x0029__x003f_" ma:index="14" nillable="true" ma:displayName="Heeft dit stuk bijlage(n)?" ma:default="0" ma:description="Aanvinken als er bijlagen aan dit stuk gekoppeld moeten worden. &#10;&#10;Voeg de bijlagen hierna apart toe in de lijst 'Koppelen bijlagen'." ma:internalName="Heeft_x0020_dit_x0020_stuk_x0020_bijlage_x0028_n_x0029__x003F_" ma:readOnly="false">
      <xsd:simpleType>
        <xsd:restriction base="dms:Boolean"/>
      </xsd:simpleType>
    </xsd:element>
    <xsd:element name="Sector_x0028_en_x0029_Metadata" ma:index="15" nillable="true" ma:displayName="Sector(en)Metadata" ma:internalName="Sector_x0028_en_x0029_Metadata" ma:readOnly="false">
      <xsd:simpleType>
        <xsd:restriction base="dms:Note"/>
      </xsd:simpleType>
    </xsd:element>
    <xsd:element name="NZa-zoekwoordenMetadata" ma:index="16" nillable="true" ma:displayName="NZa-zoekwoordenMetadata" ma:internalName="NZa_x002d_zoekwoordenMetadata" ma:readOnly="false">
      <xsd:simpleType>
        <xsd:restriction base="dms:Note"/>
      </xsd:simpleType>
    </xsd:element>
    <xsd:element name="DocumentTypeMetadata" ma:index="17" nillable="true" ma:displayName="DocumentTypeMetadata" ma:internalName="DocumentTypeMetadata">
      <xsd:simpleType>
        <xsd:restriction base="dms:Note"/>
      </xsd:simpleType>
    </xsd:element>
    <xsd:element name="VerzondenAanMetadata" ma:index="18" nillable="true" ma:displayName="VerzondenAanMetadata" ma:internalName="VerzondenAanMetadata">
      <xsd:simpleType>
        <xsd:restriction base="dms:Note"/>
      </xsd:simpleType>
    </xsd:element>
    <xsd:element name="BNadereRegelMetadata" ma:index="19" nillable="true" ma:displayName="BNadereRegelMetadata" ma:internalName="BNadereRegelMetadata">
      <xsd:simpleType>
        <xsd:restriction base="dms:Note"/>
      </xsd:simpleType>
    </xsd:element>
    <xsd:element name="BCirculaireMetadata" ma:index="20" nillable="true" ma:displayName="BCirculaireMetadata" ma:internalName="BCirculaireMetadata">
      <xsd:simpleType>
        <xsd:restriction base="dms:Note"/>
      </xsd:simpleType>
    </xsd:element>
    <xsd:element name="BTariefMetadata" ma:index="21" nillable="true" ma:displayName="BTariefMetadata" ma:internalName="BTariefMetadata">
      <xsd:simpleType>
        <xsd:restriction base="dms:Note"/>
      </xsd:simpleType>
    </xsd:element>
    <xsd:element name="BPublicatieMetadata" ma:index="22" nillable="true" ma:displayName="BPublicatieMetadata" ma:internalName="BPublicatieMetadata">
      <xsd:simpleType>
        <xsd:restriction base="dms:Note"/>
      </xsd:simpleType>
    </xsd:element>
    <xsd:element name="BBesluitMetadata" ma:index="23" nillable="true" ma:displayName="BBesluitMetadata" ma:internalName="BBesluitMetadata">
      <xsd:simpleType>
        <xsd:restriction base="dms:Note"/>
      </xsd:simpleType>
    </xsd:element>
    <xsd:element name="BFormulierMetadata" ma:index="24" nillable="true" ma:displayName="BFormulierMetadata" ma:internalName="BFormulierMetadata">
      <xsd:simpleType>
        <xsd:restriction base="dms:Note"/>
      </xsd:simpleType>
    </xsd:element>
    <xsd:element name="BPrestatiebeschrijvingMetadata" ma:index="25" nillable="true" ma:displayName="BPrestatiebeschrijvingMetadata" ma:internalName="BPrestatiebeschrijvingMetadata">
      <xsd:simpleType>
        <xsd:restriction base="dms:Note"/>
      </xsd:simpleType>
    </xsd:element>
    <xsd:element name="BVergaderstukMetadata" ma:index="26" nillable="true" ma:displayName="BVergaderstukMetadata" ma:internalName="BVergaderstukMetadata">
      <xsd:simpleType>
        <xsd:restriction base="dms:Note"/>
      </xsd:simpleType>
    </xsd:element>
    <xsd:element name="VoorgangersMetadata" ma:index="27" nillable="true" ma:displayName="VoorgangersMetadata" ma:internalName="VoorgangersMetadata">
      <xsd:simpleType>
        <xsd:restriction base="dms:Note"/>
      </xsd:simpleType>
    </xsd:element>
    <xsd:element name="BBijlageMetadata" ma:index="28" nillable="true" ma:displayName="BBijlageMetadata" ma:internalName="BBijlageMetadata">
      <xsd:simpleType>
        <xsd:restriction base="dms:Note"/>
      </xsd:simpleType>
    </xsd:element>
    <xsd:element name="BBeleidsregelMetadata" ma:index="29" nillable="true" ma:displayName="BBeleidsregelMetadata" ma:internalName="BBeleidsregelMetadata">
      <xsd:simpleType>
        <xsd:restriction base="dms:Note"/>
      </xsd:simpleType>
    </xsd:element>
    <xsd:element name="ExtraZoekwoordenMetadata" ma:index="30" nillable="true" ma:displayName="ExtraZoekwoordenMetadata" ma:internalName="ExtraZoekwoordenMeta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26ea53-4662-4235-a709-fb88537df135" elementFormDefault="qualified">
    <xsd:import namespace="http://schemas.microsoft.com/office/2006/documentManagement/types"/>
    <xsd:import namespace="http://schemas.microsoft.com/office/infopath/2007/PartnerControls"/>
    <xsd:element name="Intro" ma:index="4" nillable="true" ma:displayName="Intro" ma:hidden="true" ma:internalName="Intro" ma:readOnly="false">
      <xsd:simpleType>
        <xsd:restriction base="dms:Note"/>
      </xsd:simpleType>
    </xsd:element>
    <xsd:element name="Hoofdtekst" ma:index="5" nillable="true" ma:displayName="Hoofdtekst" ma:internalName="Hoofdtekst" ma:readOnly="false">
      <xsd:simpleType>
        <xsd:restriction base="dms:Note"/>
      </xsd:simpleType>
    </xsd:element>
    <xsd:element name="Publicatiedatum" ma:index="9" nillable="true" ma:displayName="Publicatiedatum" ma:default="[today]" ma:format="DateTime" ma:internalName="Publicatiedatum">
      <xsd:simpleType>
        <xsd:restriction base="dms:DateTime"/>
      </xsd:simpleType>
    </xsd:element>
    <xsd:element name="l24ea505ea8d4be1bd84e8204c620c6c" ma:index="32" nillable="true" ma:taxonomy="true" ma:internalName="l24ea505ea8d4be1bd84e8204c620c6c" ma:taxonomyFieldName="Extra_x0020_zoekwoorden" ma:displayName="Extra zoekwoorden" ma:default="" ma:fieldId="{524ea505-ea8d-4be1-bd84-e8204c620c6c}" ma:taxonomyMulti="true" ma:sspId="0bafc880-4007-42b7-80a0-dc11803b6bcc" ma:termSetId="ac45f7d4-31f1-4cdf-9307-3fd2bade2b77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_dlc_DocId" ma:index="35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37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8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  <xsd:element name="j85cec29e8c24b8a90feb8db203ff7e2" ma:index="41" ma:taxonomy="true" ma:internalName="j85cec29e8c24b8a90feb8db203ff7e2" ma:taxonomyFieldName="Sector_x0028_en_x0029_" ma:displayName="Sector(en)" ma:readOnly="false" ma:default="" ma:fieldId="{385cec29-e8c2-4b8a-90fe-b8db203ff7e2}" ma:taxonomyMulti="true" ma:sspId="0bafc880-4007-42b7-80a0-dc11803b6bcc" ma:termSetId="e2c5b29b-4c42-4fa1-a198-ae61d4887d8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42" nillable="true" ma:displayName="Catch-all-kolom van taxonomie" ma:hidden="true" ma:list="{fbf5cb43-e374-4e52-adea-141ce05dc66f}" ma:internalName="TaxCatchAll" ma:showField="CatchAllData" ma:web="e126ea53-4662-4235-a709-fb88537df1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44" nillable="true" ma:displayName="Catch-all-kolom van taxonomie1" ma:hidden="true" ma:list="{fbf5cb43-e374-4e52-adea-141ce05dc66f}" ma:internalName="TaxCatchAllLabel" ma:readOnly="true" ma:showField="CatchAllDataLabel" ma:web="e126ea53-4662-4235-a709-fb88537df1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0f0aaf77cd4640acf557f58a1d2cc0" ma:index="46" ma:taxonomy="true" ma:internalName="me0f0aaf77cd4640acf557f58a1d2cc0" ma:taxonomyFieldName="DocumentTypen" ma:displayName="DocumentTypen" ma:readOnly="false" ma:default="103;#Formulier|4bc40415-667d-4fea-816d-9688ca6ffa69" ma:fieldId="{6e0f0aaf-77cd-4640-acf5-57f58a1d2cc0}" ma:sspId="0bafc880-4007-42b7-80a0-dc11803b6bcc" ma:termSetId="3cba99df-974b-4bf6-bb98-3d60ec91d2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407de7a4204433984b2eeeaba786d56" ma:index="47" nillable="true" ma:taxonomy="true" ma:internalName="n407de7a4204433984b2eeeaba786d56" ma:taxonomyFieldName="NZa_x002d_zoekwoorden" ma:displayName="NZa-zoekwoorden" ma:default="" ma:fieldId="{7407de7a-4204-4339-84b2-eeeaba786d56}" ma:taxonomyMulti="true" ma:sspId="0bafc880-4007-42b7-80a0-dc11803b6bcc" ma:termSetId="2ed7b941-494b-4072-8b9b-38151fa45d2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9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TypeMetadata xmlns="f154f381-dfad-4e4d-b243-610b51701648">Regels:Formulier|4bc40415-667d-4fea-816d-9688ca6ffa69</DocumentTypeMetadata>
    <VerzondenAanMetadata xmlns="f154f381-dfad-4e4d-b243-610b51701648" xsi:nil="true"/>
    <BPublicatieMetadata xmlns="f154f381-dfad-4e4d-b243-610b51701648" xsi:nil="true"/>
    <Intro xmlns="e126ea53-4662-4235-a709-fb88537df135" xsi:nil="true"/>
    <Sector_x0028_en_x0029_Metadata xmlns="f154f381-dfad-4e4d-b243-610b51701648">Alle:Spoedzorg:Ambulancezorg|e1d37d2a-920b-447d-b093-560b7430d8f1</Sector_x0028_en_x0029_Metadata>
    <BBeleidsregelMetadata xmlns="f154f381-dfad-4e4d-b243-610b51701648" xsi:nil="true"/>
    <Ingetrokken_x003f_ xmlns="f154f381-dfad-4e4d-b243-610b51701648">Nee</Ingetrokken_x003f_>
    <TaxCatchAll xmlns="e126ea53-4662-4235-a709-fb88537df135">
      <Value>130</Value>
      <Value>103</Value>
    </TaxCatchAll>
    <BBijlageMetadata xmlns="f154f381-dfad-4e4d-b243-610b51701648" xsi:nil="true"/>
    <ExtraZoekwoordenMetadata xmlns="f154f381-dfad-4e4d-b243-610b51701648" xsi:nil="true"/>
    <j85cec29e8c24b8a90feb8db203ff7e2 xmlns="e126ea53-4662-4235-a709-fb88537df135">
      <Terms xmlns="http://schemas.microsoft.com/office/infopath/2007/PartnerControls">
        <TermInfo xmlns="http://schemas.microsoft.com/office/infopath/2007/PartnerControls">
          <TermName xmlns="http://schemas.microsoft.com/office/infopath/2007/PartnerControls">Ambulancezorg</TermName>
          <TermId xmlns="http://schemas.microsoft.com/office/infopath/2007/PartnerControls">e1d37d2a-920b-447d-b093-560b7430d8f1</TermId>
        </TermInfo>
      </Terms>
    </j85cec29e8c24b8a90feb8db203ff7e2>
    <BPrestatiebeschrijvingMetadata xmlns="f154f381-dfad-4e4d-b243-610b51701648" xsi:nil="true"/>
    <NZa-documentnummer xmlns="f154f381-dfad-4e4d-b243-610b51701648" xsi:nil="true"/>
    <l24ea505ea8d4be1bd84e8204c620c6c xmlns="e126ea53-4662-4235-a709-fb88537df135">
      <Terms xmlns="http://schemas.microsoft.com/office/infopath/2007/PartnerControls"/>
    </l24ea505ea8d4be1bd84e8204c620c6c>
    <me0f0aaf77cd4640acf557f58a1d2cc0 xmlns="e126ea53-4662-4235-a709-fb88537df135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Formulier</TermName>
          <TermId xmlns="http://schemas.microsoft.com/office/infopath/2007/PartnerControls">4bc40415-667d-4fea-816d-9688ca6ffa69</TermId>
        </TermInfo>
      </Terms>
    </me0f0aaf77cd4640acf557f58a1d2cc0>
    <Hoofdtekst xmlns="e126ea53-4662-4235-a709-fb88537df135" xsi:nil="true"/>
    <Eind-datum xmlns="f154f381-dfad-4e4d-b243-610b51701648" xsi:nil="true"/>
    <BNadereRegelMetadata xmlns="f154f381-dfad-4e4d-b243-610b51701648" xsi:nil="true"/>
    <BTariefMetadata xmlns="f154f381-dfad-4e4d-b243-610b51701648" xsi:nil="true"/>
    <n407de7a4204433984b2eeeaba786d56 xmlns="e126ea53-4662-4235-a709-fb88537df135">
      <Terms xmlns="http://schemas.microsoft.com/office/infopath/2007/PartnerControls"/>
    </n407de7a4204433984b2eeeaba786d56>
    <NZa-zoekwoordenMetadata xmlns="f154f381-dfad-4e4d-b243-610b51701648" xsi:nil="true"/>
    <VoorgangersMetadata xmlns="f154f381-dfad-4e4d-b243-610b51701648" xsi:nil="true"/>
    <Heeft_x0020_dit_x0020_stuk_x0020_bijlage_x0028_n_x0029__x003f_ xmlns="f154f381-dfad-4e4d-b243-610b51701648">false</Heeft_x0020_dit_x0020_stuk_x0020_bijlage_x0028_n_x0029__x003f_>
    <BVergaderstukMetadata xmlns="f154f381-dfad-4e4d-b243-610b51701648" xsi:nil="true"/>
    <BCirculaireMetadata xmlns="f154f381-dfad-4e4d-b243-610b51701648" xsi:nil="true"/>
    <BFormulierMetadata xmlns="f154f381-dfad-4e4d-b243-610b51701648" xsi:nil="true"/>
    <Publicatiedatum xmlns="e126ea53-4662-4235-a709-fb88537df135">2017-06-01T14:08:00+00:00</Publicatiedatum>
    <Ingangsdatum xmlns="f154f381-dfad-4e4d-b243-610b51701648" xsi:nil="true"/>
    <BBesluitMetadata xmlns="f154f381-dfad-4e4d-b243-610b51701648" xsi:nil="true"/>
    <Verzonden_x0020_aan xmlns="f154f381-dfad-4e4d-b243-610b51701648"/>
    <_dlc_DocId xmlns="e126ea53-4662-4235-a709-fb88537df135">THRFR6N5WDQ4-17-3641</_dlc_DocId>
    <_dlc_DocIdUrl xmlns="e126ea53-4662-4235-a709-fb88537df135">
      <Url>http://kennisnet.nza.nl/publicaties/Aanleveren/_layouts/DocIdRedir.aspx?ID=THRFR6N5WDQ4-17-3641</Url>
      <Description>THRFR6N5WDQ4-17-3641</Description>
    </_dlc_DocIdUrl>
  </documentManagement>
</p:properties>
</file>

<file path=customXml/itemProps1.xml><?xml version="1.0" encoding="utf-8"?>
<ds:datastoreItem xmlns:ds="http://schemas.openxmlformats.org/officeDocument/2006/customXml" ds:itemID="{CD3A2F83-864E-4A29-8EAB-31A9548BC469}"/>
</file>

<file path=customXml/itemProps2.xml><?xml version="1.0" encoding="utf-8"?>
<ds:datastoreItem xmlns:ds="http://schemas.openxmlformats.org/officeDocument/2006/customXml" ds:itemID="{C3519450-420F-4FE6-877E-F37A1C03B12D}"/>
</file>

<file path=customXml/itemProps3.xml><?xml version="1.0" encoding="utf-8"?>
<ds:datastoreItem xmlns:ds="http://schemas.openxmlformats.org/officeDocument/2006/customXml" ds:itemID="{62B3B8F1-A20C-44CC-AD2A-50B8D2EFA79C}"/>
</file>

<file path=customXml/itemProps4.xml><?xml version="1.0" encoding="utf-8"?>
<ds:datastoreItem xmlns:ds="http://schemas.openxmlformats.org/officeDocument/2006/customXml" ds:itemID="{7D198FB4-6979-45A0-B630-C7042AEE55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7</vt:i4>
      </vt:variant>
    </vt:vector>
  </HeadingPairs>
  <TitlesOfParts>
    <vt:vector size="13" baseType="lpstr">
      <vt:lpstr>Voorblad</vt:lpstr>
      <vt:lpstr>Toelichting en invulinstructie</vt:lpstr>
      <vt:lpstr>Ineffectieve uren</vt:lpstr>
      <vt:lpstr>Formatie en inschaling</vt:lpstr>
      <vt:lpstr>Inhuur</vt:lpstr>
      <vt:lpstr>Lijst RAV</vt:lpstr>
      <vt:lpstr>'Toelichting en invulinstructie'!_ftn1</vt:lpstr>
      <vt:lpstr>'Toelichting en invulinstructie'!_ftnref1</vt:lpstr>
      <vt:lpstr>'Formatie en inschaling'!Afdrukbereik</vt:lpstr>
      <vt:lpstr>'Toelichting en invulinstructie'!Afdrukbereik</vt:lpstr>
      <vt:lpstr>Voorblad!Afdrukbereik</vt:lpstr>
      <vt:lpstr>LEEG</vt:lpstr>
      <vt:lpstr>SELECTIE</vt:lpstr>
    </vt:vector>
  </TitlesOfParts>
  <Company>Nederlandse Zorgautoriteit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Formulier gegevensuitvraag herijking loonnormen ambulancezorg</dc:title>
  <dc:creator>Gevers, Evelien</dc:creator>
  <cp:lastModifiedBy>Gevers, Evelien</cp:lastModifiedBy>
  <cp:lastPrinted>2017-05-31T14:05:01Z</cp:lastPrinted>
  <dcterms:created xsi:type="dcterms:W3CDTF">2017-05-17T07:39:43Z</dcterms:created>
  <dcterms:modified xsi:type="dcterms:W3CDTF">2017-06-01T06:50:23Z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0x010100B6451C8D6A13DD45B391E9C3BB9525E5010060EC15E99145D14EAEBC6EA0A3BA6CCE</vt:lpwstr>
  </property>
  <property fmtid="{D5CDD505-2E9C-101B-9397-08002B2CF9AE}" pid="3" name="_dlc_DocIdItemGuid">
    <vt:lpwstr>67d3feb9-bcbd-4e41-b59b-f6b7ed8bcda7</vt:lpwstr>
  </property>
  <property fmtid="{D5CDD505-2E9C-101B-9397-08002B2CF9AE}" pid="4" name="Sector(en)">
    <vt:lpwstr>130;#Ambulancezorg|e1d37d2a-920b-447d-b093-560b7430d8f1</vt:lpwstr>
  </property>
  <property fmtid="{D5CDD505-2E9C-101B-9397-08002B2CF9AE}" pid="5" name="Extra zoekwoorden">
    <vt:lpwstr/>
  </property>
  <property fmtid="{D5CDD505-2E9C-101B-9397-08002B2CF9AE}" pid="6" name="NZa-zoekwoorden">
    <vt:lpwstr/>
  </property>
  <property fmtid="{D5CDD505-2E9C-101B-9397-08002B2CF9AE}" pid="7" name="DocumentTypen">
    <vt:lpwstr>103;#Formulier|4bc40415-667d-4fea-816d-9688ca6ffa69</vt:lpwstr>
  </property>
  <property fmtid="{D5CDD505-2E9C-101B-9397-08002B2CF9AE}" pid="8" name="WorkflowChangePath">
    <vt:lpwstr>5dd26274-7450-4d13-b077-7382865cccce,4;5dd26274-7450-4d13-b077-7382865cccce,4;5dd26274-7450-4d13-b077-7382865cccce,4;5dd26274-7450-4d13-b077-7382865cccce,4;5dd26274-7450-4d13-b077-7382865cccce,4;5dd26274-7450-4d13-b077-7382865cccce,7;5dd26274-7450-4d13-b077-7382865cccce,7;5dd26274-7450-4d13-b077-7382865cccce,7;5dd26274-7450-4d13-b077-7382865cccce,7;5dd26274-7450-4d13-b077-7382865cccce,7;</vt:lpwstr>
  </property>
</Properties>
</file>