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A34" lockStructure="1"/>
  <bookViews>
    <workbookView xWindow="-3330" yWindow="510" windowWidth="19440" windowHeight="12210"/>
  </bookViews>
  <sheets>
    <sheet name="Voorblad" sheetId="2" r:id="rId1"/>
    <sheet name="Toelichting" sheetId="27" r:id="rId2"/>
    <sheet name="Bijlagen" sheetId="26" r:id="rId3"/>
    <sheet name="Foutmeldingen" sheetId="19" r:id="rId4"/>
    <sheet name="Aanvraag 2015" sheetId="8" r:id="rId5"/>
    <sheet name="Koppelrange" sheetId="18" state="hidden" r:id="rId6"/>
    <sheet name="AlgInfo" sheetId="3" state="hidden" r:id="rId7"/>
  </sheets>
  <externalReferences>
    <externalReference r:id="rId8"/>
  </externalReferences>
  <definedNames>
    <definedName name="__123Graph_C" localSheetId="2" hidden="1">[1]I_03007!#REF!</definedName>
    <definedName name="__123Graph_C" localSheetId="3" hidden="1">[1]I_03007!#REF!</definedName>
    <definedName name="__123Graph_C" localSheetId="1" hidden="1">[1]I_03007!#REF!</definedName>
    <definedName name="__123Graph_C" hidden="1">[1]I_03007!#REF!</definedName>
    <definedName name="__123Graph_D" localSheetId="2" hidden="1">[1]I_03007!#REF!</definedName>
    <definedName name="__123Graph_D" localSheetId="3" hidden="1">[1]I_03007!#REF!</definedName>
    <definedName name="__123Graph_D" localSheetId="1" hidden="1">[1]I_03007!#REF!</definedName>
    <definedName name="__123Graph_D" hidden="1">[1]I_03007!#REF!</definedName>
    <definedName name="__123Graph_E" localSheetId="2" hidden="1">[1]I_03007!#REF!</definedName>
    <definedName name="__123Graph_E" localSheetId="3" hidden="1">[1]I_03007!#REF!</definedName>
    <definedName name="__123Graph_E" localSheetId="1" hidden="1">[1]I_03007!#REF!</definedName>
    <definedName name="__123Graph_E" hidden="1">[1]I_03007!#REF!</definedName>
    <definedName name="__123Graph_Z" localSheetId="2" hidden="1">[1]I_03007!#REF!</definedName>
    <definedName name="__123Graph_Z" localSheetId="3" hidden="1">[1]I_03007!#REF!</definedName>
    <definedName name="__123Graph_Z" localSheetId="1" hidden="1">[1]I_03007!#REF!</definedName>
    <definedName name="__123Graph_Z" hidden="1">[1]I_03007!#REF!</definedName>
    <definedName name="_Fill" localSheetId="2" hidden="1">#REF!</definedName>
    <definedName name="_Fill" localSheetId="3" hidden="1">#REF!</definedName>
    <definedName name="_Fill" localSheetId="1" hidden="1">#REF!</definedName>
    <definedName name="_Fill" hidden="1">#REF!</definedName>
    <definedName name="_xlnm._FilterDatabase" localSheetId="0" hidden="1">Voorblad!#REF!</definedName>
    <definedName name="_Order1" hidden="1">255</definedName>
    <definedName name="_Order2" hidden="1">255</definedName>
    <definedName name="_xlnm.Print_Area" localSheetId="4">'Aanvraag 2015'!$B$3:$J$17</definedName>
    <definedName name="_xlnm.Print_Area" localSheetId="2">Bijlagen!$B$1:$P$33</definedName>
    <definedName name="_xlnm.Print_Area" localSheetId="3">Foutmeldingen!$B$3:$H$14</definedName>
    <definedName name="_xlnm.Print_Area" localSheetId="1">Toelichting!$A$1:$O$65</definedName>
    <definedName name="_xlnm.Print_Area" localSheetId="0">Voorblad!$B$3:$R$31</definedName>
    <definedName name="Cat">Voorblad!$H$13</definedName>
    <definedName name="naamconflict_VPH_01_._Fill" localSheetId="2" hidden="1">#REF!</definedName>
    <definedName name="naamconflict_VPH_01_._Fill" localSheetId="3" hidden="1">#REF!</definedName>
    <definedName name="naamconflict_VPH_01_._Fill" localSheetId="1" hidden="1">#REF!</definedName>
    <definedName name="naamconflict_VPH_01_._Fill" hidden="1">#REF!</definedName>
    <definedName name="naamconflict_VZH_01_._Fill" localSheetId="2" hidden="1">#REF!</definedName>
    <definedName name="naamconflict_VZH_01_._Fill" localSheetId="3" hidden="1">#REF!</definedName>
    <definedName name="naamconflict_VZH_01_._Fill" localSheetId="1" hidden="1">#REF!</definedName>
    <definedName name="naamconflict_VZH_01_._Fill" hidden="1">#REF!</definedName>
    <definedName name="NR">Voorblad!$I$13</definedName>
    <definedName name="ss" localSheetId="2" hidden="1">#REF!</definedName>
    <definedName name="ss" localSheetId="1" hidden="1">#REF!</definedName>
    <definedName name="ss" hidden="1">#REF!</definedName>
    <definedName name="waarde" localSheetId="2" hidden="1">#REF!</definedName>
    <definedName name="waarde" localSheetId="3" hidden="1">#REF!</definedName>
    <definedName name="waarde" localSheetId="1" hidden="1">#REF!</definedName>
    <definedName name="waarde" hidden="1">#REF!</definedName>
    <definedName name="Z_60683068_AF12_11D4_9642_08005ACCD915_.wvu.Rows" localSheetId="0" hidden="1">Voorblad!#REF!,Voorblad!#REF!,Voorblad!$32:$32,Voorblad!#REF!</definedName>
    <definedName name="Z_D9C72E7B_13FF_40ED_A6D1_F9B2376F1FF6_.wvu.Cols" localSheetId="3" hidden="1">Foutmeldingen!$A:$A</definedName>
    <definedName name="Z_D9C72E7B_13FF_40ED_A6D1_F9B2376F1FF6_.wvu.Cols" localSheetId="0" hidden="1">Voorblad!$A:$A,Voorblad!$IV:$IV</definedName>
    <definedName name="Z_D9C72E7B_13FF_40ED_A6D1_F9B2376F1FF6_.wvu.PrintArea" localSheetId="4" hidden="1">'Aanvraag 2015'!$A$1:$L$115</definedName>
    <definedName name="Z_D9C72E7B_13FF_40ED_A6D1_F9B2376F1FF6_.wvu.PrintArea" localSheetId="3" hidden="1">Foutmeldingen!$B$3:$H$12</definedName>
    <definedName name="Z_D9C72E7B_13FF_40ED_A6D1_F9B2376F1FF6_.wvu.PrintArea" localSheetId="0" hidden="1">Voorblad!$B$1:$R$33</definedName>
    <definedName name="Z_D9C72E7B_13FF_40ED_A6D1_F9B2376F1FF6_.wvu.Rows" localSheetId="4" hidden="1">'Aanvraag 2015'!$1:$2</definedName>
    <definedName name="Z_D9C72E7B_13FF_40ED_A6D1_F9B2376F1FF6_.wvu.Rows" localSheetId="3" hidden="1">Foutmeldingen!$26:$65506,Foutmeldingen!$1:$2,Foutmeldingen!#REF!,Foutmeldingen!#REF!,Foutmeldingen!$14:$23</definedName>
    <definedName name="Z_D9C72E7B_13FF_40ED_A6D1_F9B2376F1FF6_.wvu.Rows" localSheetId="0" hidden="1">Voorblad!$1:$2</definedName>
    <definedName name="Z_DAD6A131_E761_4D81_9E80_5D69ABC35FD4_.wvu.Cols" localSheetId="4" hidden="1">'Aanvraag 2015'!$A:$A,'Aanvraag 2015'!#REF!</definedName>
    <definedName name="Z_DAD6A131_E761_4D81_9E80_5D69ABC35FD4_.wvu.Cols" localSheetId="3" hidden="1">Foutmeldingen!$A:$A</definedName>
    <definedName name="Z_DAD6A131_E761_4D81_9E80_5D69ABC35FD4_.wvu.Cols" localSheetId="0" hidden="1">Voorblad!$A:$A,Voorblad!$IV:$IV</definedName>
    <definedName name="Z_DAD6A131_E761_4D81_9E80_5D69ABC35FD4_.wvu.PrintArea" localSheetId="4" hidden="1">'Aanvraag 2015'!$A$1:$L$115</definedName>
    <definedName name="Z_DAD6A131_E761_4D81_9E80_5D69ABC35FD4_.wvu.PrintArea" localSheetId="3" hidden="1">Foutmeldingen!$B$3:$H$12</definedName>
    <definedName name="Z_DAD6A131_E761_4D81_9E80_5D69ABC35FD4_.wvu.PrintArea" localSheetId="5" hidden="1">Koppelrange!#REF!</definedName>
    <definedName name="Z_DAD6A131_E761_4D81_9E80_5D69ABC35FD4_.wvu.PrintArea" localSheetId="0" hidden="1">Voorblad!$B$1:$R$33</definedName>
    <definedName name="Z_DAD6A131_E761_4D81_9E80_5D69ABC35FD4_.wvu.Rows" localSheetId="4" hidden="1">'Aanvraag 2015'!$1:$2</definedName>
    <definedName name="Z_DAD6A131_E761_4D81_9E80_5D69ABC35FD4_.wvu.Rows" localSheetId="3" hidden="1">Foutmeldingen!$24:$65506,Foutmeldingen!$1:$2,Foutmeldingen!#REF!,Foutmeldingen!#REF!,Foutmeldingen!$14:$23</definedName>
    <definedName name="Z_DAD6A131_E761_4D81_9E80_5D69ABC35FD4_.wvu.Rows" localSheetId="0" hidden="1">Voorblad!$1:$2</definedName>
    <definedName name="Z_E3D20AD4_478B_480D_BA69_9D31F230E4CE_.wvu.Cols" localSheetId="3" hidden="1">Foutmeldingen!$A:$A</definedName>
    <definedName name="Z_E3D20AD4_478B_480D_BA69_9D31F230E4CE_.wvu.Cols" localSheetId="0" hidden="1">Voorblad!$A:$A,Voorblad!$IV:$IV</definedName>
    <definedName name="Z_E3D20AD4_478B_480D_BA69_9D31F230E4CE_.wvu.PrintArea" localSheetId="4" hidden="1">'Aanvraag 2015'!$A$1:$L$115</definedName>
    <definedName name="Z_E3D20AD4_478B_480D_BA69_9D31F230E4CE_.wvu.PrintArea" localSheetId="3" hidden="1">Foutmeldingen!$B$3:$H$12</definedName>
    <definedName name="Z_E3D20AD4_478B_480D_BA69_9D31F230E4CE_.wvu.PrintArea" localSheetId="0" hidden="1">Voorblad!$B$1:$R$33</definedName>
    <definedName name="Z_E3D20AD4_478B_480D_BA69_9D31F230E4CE_.wvu.Rows" localSheetId="4" hidden="1">'Aanvraag 2015'!$1:$2</definedName>
  </definedNames>
  <calcPr calcId="145621"/>
  <customWorkbookViews>
    <customWorkbookView name="Oplaat, Bjorn - Persoonlijke weergave" guid="{D9C72E7B-13FF-40ED-A6D1-F9B2376F1FF6}" mergeInterval="0" personalView="1" maximized="1" windowWidth="1916" windowHeight="855" tabRatio="922" activeSheetId="12"/>
    <customWorkbookView name="B.J. Oplaat - Persoonlijke weergave" guid="{DAD6A131-E761-4D81-9E80-5D69ABC35FD4}" mergeInterval="0" personalView="1" maximized="1" windowWidth="1276" windowHeight="781" tabRatio="922" activeSheetId="2" showComments="commIndAndComment"/>
    <customWorkbookView name="Raymond van Es - Persoonlijke weergave" guid="{E3D20AD4-478B-480D-BA69-9D31F230E4CE}" mergeInterval="0" personalView="1" maximized="1" windowWidth="1916" windowHeight="865" tabRatio="922" activeSheetId="11"/>
  </customWorkbookViews>
</workbook>
</file>

<file path=xl/calcChain.xml><?xml version="1.0" encoding="utf-8"?>
<calcChain xmlns="http://schemas.openxmlformats.org/spreadsheetml/2006/main">
  <c r="F5" i="3" l="1"/>
  <c r="F6" i="3"/>
  <c r="E6" i="3"/>
  <c r="E5" i="3"/>
  <c r="G2941" i="3"/>
  <c r="H2941" i="3"/>
  <c r="G2942" i="3"/>
  <c r="H2942" i="3"/>
  <c r="G2943" i="3"/>
  <c r="H2943" i="3"/>
  <c r="G2944" i="3"/>
  <c r="H2944" i="3"/>
  <c r="G2945" i="3"/>
  <c r="H2945" i="3"/>
  <c r="G2946" i="3"/>
  <c r="H2946" i="3"/>
  <c r="G2947" i="3"/>
  <c r="H2947" i="3"/>
  <c r="G2948" i="3"/>
  <c r="H2948" i="3"/>
  <c r="G2949" i="3"/>
  <c r="H2949" i="3"/>
  <c r="G2950" i="3"/>
  <c r="H2950" i="3"/>
  <c r="G2951" i="3"/>
  <c r="H2951" i="3"/>
  <c r="G2952" i="3"/>
  <c r="H2952" i="3"/>
  <c r="G2953" i="3"/>
  <c r="H2953" i="3"/>
  <c r="G2954" i="3"/>
  <c r="H2954" i="3"/>
  <c r="G2955" i="3"/>
  <c r="H2955" i="3"/>
  <c r="G2956" i="3"/>
  <c r="H2956" i="3"/>
  <c r="G2957" i="3"/>
  <c r="H2957" i="3"/>
  <c r="G2958" i="3"/>
  <c r="H2958" i="3"/>
  <c r="G2959" i="3"/>
  <c r="H2959" i="3"/>
  <c r="G2960" i="3"/>
  <c r="H2960" i="3"/>
  <c r="G2961" i="3"/>
  <c r="H2961" i="3"/>
  <c r="G2962" i="3"/>
  <c r="H2962" i="3"/>
  <c r="G2963" i="3"/>
  <c r="H2963" i="3"/>
  <c r="G2964" i="3"/>
  <c r="H2964" i="3"/>
  <c r="G2965" i="3"/>
  <c r="H2965" i="3"/>
  <c r="G2966" i="3"/>
  <c r="H2966" i="3"/>
  <c r="G2967" i="3"/>
  <c r="H2967" i="3"/>
  <c r="G2968" i="3"/>
  <c r="H2968" i="3"/>
  <c r="G2969" i="3"/>
  <c r="H2969" i="3"/>
  <c r="G2970" i="3"/>
  <c r="H2970" i="3"/>
  <c r="G2971" i="3"/>
  <c r="H2971" i="3"/>
  <c r="G2972" i="3"/>
  <c r="H2972" i="3"/>
  <c r="G2973" i="3"/>
  <c r="H2973" i="3"/>
  <c r="G2974" i="3"/>
  <c r="H2974" i="3"/>
  <c r="G2975" i="3"/>
  <c r="H2975" i="3"/>
  <c r="G2976" i="3"/>
  <c r="H2976" i="3"/>
  <c r="G2977" i="3"/>
  <c r="H2977" i="3"/>
  <c r="G2978" i="3"/>
  <c r="H2978" i="3"/>
  <c r="G2979" i="3"/>
  <c r="H2979" i="3"/>
  <c r="G2980" i="3"/>
  <c r="H2980" i="3"/>
  <c r="G2981" i="3"/>
  <c r="H2981" i="3"/>
  <c r="G2982" i="3"/>
  <c r="H2982" i="3"/>
  <c r="G2983" i="3"/>
  <c r="H2983" i="3"/>
  <c r="G2984" i="3"/>
  <c r="H2984" i="3"/>
  <c r="G2985" i="3"/>
  <c r="H2985" i="3"/>
  <c r="G2986" i="3"/>
  <c r="H2986" i="3"/>
  <c r="G2987" i="3"/>
  <c r="H2987" i="3"/>
  <c r="G2988" i="3"/>
  <c r="H2988" i="3"/>
  <c r="G2989" i="3"/>
  <c r="H2989" i="3"/>
  <c r="G2990" i="3"/>
  <c r="H2990" i="3"/>
  <c r="G2991" i="3"/>
  <c r="H2991" i="3"/>
  <c r="G2992" i="3"/>
  <c r="H2992" i="3"/>
  <c r="G2993" i="3"/>
  <c r="H2993" i="3"/>
  <c r="G2994" i="3"/>
  <c r="H2994" i="3"/>
  <c r="G2995" i="3"/>
  <c r="H2995" i="3"/>
  <c r="G2996" i="3"/>
  <c r="H2996" i="3"/>
  <c r="G2997" i="3"/>
  <c r="H2997" i="3"/>
  <c r="G2998" i="3"/>
  <c r="H2998" i="3"/>
  <c r="G2999" i="3"/>
  <c r="H2999" i="3"/>
  <c r="G3000" i="3"/>
  <c r="H3000" i="3"/>
  <c r="G3001" i="3"/>
  <c r="H3001" i="3"/>
  <c r="G3002" i="3"/>
  <c r="H3002" i="3"/>
  <c r="G3003" i="3"/>
  <c r="H3003" i="3"/>
  <c r="G3004" i="3"/>
  <c r="H3004" i="3"/>
  <c r="G3005" i="3"/>
  <c r="H3005" i="3"/>
  <c r="G3006" i="3"/>
  <c r="H3006" i="3"/>
  <c r="G3007" i="3"/>
  <c r="H3007" i="3"/>
  <c r="G3008" i="3"/>
  <c r="H3008" i="3"/>
  <c r="G3009" i="3"/>
  <c r="H3009" i="3"/>
  <c r="G3010" i="3"/>
  <c r="H3010" i="3"/>
  <c r="G3011" i="3"/>
  <c r="H3011" i="3"/>
  <c r="G3012" i="3"/>
  <c r="H3012" i="3"/>
  <c r="G3013" i="3"/>
  <c r="H3013" i="3"/>
  <c r="G3014" i="3"/>
  <c r="H3014" i="3"/>
  <c r="G3015" i="3"/>
  <c r="H3015" i="3"/>
  <c r="G3016" i="3"/>
  <c r="H3016" i="3"/>
  <c r="G3017" i="3"/>
  <c r="H3017" i="3"/>
  <c r="G3018" i="3"/>
  <c r="H3018" i="3"/>
  <c r="G3019" i="3"/>
  <c r="H3019" i="3"/>
  <c r="G3020" i="3"/>
  <c r="H3020" i="3"/>
  <c r="G3021" i="3"/>
  <c r="H3021" i="3"/>
  <c r="G3022" i="3"/>
  <c r="H3022" i="3"/>
  <c r="G3023" i="3"/>
  <c r="H3023" i="3"/>
  <c r="G3024" i="3"/>
  <c r="H3024" i="3"/>
  <c r="G3025" i="3"/>
  <c r="H3025" i="3"/>
  <c r="G3026" i="3"/>
  <c r="H3026" i="3"/>
  <c r="G3027" i="3"/>
  <c r="H3027" i="3"/>
  <c r="G3028" i="3"/>
  <c r="H3028" i="3"/>
  <c r="G3029" i="3"/>
  <c r="H3029" i="3"/>
  <c r="G3030" i="3"/>
  <c r="H3030" i="3"/>
  <c r="G3031" i="3"/>
  <c r="H3031" i="3"/>
  <c r="G3032" i="3"/>
  <c r="H3032" i="3"/>
  <c r="G3033" i="3"/>
  <c r="H3033" i="3"/>
  <c r="G3034" i="3"/>
  <c r="H3034" i="3"/>
  <c r="G3035" i="3"/>
  <c r="H3035" i="3"/>
  <c r="G3036" i="3"/>
  <c r="H3036" i="3"/>
  <c r="G3037" i="3"/>
  <c r="H3037" i="3"/>
  <c r="G3038" i="3"/>
  <c r="H3038" i="3"/>
  <c r="G3039" i="3"/>
  <c r="H3039" i="3"/>
  <c r="G3040" i="3"/>
  <c r="H3040" i="3"/>
  <c r="G3041" i="3"/>
  <c r="H3041" i="3"/>
  <c r="G3042" i="3"/>
  <c r="H3042" i="3"/>
  <c r="G3043" i="3"/>
  <c r="H3043" i="3"/>
  <c r="G3044" i="3"/>
  <c r="H3044" i="3"/>
  <c r="G3045" i="3"/>
  <c r="H3045" i="3"/>
  <c r="G3046" i="3"/>
  <c r="H3046" i="3"/>
  <c r="G3047" i="3"/>
  <c r="H3047" i="3"/>
  <c r="G3048" i="3"/>
  <c r="H3048" i="3"/>
  <c r="G3049" i="3"/>
  <c r="H3049" i="3"/>
  <c r="G3050" i="3"/>
  <c r="H3050" i="3"/>
  <c r="G3051" i="3"/>
  <c r="H3051" i="3"/>
  <c r="G3052" i="3"/>
  <c r="H3052" i="3"/>
  <c r="G3053" i="3"/>
  <c r="H3053" i="3"/>
  <c r="G3054" i="3"/>
  <c r="H3054" i="3"/>
  <c r="G3055" i="3"/>
  <c r="H3055" i="3"/>
  <c r="G3056" i="3"/>
  <c r="H3056" i="3"/>
  <c r="G3057" i="3"/>
  <c r="H3057" i="3"/>
  <c r="G3058" i="3"/>
  <c r="H3058" i="3"/>
  <c r="G3059" i="3"/>
  <c r="H3059" i="3"/>
  <c r="G3060" i="3"/>
  <c r="H3060" i="3"/>
  <c r="G3061" i="3"/>
  <c r="H3061" i="3"/>
  <c r="G3062" i="3"/>
  <c r="H3062" i="3"/>
  <c r="G3063" i="3"/>
  <c r="H3063" i="3"/>
  <c r="G3064" i="3"/>
  <c r="H3064" i="3"/>
  <c r="G3065" i="3"/>
  <c r="H3065" i="3"/>
  <c r="G3066" i="3"/>
  <c r="H3066" i="3"/>
  <c r="G3067" i="3"/>
  <c r="H3067" i="3"/>
  <c r="G3068" i="3"/>
  <c r="H3068" i="3"/>
  <c r="G3069" i="3"/>
  <c r="H3069" i="3"/>
  <c r="G3070" i="3"/>
  <c r="H3070" i="3"/>
  <c r="G3071" i="3"/>
  <c r="H3071" i="3"/>
  <c r="G3072" i="3"/>
  <c r="H3072" i="3"/>
  <c r="G3073" i="3"/>
  <c r="H3073" i="3"/>
  <c r="G3074" i="3"/>
  <c r="H3074" i="3"/>
  <c r="G3075" i="3"/>
  <c r="H3075" i="3"/>
  <c r="G3076" i="3"/>
  <c r="H3076" i="3"/>
  <c r="G3077" i="3"/>
  <c r="H3077" i="3"/>
  <c r="G3078" i="3"/>
  <c r="H3078" i="3"/>
  <c r="G3079" i="3"/>
  <c r="H3079" i="3"/>
  <c r="G3080" i="3"/>
  <c r="H3080" i="3"/>
  <c r="G3081" i="3"/>
  <c r="H3081" i="3"/>
  <c r="G3082" i="3"/>
  <c r="H3082" i="3"/>
  <c r="G3083" i="3"/>
  <c r="H3083" i="3"/>
  <c r="G3084" i="3"/>
  <c r="H3084" i="3"/>
  <c r="G3085" i="3"/>
  <c r="H3085" i="3"/>
  <c r="G3086" i="3"/>
  <c r="H3086" i="3"/>
  <c r="G3087" i="3"/>
  <c r="H3087" i="3"/>
  <c r="G3088" i="3"/>
  <c r="H3088" i="3"/>
  <c r="G3089" i="3"/>
  <c r="H3089" i="3"/>
  <c r="G3090" i="3"/>
  <c r="H3090" i="3"/>
  <c r="G3091" i="3"/>
  <c r="H3091" i="3"/>
  <c r="G3092" i="3"/>
  <c r="H3092" i="3"/>
  <c r="G3093" i="3"/>
  <c r="H3093" i="3"/>
  <c r="G3094" i="3"/>
  <c r="H3094" i="3"/>
  <c r="G3095" i="3"/>
  <c r="H3095" i="3"/>
  <c r="G3096" i="3"/>
  <c r="H3096" i="3"/>
  <c r="G3097" i="3"/>
  <c r="H3097" i="3"/>
  <c r="G3098" i="3"/>
  <c r="H3098" i="3"/>
  <c r="G3099" i="3"/>
  <c r="H3099" i="3"/>
  <c r="G3100" i="3"/>
  <c r="H3100" i="3"/>
  <c r="G3101" i="3"/>
  <c r="H3101" i="3"/>
  <c r="G3102" i="3"/>
  <c r="H3102" i="3"/>
  <c r="G3103" i="3"/>
  <c r="H3103" i="3"/>
  <c r="G3104" i="3"/>
  <c r="H3104" i="3"/>
  <c r="G3105" i="3"/>
  <c r="H3105" i="3"/>
  <c r="G3106" i="3"/>
  <c r="H3106" i="3"/>
  <c r="G3107" i="3"/>
  <c r="H3107" i="3"/>
  <c r="G3108" i="3"/>
  <c r="H3108" i="3"/>
  <c r="G3109" i="3"/>
  <c r="H3109" i="3"/>
  <c r="G3110" i="3"/>
  <c r="H3110" i="3"/>
  <c r="G3111" i="3"/>
  <c r="H3111" i="3"/>
  <c r="G3112" i="3"/>
  <c r="H3112" i="3"/>
  <c r="G3113" i="3"/>
  <c r="H3113" i="3"/>
  <c r="G3114" i="3"/>
  <c r="H3114" i="3"/>
  <c r="G3115" i="3"/>
  <c r="H3115" i="3"/>
  <c r="G3116" i="3"/>
  <c r="H3116" i="3"/>
  <c r="G3117" i="3"/>
  <c r="H3117" i="3"/>
  <c r="G3118" i="3"/>
  <c r="H3118" i="3"/>
  <c r="G3119" i="3"/>
  <c r="H3119" i="3"/>
  <c r="G3120" i="3"/>
  <c r="H3120" i="3"/>
  <c r="G3121" i="3"/>
  <c r="H3121" i="3"/>
  <c r="G3122" i="3"/>
  <c r="H3122" i="3"/>
  <c r="G3123" i="3"/>
  <c r="H3123" i="3"/>
  <c r="G3124" i="3"/>
  <c r="H3124" i="3"/>
  <c r="G3125" i="3"/>
  <c r="H3125" i="3"/>
  <c r="G3126" i="3"/>
  <c r="H3126" i="3"/>
  <c r="G3127" i="3"/>
  <c r="H3127" i="3"/>
  <c r="G3128" i="3"/>
  <c r="H3128" i="3"/>
  <c r="G3129" i="3"/>
  <c r="H3129" i="3"/>
  <c r="G3130" i="3"/>
  <c r="H3130" i="3"/>
  <c r="G3131" i="3"/>
  <c r="H3131" i="3"/>
  <c r="G3132" i="3"/>
  <c r="H3132" i="3"/>
  <c r="G3133" i="3"/>
  <c r="H3133" i="3"/>
  <c r="G3134" i="3"/>
  <c r="H3134" i="3"/>
  <c r="G3135" i="3"/>
  <c r="H3135" i="3"/>
  <c r="G3136" i="3"/>
  <c r="H3136" i="3"/>
  <c r="G3137" i="3"/>
  <c r="H3137" i="3"/>
  <c r="G3138" i="3"/>
  <c r="H3138" i="3"/>
  <c r="G3139" i="3"/>
  <c r="H3139" i="3"/>
  <c r="G3140" i="3"/>
  <c r="H3140" i="3"/>
  <c r="G3141" i="3"/>
  <c r="H3141" i="3"/>
  <c r="G3142" i="3"/>
  <c r="H3142" i="3"/>
  <c r="G3143" i="3"/>
  <c r="H3143" i="3"/>
  <c r="G3144" i="3"/>
  <c r="H3144" i="3"/>
  <c r="G3145" i="3"/>
  <c r="H3145" i="3"/>
  <c r="G3146" i="3"/>
  <c r="H3146" i="3"/>
  <c r="G3147" i="3"/>
  <c r="H3147" i="3"/>
  <c r="G3148" i="3"/>
  <c r="H3148" i="3"/>
  <c r="G3149" i="3"/>
  <c r="H3149" i="3"/>
  <c r="G3150" i="3"/>
  <c r="H3150" i="3"/>
  <c r="G3151" i="3"/>
  <c r="H3151" i="3"/>
  <c r="G3152" i="3"/>
  <c r="H3152" i="3"/>
  <c r="G3153" i="3"/>
  <c r="H3153" i="3"/>
  <c r="G3154" i="3"/>
  <c r="H3154" i="3"/>
  <c r="G3155" i="3"/>
  <c r="H3155" i="3"/>
  <c r="G3156" i="3"/>
  <c r="H3156" i="3"/>
  <c r="G3157" i="3"/>
  <c r="H3157" i="3"/>
  <c r="G3158" i="3"/>
  <c r="H3158" i="3"/>
  <c r="G3159" i="3"/>
  <c r="H3159" i="3"/>
  <c r="G3160" i="3"/>
  <c r="H3160" i="3"/>
  <c r="G3161" i="3"/>
  <c r="H3161" i="3"/>
  <c r="G3162" i="3"/>
  <c r="H3162" i="3"/>
  <c r="G3163" i="3"/>
  <c r="H3163" i="3"/>
  <c r="G3164" i="3"/>
  <c r="H3164" i="3"/>
  <c r="G3165" i="3"/>
  <c r="H3165" i="3"/>
  <c r="G3166" i="3"/>
  <c r="H3166" i="3"/>
  <c r="G3167" i="3"/>
  <c r="H3167" i="3"/>
  <c r="G3168" i="3"/>
  <c r="H3168" i="3"/>
  <c r="G3169" i="3"/>
  <c r="H3169" i="3"/>
  <c r="G3170" i="3"/>
  <c r="H3170" i="3"/>
  <c r="G3171" i="3"/>
  <c r="H3171" i="3"/>
  <c r="G3172" i="3"/>
  <c r="H3172" i="3"/>
  <c r="G3173" i="3"/>
  <c r="H3173" i="3"/>
  <c r="G3174" i="3"/>
  <c r="H3174" i="3"/>
  <c r="G3175" i="3"/>
  <c r="H3175" i="3"/>
  <c r="G3176" i="3"/>
  <c r="H3176" i="3"/>
  <c r="G3177" i="3"/>
  <c r="H3177" i="3"/>
  <c r="G3178" i="3"/>
  <c r="H3178" i="3"/>
  <c r="G3179" i="3"/>
  <c r="H3179" i="3"/>
  <c r="G3180" i="3"/>
  <c r="H3180" i="3"/>
  <c r="G3181" i="3"/>
  <c r="H3181" i="3"/>
  <c r="G3182" i="3"/>
  <c r="H3182" i="3"/>
  <c r="G3183" i="3"/>
  <c r="H3183" i="3"/>
  <c r="G3184" i="3"/>
  <c r="H3184" i="3"/>
  <c r="G3185" i="3"/>
  <c r="H3185" i="3"/>
  <c r="G3186" i="3"/>
  <c r="H3186" i="3"/>
  <c r="G3187" i="3"/>
  <c r="H3187" i="3"/>
  <c r="G3188" i="3"/>
  <c r="H3188" i="3"/>
  <c r="G3189" i="3"/>
  <c r="H3189" i="3"/>
  <c r="G3190" i="3"/>
  <c r="H3190" i="3"/>
  <c r="G3191" i="3"/>
  <c r="H3191" i="3"/>
  <c r="G3192" i="3"/>
  <c r="H3192" i="3"/>
  <c r="G3193" i="3"/>
  <c r="H3193" i="3"/>
  <c r="G3194" i="3"/>
  <c r="H3194" i="3"/>
  <c r="G3195" i="3"/>
  <c r="H3195" i="3"/>
  <c r="G3196" i="3"/>
  <c r="H3196" i="3"/>
  <c r="G3197" i="3"/>
  <c r="H3197" i="3"/>
  <c r="G3198" i="3"/>
  <c r="H3198" i="3"/>
  <c r="G3199" i="3"/>
  <c r="H3199" i="3"/>
  <c r="G3200" i="3"/>
  <c r="H3200" i="3"/>
  <c r="G3201" i="3"/>
  <c r="H3201" i="3"/>
  <c r="G3202" i="3"/>
  <c r="H3202" i="3"/>
  <c r="G3203" i="3"/>
  <c r="H3203" i="3"/>
  <c r="G3204" i="3"/>
  <c r="H3204" i="3"/>
  <c r="G3205" i="3"/>
  <c r="H3205" i="3"/>
  <c r="G3206" i="3"/>
  <c r="H3206" i="3"/>
  <c r="G3207" i="3"/>
  <c r="H3207" i="3"/>
  <c r="G3208" i="3"/>
  <c r="H3208" i="3"/>
  <c r="G3209" i="3"/>
  <c r="H3209" i="3"/>
  <c r="G3210" i="3"/>
  <c r="H3210" i="3"/>
  <c r="G3211" i="3"/>
  <c r="H3211" i="3"/>
  <c r="G3212" i="3"/>
  <c r="H3212" i="3"/>
  <c r="G3213" i="3"/>
  <c r="H3213" i="3"/>
  <c r="G3214" i="3"/>
  <c r="H3214" i="3"/>
  <c r="G3215" i="3"/>
  <c r="H3215" i="3"/>
  <c r="G3216" i="3"/>
  <c r="H3216" i="3"/>
  <c r="G3217" i="3"/>
  <c r="H3217" i="3"/>
  <c r="G3218" i="3"/>
  <c r="H3218" i="3"/>
  <c r="G3219" i="3"/>
  <c r="H3219" i="3"/>
  <c r="G3220" i="3"/>
  <c r="H3220" i="3"/>
  <c r="G3221" i="3"/>
  <c r="H3221" i="3"/>
  <c r="G3222" i="3"/>
  <c r="H3222" i="3"/>
  <c r="G3223" i="3"/>
  <c r="H3223" i="3"/>
  <c r="G3224" i="3"/>
  <c r="H3224" i="3"/>
  <c r="G3225" i="3"/>
  <c r="H3225" i="3"/>
  <c r="G3226" i="3"/>
  <c r="H3226" i="3"/>
  <c r="G3227" i="3"/>
  <c r="H3227" i="3"/>
  <c r="G3228" i="3"/>
  <c r="H3228" i="3"/>
  <c r="G3229" i="3"/>
  <c r="H3229" i="3"/>
  <c r="G3230" i="3"/>
  <c r="H3230" i="3"/>
  <c r="G3231" i="3"/>
  <c r="H3231" i="3"/>
  <c r="G3232" i="3"/>
  <c r="H3232" i="3"/>
  <c r="G3233" i="3"/>
  <c r="H3233" i="3"/>
  <c r="G3234" i="3"/>
  <c r="H3234" i="3"/>
  <c r="G3235" i="3"/>
  <c r="H3235" i="3"/>
  <c r="G3236" i="3"/>
  <c r="H3236" i="3"/>
  <c r="G3237" i="3"/>
  <c r="H3237" i="3"/>
  <c r="G3238" i="3"/>
  <c r="H3238" i="3"/>
  <c r="G3239" i="3"/>
  <c r="H3239" i="3"/>
  <c r="G3240" i="3"/>
  <c r="H3240" i="3"/>
  <c r="G3241" i="3"/>
  <c r="H3241" i="3"/>
  <c r="G3242" i="3"/>
  <c r="H3242" i="3"/>
  <c r="G3243" i="3"/>
  <c r="H3243" i="3"/>
  <c r="G3244" i="3"/>
  <c r="H3244" i="3"/>
  <c r="G3245" i="3"/>
  <c r="H3245" i="3"/>
  <c r="G3246" i="3"/>
  <c r="H3246" i="3"/>
  <c r="G3247" i="3"/>
  <c r="H3247" i="3"/>
  <c r="G3248" i="3"/>
  <c r="H3248" i="3"/>
  <c r="G3249" i="3"/>
  <c r="H3249" i="3"/>
  <c r="G3250" i="3"/>
  <c r="H3250" i="3"/>
  <c r="G3251" i="3"/>
  <c r="H3251" i="3"/>
  <c r="G3252" i="3"/>
  <c r="H3252" i="3"/>
  <c r="G3253" i="3"/>
  <c r="H3253" i="3"/>
  <c r="G3254" i="3"/>
  <c r="H3254" i="3"/>
  <c r="G3255" i="3"/>
  <c r="H3255" i="3"/>
  <c r="G3256" i="3"/>
  <c r="H3256" i="3"/>
  <c r="G3257" i="3"/>
  <c r="H3257" i="3"/>
  <c r="G3258" i="3"/>
  <c r="H3258" i="3"/>
  <c r="G3259" i="3"/>
  <c r="H3259" i="3"/>
  <c r="G3260" i="3"/>
  <c r="H3260" i="3"/>
  <c r="G3261" i="3"/>
  <c r="H3261" i="3"/>
  <c r="G3262" i="3"/>
  <c r="H3262" i="3"/>
  <c r="G3263" i="3"/>
  <c r="H3263" i="3"/>
  <c r="G3264" i="3"/>
  <c r="H3264" i="3"/>
  <c r="G3265" i="3"/>
  <c r="H3265" i="3"/>
  <c r="G3266" i="3"/>
  <c r="H3266" i="3"/>
  <c r="G3267" i="3"/>
  <c r="H3267" i="3"/>
  <c r="G3268" i="3"/>
  <c r="H3268" i="3"/>
  <c r="G3269" i="3"/>
  <c r="H3269" i="3"/>
  <c r="G3270" i="3"/>
  <c r="H3270" i="3"/>
  <c r="G3271" i="3"/>
  <c r="H3271" i="3"/>
  <c r="G3272" i="3"/>
  <c r="H3272" i="3"/>
  <c r="G3273" i="3"/>
  <c r="H3273" i="3"/>
  <c r="G3274" i="3"/>
  <c r="H3274" i="3"/>
  <c r="G3275" i="3"/>
  <c r="H3275" i="3"/>
  <c r="G3276" i="3"/>
  <c r="H3276" i="3"/>
  <c r="G3277" i="3"/>
  <c r="H3277" i="3"/>
  <c r="G3278" i="3"/>
  <c r="H3278" i="3"/>
  <c r="G3279" i="3"/>
  <c r="H3279" i="3"/>
  <c r="G3280" i="3"/>
  <c r="H3280" i="3"/>
  <c r="G3281" i="3"/>
  <c r="H3281" i="3"/>
  <c r="G3282" i="3"/>
  <c r="H3282" i="3"/>
  <c r="G3283" i="3"/>
  <c r="H3283" i="3"/>
  <c r="G3284" i="3"/>
  <c r="H3284" i="3"/>
  <c r="G3285" i="3"/>
  <c r="H3285" i="3"/>
  <c r="G3286" i="3"/>
  <c r="H3286" i="3"/>
  <c r="G3287" i="3"/>
  <c r="H3287" i="3"/>
  <c r="G3288" i="3"/>
  <c r="H3288" i="3"/>
  <c r="G3289" i="3"/>
  <c r="H3289" i="3"/>
  <c r="G3290" i="3"/>
  <c r="H3290" i="3"/>
  <c r="G3291" i="3"/>
  <c r="H3291" i="3"/>
  <c r="G3292" i="3"/>
  <c r="H3292" i="3"/>
  <c r="G3293" i="3"/>
  <c r="H3293" i="3"/>
  <c r="G3294" i="3"/>
  <c r="H3294" i="3"/>
  <c r="G3295" i="3"/>
  <c r="H3295" i="3"/>
  <c r="G3296" i="3"/>
  <c r="H3296" i="3"/>
  <c r="G3297" i="3"/>
  <c r="H3297" i="3"/>
  <c r="G3298" i="3"/>
  <c r="H3298" i="3"/>
  <c r="G3299" i="3"/>
  <c r="H3299" i="3"/>
  <c r="G3300" i="3"/>
  <c r="H3300" i="3"/>
  <c r="G3301" i="3"/>
  <c r="H3301" i="3"/>
  <c r="G3302" i="3"/>
  <c r="H3302" i="3"/>
  <c r="G3303" i="3"/>
  <c r="H3303" i="3"/>
  <c r="G3304" i="3"/>
  <c r="H3304" i="3"/>
  <c r="G3305" i="3"/>
  <c r="H3305" i="3"/>
  <c r="G3306" i="3"/>
  <c r="H3306" i="3"/>
  <c r="G3307" i="3"/>
  <c r="H3307" i="3"/>
  <c r="G3308" i="3"/>
  <c r="H3308" i="3"/>
  <c r="G3309" i="3"/>
  <c r="H3309" i="3"/>
  <c r="G3310" i="3"/>
  <c r="H3310" i="3"/>
  <c r="G3311" i="3"/>
  <c r="H3311" i="3"/>
  <c r="G3312" i="3"/>
  <c r="H3312" i="3"/>
  <c r="G3313" i="3"/>
  <c r="H3313" i="3"/>
  <c r="G3314" i="3"/>
  <c r="H3314" i="3"/>
  <c r="G3315" i="3"/>
  <c r="H3315" i="3"/>
  <c r="G3316" i="3"/>
  <c r="H3316" i="3"/>
  <c r="G3317" i="3"/>
  <c r="H3317" i="3"/>
  <c r="G3318" i="3"/>
  <c r="H3318" i="3"/>
  <c r="G3319" i="3"/>
  <c r="H3319" i="3"/>
  <c r="G3320" i="3"/>
  <c r="H3320" i="3"/>
  <c r="G3321" i="3"/>
  <c r="H3321" i="3"/>
  <c r="G3322" i="3"/>
  <c r="H3322" i="3"/>
  <c r="G3323" i="3"/>
  <c r="H3323" i="3"/>
  <c r="G3324" i="3"/>
  <c r="H3324" i="3"/>
  <c r="G3325" i="3"/>
  <c r="H3325" i="3"/>
  <c r="G3326" i="3"/>
  <c r="H3326" i="3"/>
  <c r="G3327" i="3"/>
  <c r="H3327" i="3"/>
  <c r="G3328" i="3"/>
  <c r="H3328" i="3"/>
  <c r="G3329" i="3"/>
  <c r="H3329" i="3"/>
  <c r="G3330" i="3"/>
  <c r="H3330" i="3"/>
  <c r="G3331" i="3"/>
  <c r="H3331" i="3"/>
  <c r="G3332" i="3"/>
  <c r="H3332" i="3"/>
  <c r="G3333" i="3"/>
  <c r="H3333" i="3"/>
  <c r="G3334" i="3"/>
  <c r="H3334" i="3"/>
  <c r="G3335" i="3"/>
  <c r="H3335" i="3"/>
  <c r="G3336" i="3"/>
  <c r="H3336" i="3"/>
  <c r="G3337" i="3"/>
  <c r="H3337" i="3"/>
  <c r="G3338" i="3"/>
  <c r="H3338" i="3"/>
  <c r="G3339" i="3"/>
  <c r="H3339" i="3"/>
  <c r="G3340" i="3"/>
  <c r="H3340" i="3"/>
  <c r="G3341" i="3"/>
  <c r="H3341" i="3"/>
  <c r="G3342" i="3"/>
  <c r="H3342" i="3"/>
  <c r="G3343" i="3"/>
  <c r="H3343" i="3"/>
  <c r="G3344" i="3"/>
  <c r="H3344" i="3"/>
  <c r="G3345" i="3"/>
  <c r="H3345" i="3"/>
  <c r="G3346" i="3"/>
  <c r="H3346" i="3"/>
  <c r="G3347" i="3"/>
  <c r="H3347" i="3"/>
  <c r="G3348" i="3"/>
  <c r="H3348" i="3"/>
  <c r="G3349" i="3"/>
  <c r="H3349" i="3"/>
  <c r="G3350" i="3"/>
  <c r="H3350" i="3"/>
  <c r="G3351" i="3"/>
  <c r="H3351" i="3"/>
  <c r="G3352" i="3"/>
  <c r="H3352" i="3"/>
  <c r="G3353" i="3"/>
  <c r="H3353" i="3"/>
  <c r="G3354" i="3"/>
  <c r="H3354" i="3"/>
  <c r="G3355" i="3"/>
  <c r="H3355" i="3"/>
  <c r="G3356" i="3"/>
  <c r="H3356" i="3"/>
  <c r="G3357" i="3"/>
  <c r="H3357" i="3"/>
  <c r="G3358" i="3"/>
  <c r="H3358" i="3"/>
  <c r="G3359" i="3"/>
  <c r="H3359" i="3"/>
  <c r="G3360" i="3"/>
  <c r="H3360" i="3"/>
  <c r="G3361" i="3"/>
  <c r="H3361" i="3"/>
  <c r="G3362" i="3"/>
  <c r="H3362" i="3"/>
  <c r="G3363" i="3"/>
  <c r="H3363" i="3"/>
  <c r="G3364" i="3"/>
  <c r="H3364" i="3"/>
  <c r="G3365" i="3"/>
  <c r="H3365" i="3"/>
  <c r="G3366" i="3"/>
  <c r="H3366" i="3"/>
  <c r="G3367" i="3"/>
  <c r="H3367" i="3"/>
  <c r="G3368" i="3"/>
  <c r="H3368" i="3"/>
  <c r="G3369" i="3"/>
  <c r="H3369" i="3"/>
  <c r="G3370" i="3"/>
  <c r="H3370" i="3"/>
  <c r="G3371" i="3"/>
  <c r="H3371" i="3"/>
  <c r="G3372" i="3"/>
  <c r="H3372" i="3"/>
  <c r="G3373" i="3"/>
  <c r="H3373" i="3"/>
  <c r="G3374" i="3"/>
  <c r="H3374" i="3"/>
  <c r="G3375" i="3"/>
  <c r="H3375" i="3"/>
  <c r="G3376" i="3"/>
  <c r="H3376" i="3"/>
  <c r="G3377" i="3"/>
  <c r="H3377" i="3"/>
  <c r="G3378" i="3"/>
  <c r="H3378" i="3"/>
  <c r="G3379" i="3"/>
  <c r="H3379" i="3"/>
  <c r="G3380" i="3"/>
  <c r="H3380" i="3"/>
  <c r="G3381" i="3"/>
  <c r="H3381" i="3"/>
  <c r="G3382" i="3"/>
  <c r="H3382" i="3"/>
  <c r="G3383" i="3"/>
  <c r="H3383" i="3"/>
  <c r="G3384" i="3"/>
  <c r="H3384" i="3"/>
  <c r="G3385" i="3"/>
  <c r="H3385" i="3"/>
  <c r="G3386" i="3"/>
  <c r="H3386" i="3"/>
  <c r="G3387" i="3"/>
  <c r="H3387" i="3"/>
  <c r="G3388" i="3"/>
  <c r="H3388" i="3"/>
  <c r="G3389" i="3"/>
  <c r="H3389" i="3"/>
  <c r="G3390" i="3"/>
  <c r="H3390" i="3"/>
  <c r="G3391" i="3"/>
  <c r="H3391" i="3"/>
  <c r="G3392" i="3"/>
  <c r="H3392" i="3"/>
  <c r="G3393" i="3"/>
  <c r="H3393" i="3"/>
  <c r="G3394" i="3"/>
  <c r="H3394" i="3"/>
  <c r="G3395" i="3"/>
  <c r="H3395" i="3"/>
  <c r="G3396" i="3"/>
  <c r="H3396" i="3"/>
  <c r="G3397" i="3"/>
  <c r="H3397" i="3"/>
  <c r="G3398" i="3"/>
  <c r="H3398" i="3"/>
  <c r="G3399" i="3"/>
  <c r="H3399" i="3"/>
  <c r="G3400" i="3"/>
  <c r="H3400" i="3"/>
  <c r="G3401" i="3"/>
  <c r="H3401" i="3"/>
  <c r="G3402" i="3"/>
  <c r="H3402" i="3"/>
  <c r="G3403" i="3"/>
  <c r="H3403" i="3"/>
  <c r="G3404" i="3"/>
  <c r="H3404" i="3"/>
  <c r="G3405" i="3"/>
  <c r="H3405" i="3"/>
  <c r="G3406" i="3"/>
  <c r="H3406" i="3"/>
  <c r="G3407" i="3"/>
  <c r="H3407" i="3"/>
  <c r="G3408" i="3"/>
  <c r="H3408" i="3"/>
  <c r="G3409" i="3"/>
  <c r="H3409" i="3"/>
  <c r="G3410" i="3"/>
  <c r="H3410" i="3"/>
  <c r="G3411" i="3"/>
  <c r="H3411" i="3"/>
  <c r="G3412" i="3"/>
  <c r="H3412" i="3"/>
  <c r="G3413" i="3"/>
  <c r="H3413" i="3"/>
  <c r="G3414" i="3"/>
  <c r="H3414" i="3"/>
  <c r="G3415" i="3"/>
  <c r="H3415" i="3"/>
  <c r="G3416" i="3"/>
  <c r="H3416" i="3"/>
  <c r="G3417" i="3"/>
  <c r="H3417" i="3"/>
  <c r="G3418" i="3"/>
  <c r="H3418" i="3"/>
  <c r="G3419" i="3"/>
  <c r="H3419" i="3"/>
  <c r="G3420" i="3"/>
  <c r="H3420" i="3"/>
  <c r="G3421" i="3"/>
  <c r="H3421" i="3"/>
  <c r="G3422" i="3"/>
  <c r="H3422" i="3"/>
  <c r="G3423" i="3"/>
  <c r="H3423" i="3"/>
  <c r="G3424" i="3"/>
  <c r="H3424" i="3"/>
  <c r="G3425" i="3"/>
  <c r="H3425" i="3"/>
  <c r="G3426" i="3"/>
  <c r="H3426" i="3"/>
  <c r="G3427" i="3"/>
  <c r="H3427" i="3"/>
  <c r="G3428" i="3"/>
  <c r="H3428" i="3"/>
  <c r="G3429" i="3"/>
  <c r="H3429" i="3"/>
  <c r="G3430" i="3"/>
  <c r="H3430" i="3"/>
  <c r="G3431" i="3"/>
  <c r="H3431" i="3"/>
  <c r="G3432" i="3"/>
  <c r="H3432" i="3"/>
  <c r="G3433" i="3"/>
  <c r="H3433" i="3"/>
  <c r="G3434" i="3"/>
  <c r="H3434" i="3"/>
  <c r="G3435" i="3"/>
  <c r="H3435" i="3"/>
  <c r="G3436" i="3"/>
  <c r="H3436" i="3"/>
  <c r="G3437" i="3"/>
  <c r="H3437" i="3"/>
  <c r="G3438" i="3"/>
  <c r="H3438" i="3"/>
  <c r="G3439" i="3"/>
  <c r="H3439" i="3"/>
  <c r="G3440" i="3"/>
  <c r="H3440" i="3"/>
  <c r="G3441" i="3"/>
  <c r="H3441" i="3"/>
  <c r="G3442" i="3"/>
  <c r="H3442" i="3"/>
  <c r="G3443" i="3"/>
  <c r="H3443" i="3"/>
  <c r="G3444" i="3"/>
  <c r="H3444" i="3"/>
  <c r="G3445" i="3"/>
  <c r="H3445" i="3"/>
  <c r="G3446" i="3"/>
  <c r="H3446" i="3"/>
  <c r="G3447" i="3"/>
  <c r="H3447" i="3"/>
  <c r="G3448" i="3"/>
  <c r="H3448" i="3"/>
  <c r="G3449" i="3"/>
  <c r="H3449" i="3"/>
  <c r="G3450" i="3"/>
  <c r="H3450" i="3"/>
  <c r="G3451" i="3"/>
  <c r="H3451" i="3"/>
  <c r="G3452" i="3"/>
  <c r="H3452" i="3"/>
  <c r="G3453" i="3"/>
  <c r="H3453" i="3"/>
  <c r="G3454" i="3"/>
  <c r="H3454" i="3"/>
  <c r="G3455" i="3"/>
  <c r="H3455" i="3"/>
  <c r="G23" i="3"/>
  <c r="Q11" i="26" l="1"/>
  <c r="P11" i="26" s="1"/>
  <c r="Q12" i="26"/>
  <c r="P12" i="26" s="1"/>
  <c r="Q13" i="26"/>
  <c r="P13" i="26" s="1"/>
  <c r="P14" i="26"/>
  <c r="W31" i="18"/>
  <c r="V31" i="18"/>
  <c r="U31" i="18"/>
  <c r="T31" i="18"/>
  <c r="S31" i="18"/>
  <c r="W30" i="18"/>
  <c r="V30" i="18"/>
  <c r="U30" i="18"/>
  <c r="N31" i="18"/>
  <c r="N30" i="18"/>
  <c r="J31" i="18" l="1"/>
  <c r="J30" i="18"/>
  <c r="J29" i="18"/>
  <c r="T30" i="18" l="1"/>
  <c r="S30" i="18"/>
  <c r="R30" i="18" l="1"/>
  <c r="I3" i="19" l="1"/>
  <c r="L3" i="8" s="1"/>
  <c r="H9" i="8"/>
  <c r="AH30" i="18"/>
  <c r="AI30" i="18"/>
  <c r="AJ30" i="18"/>
  <c r="AK30" i="18"/>
  <c r="AG30" i="18"/>
  <c r="AI29" i="18"/>
  <c r="AC29" i="18"/>
  <c r="Z30" i="18"/>
  <c r="AA30" i="18"/>
  <c r="AB30" i="18"/>
  <c r="AC30" i="18"/>
  <c r="AD30" i="18"/>
  <c r="AE30" i="18"/>
  <c r="AF30" i="18"/>
  <c r="Z31" i="18"/>
  <c r="AA31" i="18"/>
  <c r="AC31" i="18"/>
  <c r="AD31" i="18"/>
  <c r="K30" i="18"/>
  <c r="K31" i="18"/>
  <c r="E31" i="18" l="1"/>
  <c r="F29" i="18"/>
  <c r="G29" i="18"/>
  <c r="H29" i="18"/>
  <c r="I29" i="18"/>
  <c r="G30" i="18"/>
  <c r="H30" i="18"/>
  <c r="I30" i="18"/>
  <c r="M30" i="18"/>
  <c r="O30" i="18"/>
  <c r="P30" i="18"/>
  <c r="Q30" i="18"/>
  <c r="X30" i="18"/>
  <c r="Y30" i="18"/>
  <c r="F31" i="18"/>
  <c r="G31" i="18"/>
  <c r="H31" i="18"/>
  <c r="I31" i="18"/>
  <c r="L31" i="18"/>
  <c r="M31" i="18"/>
  <c r="O31" i="18"/>
  <c r="B13" i="8" l="1"/>
  <c r="AD29" i="18" l="1"/>
  <c r="AJ29" i="18"/>
  <c r="AB31" i="18" l="1"/>
  <c r="B6" i="3" l="1"/>
  <c r="D18" i="2"/>
  <c r="D17" i="2"/>
  <c r="G2258" i="3"/>
  <c r="H2258" i="3"/>
  <c r="G2259" i="3"/>
  <c r="H2259" i="3"/>
  <c r="G2260" i="3"/>
  <c r="H2260" i="3"/>
  <c r="G2261" i="3"/>
  <c r="H2261" i="3"/>
  <c r="G2262" i="3"/>
  <c r="H2262" i="3"/>
  <c r="G2263" i="3"/>
  <c r="H2263" i="3"/>
  <c r="G2264" i="3"/>
  <c r="H2264" i="3"/>
  <c r="G2265" i="3"/>
  <c r="H2265" i="3"/>
  <c r="G2266" i="3"/>
  <c r="H2266" i="3"/>
  <c r="G2267" i="3"/>
  <c r="H2267" i="3"/>
  <c r="G2268" i="3"/>
  <c r="H2268" i="3"/>
  <c r="G2269" i="3"/>
  <c r="H2269" i="3"/>
  <c r="G2270" i="3"/>
  <c r="H2270" i="3"/>
  <c r="G2271" i="3"/>
  <c r="H2271" i="3"/>
  <c r="G2272" i="3"/>
  <c r="H2272" i="3"/>
  <c r="G2273" i="3"/>
  <c r="H2273" i="3"/>
  <c r="G2274" i="3"/>
  <c r="H2274" i="3"/>
  <c r="G2275" i="3"/>
  <c r="H2275" i="3"/>
  <c r="G2276" i="3"/>
  <c r="H2276" i="3"/>
  <c r="G2277" i="3"/>
  <c r="H2277" i="3"/>
  <c r="G2278" i="3"/>
  <c r="H2278" i="3"/>
  <c r="G2279" i="3"/>
  <c r="H2279" i="3"/>
  <c r="G2280" i="3"/>
  <c r="H2280" i="3"/>
  <c r="G2281" i="3"/>
  <c r="H2281" i="3"/>
  <c r="G2282" i="3"/>
  <c r="H2282" i="3"/>
  <c r="G2283" i="3"/>
  <c r="H2283" i="3"/>
  <c r="G2284" i="3"/>
  <c r="H2284" i="3"/>
  <c r="G2285" i="3"/>
  <c r="H2285" i="3"/>
  <c r="G2286" i="3"/>
  <c r="H2286" i="3"/>
  <c r="G2287" i="3"/>
  <c r="H2287" i="3"/>
  <c r="G2288" i="3"/>
  <c r="H2288" i="3"/>
  <c r="G2289" i="3"/>
  <c r="H2289" i="3"/>
  <c r="G2290" i="3"/>
  <c r="H2290" i="3"/>
  <c r="G2291" i="3"/>
  <c r="H2291" i="3"/>
  <c r="G2292" i="3"/>
  <c r="H2292" i="3"/>
  <c r="G2293" i="3"/>
  <c r="H2293" i="3"/>
  <c r="G2294" i="3"/>
  <c r="H2294" i="3"/>
  <c r="G2295" i="3"/>
  <c r="H2295" i="3"/>
  <c r="G2296" i="3"/>
  <c r="H2296" i="3"/>
  <c r="G2297" i="3"/>
  <c r="H2297" i="3"/>
  <c r="G2298" i="3"/>
  <c r="H2298" i="3"/>
  <c r="G2299" i="3"/>
  <c r="H2299" i="3"/>
  <c r="G2300" i="3"/>
  <c r="H2300" i="3"/>
  <c r="G2301" i="3"/>
  <c r="H2301" i="3"/>
  <c r="G2302" i="3"/>
  <c r="H2302" i="3"/>
  <c r="G2303" i="3"/>
  <c r="H2303" i="3"/>
  <c r="G2304" i="3"/>
  <c r="H2304" i="3"/>
  <c r="G2305" i="3"/>
  <c r="H2305" i="3"/>
  <c r="G2306" i="3"/>
  <c r="H2306" i="3"/>
  <c r="G2307" i="3"/>
  <c r="H2307" i="3"/>
  <c r="G2308" i="3"/>
  <c r="H2308" i="3"/>
  <c r="G2309" i="3"/>
  <c r="H2309" i="3"/>
  <c r="G2310" i="3"/>
  <c r="H2310" i="3"/>
  <c r="G2311" i="3"/>
  <c r="H2311" i="3"/>
  <c r="G2312" i="3"/>
  <c r="H2312" i="3"/>
  <c r="G2313" i="3"/>
  <c r="H2313" i="3"/>
  <c r="G2314" i="3"/>
  <c r="H2314" i="3"/>
  <c r="G2315" i="3"/>
  <c r="H2315" i="3"/>
  <c r="G2316" i="3"/>
  <c r="H2316" i="3"/>
  <c r="G2317" i="3"/>
  <c r="H2317" i="3"/>
  <c r="G2318" i="3"/>
  <c r="H2318" i="3"/>
  <c r="G2319" i="3"/>
  <c r="H2319" i="3"/>
  <c r="G2320" i="3"/>
  <c r="H2320" i="3"/>
  <c r="G2321" i="3"/>
  <c r="H2321" i="3"/>
  <c r="G2322" i="3"/>
  <c r="H2322" i="3"/>
  <c r="G2323" i="3"/>
  <c r="H2323" i="3"/>
  <c r="G2324" i="3"/>
  <c r="H2324" i="3"/>
  <c r="G2325" i="3"/>
  <c r="H2325" i="3"/>
  <c r="G2326" i="3"/>
  <c r="H2326" i="3"/>
  <c r="G2327" i="3"/>
  <c r="H2327" i="3"/>
  <c r="G2328" i="3"/>
  <c r="H2328" i="3"/>
  <c r="G2329" i="3"/>
  <c r="H2329" i="3"/>
  <c r="G2330" i="3"/>
  <c r="H2330" i="3"/>
  <c r="G2331" i="3"/>
  <c r="H2331" i="3"/>
  <c r="G2332" i="3"/>
  <c r="H2332" i="3"/>
  <c r="G2333" i="3"/>
  <c r="H2333" i="3"/>
  <c r="G2334" i="3"/>
  <c r="H2334" i="3"/>
  <c r="G2335" i="3"/>
  <c r="H2335" i="3"/>
  <c r="G2336" i="3"/>
  <c r="H2336" i="3"/>
  <c r="G2337" i="3"/>
  <c r="H2337" i="3"/>
  <c r="G2338" i="3"/>
  <c r="H2338" i="3"/>
  <c r="G2339" i="3"/>
  <c r="H2339" i="3"/>
  <c r="G2340" i="3"/>
  <c r="H2340" i="3"/>
  <c r="G2341" i="3"/>
  <c r="H2341" i="3"/>
  <c r="G2342" i="3"/>
  <c r="H2342" i="3"/>
  <c r="G2343" i="3"/>
  <c r="H2343" i="3"/>
  <c r="G2344" i="3"/>
  <c r="H2344" i="3"/>
  <c r="G2345" i="3"/>
  <c r="H2345" i="3"/>
  <c r="G2346" i="3"/>
  <c r="H2346" i="3"/>
  <c r="G2347" i="3"/>
  <c r="H2347" i="3"/>
  <c r="G2348" i="3"/>
  <c r="H2348" i="3"/>
  <c r="G2349" i="3"/>
  <c r="H2349" i="3"/>
  <c r="G2350" i="3"/>
  <c r="H2350" i="3"/>
  <c r="G2351" i="3"/>
  <c r="H2351" i="3"/>
  <c r="G2352" i="3"/>
  <c r="H2352" i="3"/>
  <c r="G2353" i="3"/>
  <c r="H2353" i="3"/>
  <c r="G2354" i="3"/>
  <c r="H2354" i="3"/>
  <c r="G2355" i="3"/>
  <c r="H2355" i="3"/>
  <c r="G2356" i="3"/>
  <c r="H2356" i="3"/>
  <c r="G2357" i="3"/>
  <c r="H2357" i="3"/>
  <c r="G2358" i="3"/>
  <c r="H2358" i="3"/>
  <c r="G2359" i="3"/>
  <c r="H2359" i="3"/>
  <c r="G2360" i="3"/>
  <c r="H2360" i="3"/>
  <c r="G2361" i="3"/>
  <c r="H2361" i="3"/>
  <c r="G2362" i="3"/>
  <c r="H2362" i="3"/>
  <c r="G2363" i="3"/>
  <c r="H2363" i="3"/>
  <c r="G2364" i="3"/>
  <c r="H2364" i="3"/>
  <c r="G2365" i="3"/>
  <c r="H2365" i="3"/>
  <c r="G2366" i="3"/>
  <c r="H2366" i="3"/>
  <c r="G2367" i="3"/>
  <c r="H2367" i="3"/>
  <c r="G2368" i="3"/>
  <c r="H2368" i="3"/>
  <c r="G2369" i="3"/>
  <c r="H2369" i="3"/>
  <c r="G2370" i="3"/>
  <c r="H2370" i="3"/>
  <c r="G2371" i="3"/>
  <c r="H2371" i="3"/>
  <c r="G2372" i="3"/>
  <c r="H2372" i="3"/>
  <c r="G2373" i="3"/>
  <c r="H2373" i="3"/>
  <c r="G2374" i="3"/>
  <c r="H2374" i="3"/>
  <c r="G2375" i="3"/>
  <c r="H2375" i="3"/>
  <c r="G2376" i="3"/>
  <c r="H2376" i="3"/>
  <c r="G2377" i="3"/>
  <c r="H2377" i="3"/>
  <c r="G2378" i="3"/>
  <c r="H2378" i="3"/>
  <c r="G2379" i="3"/>
  <c r="H2379" i="3"/>
  <c r="G2380" i="3"/>
  <c r="H2380" i="3"/>
  <c r="G2381" i="3"/>
  <c r="H2381" i="3"/>
  <c r="G2382" i="3"/>
  <c r="H2382" i="3"/>
  <c r="G2383" i="3"/>
  <c r="H2383" i="3"/>
  <c r="G2384" i="3"/>
  <c r="H2384" i="3"/>
  <c r="G2385" i="3"/>
  <c r="H2385" i="3"/>
  <c r="G2386" i="3"/>
  <c r="H2386" i="3"/>
  <c r="G2387" i="3"/>
  <c r="H2387" i="3"/>
  <c r="G2388" i="3"/>
  <c r="H2388" i="3"/>
  <c r="G2389" i="3"/>
  <c r="H2389" i="3"/>
  <c r="G2390" i="3"/>
  <c r="H2390" i="3"/>
  <c r="G2391" i="3"/>
  <c r="H2391" i="3"/>
  <c r="G2392" i="3"/>
  <c r="H2392" i="3"/>
  <c r="G2393" i="3"/>
  <c r="H2393" i="3"/>
  <c r="G2394" i="3"/>
  <c r="H2394" i="3"/>
  <c r="G2395" i="3"/>
  <c r="H2395" i="3"/>
  <c r="G2396" i="3"/>
  <c r="H2396" i="3"/>
  <c r="G2397" i="3"/>
  <c r="H2397" i="3"/>
  <c r="G2398" i="3"/>
  <c r="H2398" i="3"/>
  <c r="G2399" i="3"/>
  <c r="H2399" i="3"/>
  <c r="G2400" i="3"/>
  <c r="H2400" i="3"/>
  <c r="G2401" i="3"/>
  <c r="H2401" i="3"/>
  <c r="G2402" i="3"/>
  <c r="H2402" i="3"/>
  <c r="G2403" i="3"/>
  <c r="H2403" i="3"/>
  <c r="G2404" i="3"/>
  <c r="H2404" i="3"/>
  <c r="G2405" i="3"/>
  <c r="H2405" i="3"/>
  <c r="G2406" i="3"/>
  <c r="H2406" i="3"/>
  <c r="G2407" i="3"/>
  <c r="H2407" i="3"/>
  <c r="G2408" i="3"/>
  <c r="H2408" i="3"/>
  <c r="G2409" i="3"/>
  <c r="H2409" i="3"/>
  <c r="G2410" i="3"/>
  <c r="H2410" i="3"/>
  <c r="G2411" i="3"/>
  <c r="H2411" i="3"/>
  <c r="G2412" i="3"/>
  <c r="H2412" i="3"/>
  <c r="G2413" i="3"/>
  <c r="H2413" i="3"/>
  <c r="G2414" i="3"/>
  <c r="H2414" i="3"/>
  <c r="G2415" i="3"/>
  <c r="H2415" i="3"/>
  <c r="G2416" i="3"/>
  <c r="H2416" i="3"/>
  <c r="G2417" i="3"/>
  <c r="H2417" i="3"/>
  <c r="G2418" i="3"/>
  <c r="H2418" i="3"/>
  <c r="G2419" i="3"/>
  <c r="H2419" i="3"/>
  <c r="G2420" i="3"/>
  <c r="H2420" i="3"/>
  <c r="G2421" i="3"/>
  <c r="H2421" i="3"/>
  <c r="G2422" i="3"/>
  <c r="H2422" i="3"/>
  <c r="G2423" i="3"/>
  <c r="H2423" i="3"/>
  <c r="G2424" i="3"/>
  <c r="H2424" i="3"/>
  <c r="G2425" i="3"/>
  <c r="H2425" i="3"/>
  <c r="G2426" i="3"/>
  <c r="H2426" i="3"/>
  <c r="G2427" i="3"/>
  <c r="H2427" i="3"/>
  <c r="G2428" i="3"/>
  <c r="H2428" i="3"/>
  <c r="G2429" i="3"/>
  <c r="H2429" i="3"/>
  <c r="G2430" i="3"/>
  <c r="H2430" i="3"/>
  <c r="G2431" i="3"/>
  <c r="H2431" i="3"/>
  <c r="G2432" i="3"/>
  <c r="H2432" i="3"/>
  <c r="G2433" i="3"/>
  <c r="H2433" i="3"/>
  <c r="G2434" i="3"/>
  <c r="H2434" i="3"/>
  <c r="G2435" i="3"/>
  <c r="H2435" i="3"/>
  <c r="G2436" i="3"/>
  <c r="H2436" i="3"/>
  <c r="G2437" i="3"/>
  <c r="H2437" i="3"/>
  <c r="G2438" i="3"/>
  <c r="H2438" i="3"/>
  <c r="G2439" i="3"/>
  <c r="H2439" i="3"/>
  <c r="G2440" i="3"/>
  <c r="H2440" i="3"/>
  <c r="G2441" i="3"/>
  <c r="H2441" i="3"/>
  <c r="G2442" i="3"/>
  <c r="H2442" i="3"/>
  <c r="G2443" i="3"/>
  <c r="H2443" i="3"/>
  <c r="G2444" i="3"/>
  <c r="H2444" i="3"/>
  <c r="G2445" i="3"/>
  <c r="H2445" i="3"/>
  <c r="G2446" i="3"/>
  <c r="H2446" i="3"/>
  <c r="G2447" i="3"/>
  <c r="H2447" i="3"/>
  <c r="G2448" i="3"/>
  <c r="H2448" i="3"/>
  <c r="G2449" i="3"/>
  <c r="H2449" i="3"/>
  <c r="G2450" i="3"/>
  <c r="H2450" i="3"/>
  <c r="G2451" i="3"/>
  <c r="H2451" i="3"/>
  <c r="G2452" i="3"/>
  <c r="H2452" i="3"/>
  <c r="G2453" i="3"/>
  <c r="H2453" i="3"/>
  <c r="G2454" i="3"/>
  <c r="H2454" i="3"/>
  <c r="G2455" i="3"/>
  <c r="H2455" i="3"/>
  <c r="G2456" i="3"/>
  <c r="H2456" i="3"/>
  <c r="G2457" i="3"/>
  <c r="H2457" i="3"/>
  <c r="G2458" i="3"/>
  <c r="H2458" i="3"/>
  <c r="G2459" i="3"/>
  <c r="H2459" i="3"/>
  <c r="G2460" i="3"/>
  <c r="H2460" i="3"/>
  <c r="G2461" i="3"/>
  <c r="H2461" i="3"/>
  <c r="G2462" i="3"/>
  <c r="H2462" i="3"/>
  <c r="G2463" i="3"/>
  <c r="H2463" i="3"/>
  <c r="G2464" i="3"/>
  <c r="H2464" i="3"/>
  <c r="G2465" i="3"/>
  <c r="H2465" i="3"/>
  <c r="G2466" i="3"/>
  <c r="H2466" i="3"/>
  <c r="G2467" i="3"/>
  <c r="H2467" i="3"/>
  <c r="G2468" i="3"/>
  <c r="H2468" i="3"/>
  <c r="G2469" i="3"/>
  <c r="H2469" i="3"/>
  <c r="G2470" i="3"/>
  <c r="H2470" i="3"/>
  <c r="G2471" i="3"/>
  <c r="H2471" i="3"/>
  <c r="G2472" i="3"/>
  <c r="H2472" i="3"/>
  <c r="G2473" i="3"/>
  <c r="H2473" i="3"/>
  <c r="G2474" i="3"/>
  <c r="H2474" i="3"/>
  <c r="G2475" i="3"/>
  <c r="H2475" i="3"/>
  <c r="G2476" i="3"/>
  <c r="H2476" i="3"/>
  <c r="G2477" i="3"/>
  <c r="H2477" i="3"/>
  <c r="G2478" i="3"/>
  <c r="H2478" i="3"/>
  <c r="G2479" i="3"/>
  <c r="H2479" i="3"/>
  <c r="G2480" i="3"/>
  <c r="H2480" i="3"/>
  <c r="G2481" i="3"/>
  <c r="H2481" i="3"/>
  <c r="G2482" i="3"/>
  <c r="H2482" i="3"/>
  <c r="G2483" i="3"/>
  <c r="H2483" i="3"/>
  <c r="G2484" i="3"/>
  <c r="H2484" i="3"/>
  <c r="G2485" i="3"/>
  <c r="H2485" i="3"/>
  <c r="G2486" i="3"/>
  <c r="H2486" i="3"/>
  <c r="G2487" i="3"/>
  <c r="H2487" i="3"/>
  <c r="G2488" i="3"/>
  <c r="H2488" i="3"/>
  <c r="G2489" i="3"/>
  <c r="H2489" i="3"/>
  <c r="G2490" i="3"/>
  <c r="H2490" i="3"/>
  <c r="G2491" i="3"/>
  <c r="H2491" i="3"/>
  <c r="G2492" i="3"/>
  <c r="H2492" i="3"/>
  <c r="G2493" i="3"/>
  <c r="H2493" i="3"/>
  <c r="G2494" i="3"/>
  <c r="H2494" i="3"/>
  <c r="G2495" i="3"/>
  <c r="H2495" i="3"/>
  <c r="G2496" i="3"/>
  <c r="H2496" i="3"/>
  <c r="G2497" i="3"/>
  <c r="H2497" i="3"/>
  <c r="G2498" i="3"/>
  <c r="H2498" i="3"/>
  <c r="G2499" i="3"/>
  <c r="H2499" i="3"/>
  <c r="G2500" i="3"/>
  <c r="H2500" i="3"/>
  <c r="G2501" i="3"/>
  <c r="H2501" i="3"/>
  <c r="G2502" i="3"/>
  <c r="H2502" i="3"/>
  <c r="G2503" i="3"/>
  <c r="H2503" i="3"/>
  <c r="G2504" i="3"/>
  <c r="H2504" i="3"/>
  <c r="G2505" i="3"/>
  <c r="H2505" i="3"/>
  <c r="G2506" i="3"/>
  <c r="H2506" i="3"/>
  <c r="G2507" i="3"/>
  <c r="H2507" i="3"/>
  <c r="G2508" i="3"/>
  <c r="H2508" i="3"/>
  <c r="G2509" i="3"/>
  <c r="H2509" i="3"/>
  <c r="G2510" i="3"/>
  <c r="H2510" i="3"/>
  <c r="G2511" i="3"/>
  <c r="H2511" i="3"/>
  <c r="G2512" i="3"/>
  <c r="H2512" i="3"/>
  <c r="G2513" i="3"/>
  <c r="H2513" i="3"/>
  <c r="G2514" i="3"/>
  <c r="H2514" i="3"/>
  <c r="G2515" i="3"/>
  <c r="H2515" i="3"/>
  <c r="G2516" i="3"/>
  <c r="H2516" i="3"/>
  <c r="G2517" i="3"/>
  <c r="H2517" i="3"/>
  <c r="G2518" i="3"/>
  <c r="H2518" i="3"/>
  <c r="G2519" i="3"/>
  <c r="H2519" i="3"/>
  <c r="G2520" i="3"/>
  <c r="H2520" i="3"/>
  <c r="G2521" i="3"/>
  <c r="H2521" i="3"/>
  <c r="G2522" i="3"/>
  <c r="H2522" i="3"/>
  <c r="G2523" i="3"/>
  <c r="H2523" i="3"/>
  <c r="G2524" i="3"/>
  <c r="H2524" i="3"/>
  <c r="G2525" i="3"/>
  <c r="H2525" i="3"/>
  <c r="G2526" i="3"/>
  <c r="H2526" i="3"/>
  <c r="G2527" i="3"/>
  <c r="H2527" i="3"/>
  <c r="G2528" i="3"/>
  <c r="H2528" i="3"/>
  <c r="G2529" i="3"/>
  <c r="H2529" i="3"/>
  <c r="G2530" i="3"/>
  <c r="H2530" i="3"/>
  <c r="G2531" i="3"/>
  <c r="H2531" i="3"/>
  <c r="G2532" i="3"/>
  <c r="H2532" i="3"/>
  <c r="G2533" i="3"/>
  <c r="H2533" i="3"/>
  <c r="G2534" i="3"/>
  <c r="H2534" i="3"/>
  <c r="G2535" i="3"/>
  <c r="H2535" i="3"/>
  <c r="G2536" i="3"/>
  <c r="H2536" i="3"/>
  <c r="G2537" i="3"/>
  <c r="H2537" i="3"/>
  <c r="G2538" i="3"/>
  <c r="H2538" i="3"/>
  <c r="G2539" i="3"/>
  <c r="H2539" i="3"/>
  <c r="G2540" i="3"/>
  <c r="H2540" i="3"/>
  <c r="G2541" i="3"/>
  <c r="H2541" i="3"/>
  <c r="G2542" i="3"/>
  <c r="H2542" i="3"/>
  <c r="G2543" i="3"/>
  <c r="H2543" i="3"/>
  <c r="G2544" i="3"/>
  <c r="H2544" i="3"/>
  <c r="G2545" i="3"/>
  <c r="H2545" i="3"/>
  <c r="G2546" i="3"/>
  <c r="H2546" i="3"/>
  <c r="G2547" i="3"/>
  <c r="H2547" i="3"/>
  <c r="G2548" i="3"/>
  <c r="H2548" i="3"/>
  <c r="G2549" i="3"/>
  <c r="H2549" i="3"/>
  <c r="G2550" i="3"/>
  <c r="H2550" i="3"/>
  <c r="G2551" i="3"/>
  <c r="H2551" i="3"/>
  <c r="G2552" i="3"/>
  <c r="H2552" i="3"/>
  <c r="G2553" i="3"/>
  <c r="H2553" i="3"/>
  <c r="G2554" i="3"/>
  <c r="H2554" i="3"/>
  <c r="G2555" i="3"/>
  <c r="H2555" i="3"/>
  <c r="G2556" i="3"/>
  <c r="H2556" i="3"/>
  <c r="G2557" i="3"/>
  <c r="H2557" i="3"/>
  <c r="G2558" i="3"/>
  <c r="H2558" i="3"/>
  <c r="G2559" i="3"/>
  <c r="H2559" i="3"/>
  <c r="G2560" i="3"/>
  <c r="H2560" i="3"/>
  <c r="G2561" i="3"/>
  <c r="H2561" i="3"/>
  <c r="G2562" i="3"/>
  <c r="H2562" i="3"/>
  <c r="G2563" i="3"/>
  <c r="H2563" i="3"/>
  <c r="G2564" i="3"/>
  <c r="H2564" i="3"/>
  <c r="G2565" i="3"/>
  <c r="H2565" i="3"/>
  <c r="G2566" i="3"/>
  <c r="H2566" i="3"/>
  <c r="G2567" i="3"/>
  <c r="H2567" i="3"/>
  <c r="G2568" i="3"/>
  <c r="H2568" i="3"/>
  <c r="G2569" i="3"/>
  <c r="H2569" i="3"/>
  <c r="G2570" i="3"/>
  <c r="H2570" i="3"/>
  <c r="G2571" i="3"/>
  <c r="H2571" i="3"/>
  <c r="G2572" i="3"/>
  <c r="H2572" i="3"/>
  <c r="G2573" i="3"/>
  <c r="H2573" i="3"/>
  <c r="G2574" i="3"/>
  <c r="H2574" i="3"/>
  <c r="G2575" i="3"/>
  <c r="H2575" i="3"/>
  <c r="G2576" i="3"/>
  <c r="H2576" i="3"/>
  <c r="G2577" i="3"/>
  <c r="H2577" i="3"/>
  <c r="G2578" i="3"/>
  <c r="H2578" i="3"/>
  <c r="G2579" i="3"/>
  <c r="H2579" i="3"/>
  <c r="G2580" i="3"/>
  <c r="H2580" i="3"/>
  <c r="G2581" i="3"/>
  <c r="H2581" i="3"/>
  <c r="G2582" i="3"/>
  <c r="H2582" i="3"/>
  <c r="G2583" i="3"/>
  <c r="H2583" i="3"/>
  <c r="G2584" i="3"/>
  <c r="H2584" i="3"/>
  <c r="G2585" i="3"/>
  <c r="H2585" i="3"/>
  <c r="G2586" i="3"/>
  <c r="H2586" i="3"/>
  <c r="G2587" i="3"/>
  <c r="H2587" i="3"/>
  <c r="G2588" i="3"/>
  <c r="H2588" i="3"/>
  <c r="G2589" i="3"/>
  <c r="H2589" i="3"/>
  <c r="G2590" i="3"/>
  <c r="H2590" i="3"/>
  <c r="G2591" i="3"/>
  <c r="H2591" i="3"/>
  <c r="G2592" i="3"/>
  <c r="H2592" i="3"/>
  <c r="G2593" i="3"/>
  <c r="H2593" i="3"/>
  <c r="G2594" i="3"/>
  <c r="H2594" i="3"/>
  <c r="G2595" i="3"/>
  <c r="H2595" i="3"/>
  <c r="G2596" i="3"/>
  <c r="H2596" i="3"/>
  <c r="G2597" i="3"/>
  <c r="H2597" i="3"/>
  <c r="G2598" i="3"/>
  <c r="H2598" i="3"/>
  <c r="G2599" i="3"/>
  <c r="H2599" i="3"/>
  <c r="G2600" i="3"/>
  <c r="H2600" i="3"/>
  <c r="G2601" i="3"/>
  <c r="H2601" i="3"/>
  <c r="G2602" i="3"/>
  <c r="H2602" i="3"/>
  <c r="G2603" i="3"/>
  <c r="H2603" i="3"/>
  <c r="G2604" i="3"/>
  <c r="H2604" i="3"/>
  <c r="G2605" i="3"/>
  <c r="H2605" i="3"/>
  <c r="G2606" i="3"/>
  <c r="H2606" i="3"/>
  <c r="G2607" i="3"/>
  <c r="H2607" i="3"/>
  <c r="G2608" i="3"/>
  <c r="H2608" i="3"/>
  <c r="G2609" i="3"/>
  <c r="H2609" i="3"/>
  <c r="G2610" i="3"/>
  <c r="H2610" i="3"/>
  <c r="G2611" i="3"/>
  <c r="H2611" i="3"/>
  <c r="G2612" i="3"/>
  <c r="H2612" i="3"/>
  <c r="G2613" i="3"/>
  <c r="H2613" i="3"/>
  <c r="G2614" i="3"/>
  <c r="H2614" i="3"/>
  <c r="G2615" i="3"/>
  <c r="H2615" i="3"/>
  <c r="G2616" i="3"/>
  <c r="H2616" i="3"/>
  <c r="G2617" i="3"/>
  <c r="H2617" i="3"/>
  <c r="G2618" i="3"/>
  <c r="H2618" i="3"/>
  <c r="G2619" i="3"/>
  <c r="H2619" i="3"/>
  <c r="G2620" i="3"/>
  <c r="H2620" i="3"/>
  <c r="G2621" i="3"/>
  <c r="H2621" i="3"/>
  <c r="G2622" i="3"/>
  <c r="H2622" i="3"/>
  <c r="G2623" i="3"/>
  <c r="H2623" i="3"/>
  <c r="G2624" i="3"/>
  <c r="H2624" i="3"/>
  <c r="G2625" i="3"/>
  <c r="H2625" i="3"/>
  <c r="G2626" i="3"/>
  <c r="H2626" i="3"/>
  <c r="G2627" i="3"/>
  <c r="H2627" i="3"/>
  <c r="G2628" i="3"/>
  <c r="H2628" i="3"/>
  <c r="G2629" i="3"/>
  <c r="H2629" i="3"/>
  <c r="G2630" i="3"/>
  <c r="H2630" i="3"/>
  <c r="G2631" i="3"/>
  <c r="H2631" i="3"/>
  <c r="G2632" i="3"/>
  <c r="H2632" i="3"/>
  <c r="G2633" i="3"/>
  <c r="H2633" i="3"/>
  <c r="G2634" i="3"/>
  <c r="H2634" i="3"/>
  <c r="G2635" i="3"/>
  <c r="H2635" i="3"/>
  <c r="G2636" i="3"/>
  <c r="H2636" i="3"/>
  <c r="G2637" i="3"/>
  <c r="H2637" i="3"/>
  <c r="G2638" i="3"/>
  <c r="H2638" i="3"/>
  <c r="G2639" i="3"/>
  <c r="H2639" i="3"/>
  <c r="G2640" i="3"/>
  <c r="H2640" i="3"/>
  <c r="G2641" i="3"/>
  <c r="H2641" i="3"/>
  <c r="G2642" i="3"/>
  <c r="H2642" i="3"/>
  <c r="G2643" i="3"/>
  <c r="H2643" i="3"/>
  <c r="G2644" i="3"/>
  <c r="H2644" i="3"/>
  <c r="G2645" i="3"/>
  <c r="H2645" i="3"/>
  <c r="G2646" i="3"/>
  <c r="H2646" i="3"/>
  <c r="G2647" i="3"/>
  <c r="H2647" i="3"/>
  <c r="G2648" i="3"/>
  <c r="H2648" i="3"/>
  <c r="G2649" i="3"/>
  <c r="H2649" i="3"/>
  <c r="G2650" i="3"/>
  <c r="H2650" i="3"/>
  <c r="G2651" i="3"/>
  <c r="H2651" i="3"/>
  <c r="G2652" i="3"/>
  <c r="H2652" i="3"/>
  <c r="G2653" i="3"/>
  <c r="H2653" i="3"/>
  <c r="G2654" i="3"/>
  <c r="H2654" i="3"/>
  <c r="G2655" i="3"/>
  <c r="H2655" i="3"/>
  <c r="G2656" i="3"/>
  <c r="H2656" i="3"/>
  <c r="G2657" i="3"/>
  <c r="H2657" i="3"/>
  <c r="G2658" i="3"/>
  <c r="H2658" i="3"/>
  <c r="G2659" i="3"/>
  <c r="H2659" i="3"/>
  <c r="G2660" i="3"/>
  <c r="H2660" i="3"/>
  <c r="G2661" i="3"/>
  <c r="H2661" i="3"/>
  <c r="G2662" i="3"/>
  <c r="H2662" i="3"/>
  <c r="G2663" i="3"/>
  <c r="H2663" i="3"/>
  <c r="G2664" i="3"/>
  <c r="H2664" i="3"/>
  <c r="G2665" i="3"/>
  <c r="H2665" i="3"/>
  <c r="G2666" i="3"/>
  <c r="H2666" i="3"/>
  <c r="G2667" i="3"/>
  <c r="H2667" i="3"/>
  <c r="G2668" i="3"/>
  <c r="H2668" i="3"/>
  <c r="G2669" i="3"/>
  <c r="H2669" i="3"/>
  <c r="G2670" i="3"/>
  <c r="H2670" i="3"/>
  <c r="G2671" i="3"/>
  <c r="H2671" i="3"/>
  <c r="G2672" i="3"/>
  <c r="H2672" i="3"/>
  <c r="G2673" i="3"/>
  <c r="H2673" i="3"/>
  <c r="G2674" i="3"/>
  <c r="H2674" i="3"/>
  <c r="G2675" i="3"/>
  <c r="H2675" i="3"/>
  <c r="G2676" i="3"/>
  <c r="H2676" i="3"/>
  <c r="G2677" i="3"/>
  <c r="H2677" i="3"/>
  <c r="G2678" i="3"/>
  <c r="H2678" i="3"/>
  <c r="G2679" i="3"/>
  <c r="H2679" i="3"/>
  <c r="G2680" i="3"/>
  <c r="H2680" i="3"/>
  <c r="G2681" i="3"/>
  <c r="H2681" i="3"/>
  <c r="G2682" i="3"/>
  <c r="H2682" i="3"/>
  <c r="G2683" i="3"/>
  <c r="H2683" i="3"/>
  <c r="G2684" i="3"/>
  <c r="H2684" i="3"/>
  <c r="G2685" i="3"/>
  <c r="H2685" i="3"/>
  <c r="G2686" i="3"/>
  <c r="H2686" i="3"/>
  <c r="G2687" i="3"/>
  <c r="H2687" i="3"/>
  <c r="G2688" i="3"/>
  <c r="H2688" i="3"/>
  <c r="G2689" i="3"/>
  <c r="H2689" i="3"/>
  <c r="G2690" i="3"/>
  <c r="H2690" i="3"/>
  <c r="G2691" i="3"/>
  <c r="H2691" i="3"/>
  <c r="G2692" i="3"/>
  <c r="H2692" i="3"/>
  <c r="G2693" i="3"/>
  <c r="H2693" i="3"/>
  <c r="G2694" i="3"/>
  <c r="H2694" i="3"/>
  <c r="G2695" i="3"/>
  <c r="H2695" i="3"/>
  <c r="G2696" i="3"/>
  <c r="H2696" i="3"/>
  <c r="G2697" i="3"/>
  <c r="H2697" i="3"/>
  <c r="G2698" i="3"/>
  <c r="H2698" i="3"/>
  <c r="G2699" i="3"/>
  <c r="H2699" i="3"/>
  <c r="G2700" i="3"/>
  <c r="H2700" i="3"/>
  <c r="G2701" i="3"/>
  <c r="H2701" i="3"/>
  <c r="G2702" i="3"/>
  <c r="H2702" i="3"/>
  <c r="G2703" i="3"/>
  <c r="H2703" i="3"/>
  <c r="G2704" i="3"/>
  <c r="H2704" i="3"/>
  <c r="G2705" i="3"/>
  <c r="H2705" i="3"/>
  <c r="G2706" i="3"/>
  <c r="H2706" i="3"/>
  <c r="G2707" i="3"/>
  <c r="H2707" i="3"/>
  <c r="G2708" i="3"/>
  <c r="H2708" i="3"/>
  <c r="G2709" i="3"/>
  <c r="H2709" i="3"/>
  <c r="G2710" i="3"/>
  <c r="H2710" i="3"/>
  <c r="G2711" i="3"/>
  <c r="H2711" i="3"/>
  <c r="G2712" i="3"/>
  <c r="H2712" i="3"/>
  <c r="G2713" i="3"/>
  <c r="H2713" i="3"/>
  <c r="G2714" i="3"/>
  <c r="H2714" i="3"/>
  <c r="G2715" i="3"/>
  <c r="H2715" i="3"/>
  <c r="G2716" i="3"/>
  <c r="H2716" i="3"/>
  <c r="G2717" i="3"/>
  <c r="H2717" i="3"/>
  <c r="G2718" i="3"/>
  <c r="H2718" i="3"/>
  <c r="G2719" i="3"/>
  <c r="H2719" i="3"/>
  <c r="G2720" i="3"/>
  <c r="H2720" i="3"/>
  <c r="G2721" i="3"/>
  <c r="H2721" i="3"/>
  <c r="G2722" i="3"/>
  <c r="H2722" i="3"/>
  <c r="G2723" i="3"/>
  <c r="H2723" i="3"/>
  <c r="G2724" i="3"/>
  <c r="H2724" i="3"/>
  <c r="G2725" i="3"/>
  <c r="H2725" i="3"/>
  <c r="G2726" i="3"/>
  <c r="H2726" i="3"/>
  <c r="G2727" i="3"/>
  <c r="H2727" i="3"/>
  <c r="G2728" i="3"/>
  <c r="H2728" i="3"/>
  <c r="G2729" i="3"/>
  <c r="H2729" i="3"/>
  <c r="G2730" i="3"/>
  <c r="H2730" i="3"/>
  <c r="G2731" i="3"/>
  <c r="H2731" i="3"/>
  <c r="G2732" i="3"/>
  <c r="H2732" i="3"/>
  <c r="G2733" i="3"/>
  <c r="H2733" i="3"/>
  <c r="G2734" i="3"/>
  <c r="H2734" i="3"/>
  <c r="G2735" i="3"/>
  <c r="H2735" i="3"/>
  <c r="G2736" i="3"/>
  <c r="H2736" i="3"/>
  <c r="G2737" i="3"/>
  <c r="H2737" i="3"/>
  <c r="G2738" i="3"/>
  <c r="H2738" i="3"/>
  <c r="G2739" i="3"/>
  <c r="H2739" i="3"/>
  <c r="G2740" i="3"/>
  <c r="H2740" i="3"/>
  <c r="G2741" i="3"/>
  <c r="H2741" i="3"/>
  <c r="G2742" i="3"/>
  <c r="H2742" i="3"/>
  <c r="G2743" i="3"/>
  <c r="H2743" i="3"/>
  <c r="G2744" i="3"/>
  <c r="H2744" i="3"/>
  <c r="G2745" i="3"/>
  <c r="H2745" i="3"/>
  <c r="G2746" i="3"/>
  <c r="H2746" i="3"/>
  <c r="G2747" i="3"/>
  <c r="H2747" i="3"/>
  <c r="G2748" i="3"/>
  <c r="H2748" i="3"/>
  <c r="G2749" i="3"/>
  <c r="H2749" i="3"/>
  <c r="G2750" i="3"/>
  <c r="H2750" i="3"/>
  <c r="G2751" i="3"/>
  <c r="H2751" i="3"/>
  <c r="G2752" i="3"/>
  <c r="H2752" i="3"/>
  <c r="G2753" i="3"/>
  <c r="H2753" i="3"/>
  <c r="G2754" i="3"/>
  <c r="H2754" i="3"/>
  <c r="G2755" i="3"/>
  <c r="H2755" i="3"/>
  <c r="G2756" i="3"/>
  <c r="H2756" i="3"/>
  <c r="G2757" i="3"/>
  <c r="H2757" i="3"/>
  <c r="G2758" i="3"/>
  <c r="H2758" i="3"/>
  <c r="G2759" i="3"/>
  <c r="H2759" i="3"/>
  <c r="G2760" i="3"/>
  <c r="H2760" i="3"/>
  <c r="G2761" i="3"/>
  <c r="H2761" i="3"/>
  <c r="G2762" i="3"/>
  <c r="H2762" i="3"/>
  <c r="G2763" i="3"/>
  <c r="H2763" i="3"/>
  <c r="G2764" i="3"/>
  <c r="H2764" i="3"/>
  <c r="G2765" i="3"/>
  <c r="H2765" i="3"/>
  <c r="G2766" i="3"/>
  <c r="H2766" i="3"/>
  <c r="G2767" i="3"/>
  <c r="H2767" i="3"/>
  <c r="G2768" i="3"/>
  <c r="H2768" i="3"/>
  <c r="G2769" i="3"/>
  <c r="H2769" i="3"/>
  <c r="G2770" i="3"/>
  <c r="H2770" i="3"/>
  <c r="G2771" i="3"/>
  <c r="H2771" i="3"/>
  <c r="G2772" i="3"/>
  <c r="H2772" i="3"/>
  <c r="G2773" i="3"/>
  <c r="H2773" i="3"/>
  <c r="G2774" i="3"/>
  <c r="H2774" i="3"/>
  <c r="G2775" i="3"/>
  <c r="H2775" i="3"/>
  <c r="G2776" i="3"/>
  <c r="H2776" i="3"/>
  <c r="G2777" i="3"/>
  <c r="H2777" i="3"/>
  <c r="G2778" i="3"/>
  <c r="H2778" i="3"/>
  <c r="G2779" i="3"/>
  <c r="H2779" i="3"/>
  <c r="G2780" i="3"/>
  <c r="H2780" i="3"/>
  <c r="G2781" i="3"/>
  <c r="H2781" i="3"/>
  <c r="G2782" i="3"/>
  <c r="H2782" i="3"/>
  <c r="G2783" i="3"/>
  <c r="H2783" i="3"/>
  <c r="G2784" i="3"/>
  <c r="H2784" i="3"/>
  <c r="G2785" i="3"/>
  <c r="H2785" i="3"/>
  <c r="G2786" i="3"/>
  <c r="H2786" i="3"/>
  <c r="G2787" i="3"/>
  <c r="H2787" i="3"/>
  <c r="G2788" i="3"/>
  <c r="H2788" i="3"/>
  <c r="G2789" i="3"/>
  <c r="H2789" i="3"/>
  <c r="G2790" i="3"/>
  <c r="H2790" i="3"/>
  <c r="G2791" i="3"/>
  <c r="H2791" i="3"/>
  <c r="G2792" i="3"/>
  <c r="H2792" i="3"/>
  <c r="G2793" i="3"/>
  <c r="H2793" i="3"/>
  <c r="G2794" i="3"/>
  <c r="H2794" i="3"/>
  <c r="G2795" i="3"/>
  <c r="H2795" i="3"/>
  <c r="G2796" i="3"/>
  <c r="H2796" i="3"/>
  <c r="G2797" i="3"/>
  <c r="H2797" i="3"/>
  <c r="G2798" i="3"/>
  <c r="H2798" i="3"/>
  <c r="G2799" i="3"/>
  <c r="H2799" i="3"/>
  <c r="G2800" i="3"/>
  <c r="H2800" i="3"/>
  <c r="G2801" i="3"/>
  <c r="H2801" i="3"/>
  <c r="G2802" i="3"/>
  <c r="H2802" i="3"/>
  <c r="G2803" i="3"/>
  <c r="H2803" i="3"/>
  <c r="G2804" i="3"/>
  <c r="H2804" i="3"/>
  <c r="G2805" i="3"/>
  <c r="H2805" i="3"/>
  <c r="G2806" i="3"/>
  <c r="H2806" i="3"/>
  <c r="G2807" i="3"/>
  <c r="H2807" i="3"/>
  <c r="G2808" i="3"/>
  <c r="H2808" i="3"/>
  <c r="G2809" i="3"/>
  <c r="H2809" i="3"/>
  <c r="G2810" i="3"/>
  <c r="H2810" i="3"/>
  <c r="G2811" i="3"/>
  <c r="H2811" i="3"/>
  <c r="G2812" i="3"/>
  <c r="H2812" i="3"/>
  <c r="G2813" i="3"/>
  <c r="H2813" i="3"/>
  <c r="G2814" i="3"/>
  <c r="H2814" i="3"/>
  <c r="G2815" i="3"/>
  <c r="H2815" i="3"/>
  <c r="G2816" i="3"/>
  <c r="H2816" i="3"/>
  <c r="G2817" i="3"/>
  <c r="H2817" i="3"/>
  <c r="G2818" i="3"/>
  <c r="H2818" i="3"/>
  <c r="G2819" i="3"/>
  <c r="H2819" i="3"/>
  <c r="G2820" i="3"/>
  <c r="H2820" i="3"/>
  <c r="G2821" i="3"/>
  <c r="H2821" i="3"/>
  <c r="G2822" i="3"/>
  <c r="H2822" i="3"/>
  <c r="G2823" i="3"/>
  <c r="H2823" i="3"/>
  <c r="G2824" i="3"/>
  <c r="H2824" i="3"/>
  <c r="G2825" i="3"/>
  <c r="H2825" i="3"/>
  <c r="G2826" i="3"/>
  <c r="H2826" i="3"/>
  <c r="G2827" i="3"/>
  <c r="H2827" i="3"/>
  <c r="G2828" i="3"/>
  <c r="H2828" i="3"/>
  <c r="G2829" i="3"/>
  <c r="H2829" i="3"/>
  <c r="G2830" i="3"/>
  <c r="H2830" i="3"/>
  <c r="G2831" i="3"/>
  <c r="H2831" i="3"/>
  <c r="G2832" i="3"/>
  <c r="H2832" i="3"/>
  <c r="G2833" i="3"/>
  <c r="H2833" i="3"/>
  <c r="G2834" i="3"/>
  <c r="H2834" i="3"/>
  <c r="G2835" i="3"/>
  <c r="H2835" i="3"/>
  <c r="G2836" i="3"/>
  <c r="H2836" i="3"/>
  <c r="G2837" i="3"/>
  <c r="H2837" i="3"/>
  <c r="G2838" i="3"/>
  <c r="H2838" i="3"/>
  <c r="G2839" i="3"/>
  <c r="H2839" i="3"/>
  <c r="G2840" i="3"/>
  <c r="H2840" i="3"/>
  <c r="G2841" i="3"/>
  <c r="H2841" i="3"/>
  <c r="G2842" i="3"/>
  <c r="H2842" i="3"/>
  <c r="G2843" i="3"/>
  <c r="H2843" i="3"/>
  <c r="G2844" i="3"/>
  <c r="H2844" i="3"/>
  <c r="G2845" i="3"/>
  <c r="H2845" i="3"/>
  <c r="G2846" i="3"/>
  <c r="H2846" i="3"/>
  <c r="G2847" i="3"/>
  <c r="H2847" i="3"/>
  <c r="G2848" i="3"/>
  <c r="H2848" i="3"/>
  <c r="G2849" i="3"/>
  <c r="H2849" i="3"/>
  <c r="G2850" i="3"/>
  <c r="H2850" i="3"/>
  <c r="G2851" i="3"/>
  <c r="H2851" i="3"/>
  <c r="G2852" i="3"/>
  <c r="H2852" i="3"/>
  <c r="G2853" i="3"/>
  <c r="H2853" i="3"/>
  <c r="G2854" i="3"/>
  <c r="H2854" i="3"/>
  <c r="G2855" i="3"/>
  <c r="H2855" i="3"/>
  <c r="G2856" i="3"/>
  <c r="H2856" i="3"/>
  <c r="G2857" i="3"/>
  <c r="H2857" i="3"/>
  <c r="G2858" i="3"/>
  <c r="H2858" i="3"/>
  <c r="G2859" i="3"/>
  <c r="H2859" i="3"/>
  <c r="G2860" i="3"/>
  <c r="H2860" i="3"/>
  <c r="G2861" i="3"/>
  <c r="H2861" i="3"/>
  <c r="G2862" i="3"/>
  <c r="H2862" i="3"/>
  <c r="G2863" i="3"/>
  <c r="H2863" i="3"/>
  <c r="G2864" i="3"/>
  <c r="H2864" i="3"/>
  <c r="G2865" i="3"/>
  <c r="H2865" i="3"/>
  <c r="G2866" i="3"/>
  <c r="H2866" i="3"/>
  <c r="G2867" i="3"/>
  <c r="H2867" i="3"/>
  <c r="G2868" i="3"/>
  <c r="H2868" i="3"/>
  <c r="G2869" i="3"/>
  <c r="H2869" i="3"/>
  <c r="G2870" i="3"/>
  <c r="H2870" i="3"/>
  <c r="G2871" i="3"/>
  <c r="H2871" i="3"/>
  <c r="G2872" i="3"/>
  <c r="H2872" i="3"/>
  <c r="G2873" i="3"/>
  <c r="H2873" i="3"/>
  <c r="G2874" i="3"/>
  <c r="H2874" i="3"/>
  <c r="G2875" i="3"/>
  <c r="H2875" i="3"/>
  <c r="G2876" i="3"/>
  <c r="H2876" i="3"/>
  <c r="G2877" i="3"/>
  <c r="H2877" i="3"/>
  <c r="G2878" i="3"/>
  <c r="H2878" i="3"/>
  <c r="G2879" i="3"/>
  <c r="H2879" i="3"/>
  <c r="G2880" i="3"/>
  <c r="H2880" i="3"/>
  <c r="G2881" i="3"/>
  <c r="H2881" i="3"/>
  <c r="G2882" i="3"/>
  <c r="H2882" i="3"/>
  <c r="G2883" i="3"/>
  <c r="H2883" i="3"/>
  <c r="G2884" i="3"/>
  <c r="H2884" i="3"/>
  <c r="G2885" i="3"/>
  <c r="H2885" i="3"/>
  <c r="G2886" i="3"/>
  <c r="H2886" i="3"/>
  <c r="G2887" i="3"/>
  <c r="H2887" i="3"/>
  <c r="G2888" i="3"/>
  <c r="H2888" i="3"/>
  <c r="G2889" i="3"/>
  <c r="H2889" i="3"/>
  <c r="G2890" i="3"/>
  <c r="H2890" i="3"/>
  <c r="G2891" i="3"/>
  <c r="H2891" i="3"/>
  <c r="G2892" i="3"/>
  <c r="H2892" i="3"/>
  <c r="G2893" i="3"/>
  <c r="H2893" i="3"/>
  <c r="G2894" i="3"/>
  <c r="H2894" i="3"/>
  <c r="G2895" i="3"/>
  <c r="H2895" i="3"/>
  <c r="G2896" i="3"/>
  <c r="H2896" i="3"/>
  <c r="G2897" i="3"/>
  <c r="H2897" i="3"/>
  <c r="G2898" i="3"/>
  <c r="H2898" i="3"/>
  <c r="G2899" i="3"/>
  <c r="H2899" i="3"/>
  <c r="G2900" i="3"/>
  <c r="H2900" i="3"/>
  <c r="G2901" i="3"/>
  <c r="H2901" i="3"/>
  <c r="G2902" i="3"/>
  <c r="H2902" i="3"/>
  <c r="G2903" i="3"/>
  <c r="H2903" i="3"/>
  <c r="G2904" i="3"/>
  <c r="H2904" i="3"/>
  <c r="G2905" i="3"/>
  <c r="H2905" i="3"/>
  <c r="G2906" i="3"/>
  <c r="H2906" i="3"/>
  <c r="G2907" i="3"/>
  <c r="H2907" i="3"/>
  <c r="G2908" i="3"/>
  <c r="H2908" i="3"/>
  <c r="G2909" i="3"/>
  <c r="H2909" i="3"/>
  <c r="G2910" i="3"/>
  <c r="H2910" i="3"/>
  <c r="G2911" i="3"/>
  <c r="H2911" i="3"/>
  <c r="G2912" i="3"/>
  <c r="H2912" i="3"/>
  <c r="G2913" i="3"/>
  <c r="H2913" i="3"/>
  <c r="G2914" i="3"/>
  <c r="H2914" i="3"/>
  <c r="G2915" i="3"/>
  <c r="H2915" i="3"/>
  <c r="G2916" i="3"/>
  <c r="H2916" i="3"/>
  <c r="G2917" i="3"/>
  <c r="H2917" i="3"/>
  <c r="G2918" i="3"/>
  <c r="H2918" i="3"/>
  <c r="G2919" i="3"/>
  <c r="H2919" i="3"/>
  <c r="G2920" i="3"/>
  <c r="H2920" i="3"/>
  <c r="G2921" i="3"/>
  <c r="H2921" i="3"/>
  <c r="G2922" i="3"/>
  <c r="H2922" i="3"/>
  <c r="G2923" i="3"/>
  <c r="H2923" i="3"/>
  <c r="G2924" i="3"/>
  <c r="H2924" i="3"/>
  <c r="G2925" i="3"/>
  <c r="H2925" i="3"/>
  <c r="G2926" i="3"/>
  <c r="H2926" i="3"/>
  <c r="G2927" i="3"/>
  <c r="H2927" i="3"/>
  <c r="G2928" i="3"/>
  <c r="H2928" i="3"/>
  <c r="G2929" i="3"/>
  <c r="H2929" i="3"/>
  <c r="G2930" i="3"/>
  <c r="H2930" i="3"/>
  <c r="G2931" i="3"/>
  <c r="H2931" i="3"/>
  <c r="G2932" i="3"/>
  <c r="H2932" i="3"/>
  <c r="G2933" i="3"/>
  <c r="H2933" i="3"/>
  <c r="G2934" i="3"/>
  <c r="H2934" i="3"/>
  <c r="G2935" i="3"/>
  <c r="H2935" i="3"/>
  <c r="G2936" i="3"/>
  <c r="H2936" i="3"/>
  <c r="G2937" i="3"/>
  <c r="H2937" i="3"/>
  <c r="G2938" i="3"/>
  <c r="H2938" i="3"/>
  <c r="G2939" i="3"/>
  <c r="H2939" i="3"/>
  <c r="G2940" i="3"/>
  <c r="H2940" i="3"/>
  <c r="G24" i="3"/>
  <c r="H24" i="3"/>
  <c r="G25" i="3"/>
  <c r="H25" i="3"/>
  <c r="G26" i="3"/>
  <c r="H26" i="3"/>
  <c r="G27" i="3"/>
  <c r="H27" i="3"/>
  <c r="G28" i="3"/>
  <c r="H28" i="3"/>
  <c r="G29" i="3"/>
  <c r="H29" i="3"/>
  <c r="G30" i="3"/>
  <c r="H30"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G204" i="3"/>
  <c r="H204" i="3"/>
  <c r="G205" i="3"/>
  <c r="H205" i="3"/>
  <c r="G206" i="3"/>
  <c r="H206" i="3"/>
  <c r="G207" i="3"/>
  <c r="H207" i="3"/>
  <c r="G208" i="3"/>
  <c r="H208" i="3"/>
  <c r="G209" i="3"/>
  <c r="H209" i="3"/>
  <c r="G210" i="3"/>
  <c r="H210" i="3"/>
  <c r="G211" i="3"/>
  <c r="H211" i="3"/>
  <c r="G212" i="3"/>
  <c r="H212" i="3"/>
  <c r="G213" i="3"/>
  <c r="H213" i="3"/>
  <c r="G214" i="3"/>
  <c r="H214" i="3"/>
  <c r="G215" i="3"/>
  <c r="H215" i="3"/>
  <c r="G216" i="3"/>
  <c r="H216" i="3"/>
  <c r="G217" i="3"/>
  <c r="H217" i="3"/>
  <c r="G218" i="3"/>
  <c r="H218" i="3"/>
  <c r="G219" i="3"/>
  <c r="H219" i="3"/>
  <c r="G220" i="3"/>
  <c r="H220" i="3"/>
  <c r="G221" i="3"/>
  <c r="H221" i="3"/>
  <c r="G222" i="3"/>
  <c r="H222" i="3"/>
  <c r="G223" i="3"/>
  <c r="H223" i="3"/>
  <c r="G224" i="3"/>
  <c r="H224" i="3"/>
  <c r="G225" i="3"/>
  <c r="H225" i="3"/>
  <c r="G226" i="3"/>
  <c r="H226" i="3"/>
  <c r="G227" i="3"/>
  <c r="H227" i="3"/>
  <c r="G228" i="3"/>
  <c r="H228" i="3"/>
  <c r="G229" i="3"/>
  <c r="H229" i="3"/>
  <c r="G230" i="3"/>
  <c r="H230" i="3"/>
  <c r="G231" i="3"/>
  <c r="H231" i="3"/>
  <c r="G232" i="3"/>
  <c r="H232" i="3"/>
  <c r="G233" i="3"/>
  <c r="H233" i="3"/>
  <c r="G234" i="3"/>
  <c r="H234" i="3"/>
  <c r="G235" i="3"/>
  <c r="H235" i="3"/>
  <c r="G236" i="3"/>
  <c r="H236" i="3"/>
  <c r="G237" i="3"/>
  <c r="H237" i="3"/>
  <c r="G238" i="3"/>
  <c r="H238" i="3"/>
  <c r="G239" i="3"/>
  <c r="H239" i="3"/>
  <c r="G240" i="3"/>
  <c r="H240" i="3"/>
  <c r="G241" i="3"/>
  <c r="H241" i="3"/>
  <c r="G242" i="3"/>
  <c r="H242" i="3"/>
  <c r="G243" i="3"/>
  <c r="H243" i="3"/>
  <c r="G244" i="3"/>
  <c r="H244" i="3"/>
  <c r="G245" i="3"/>
  <c r="H245" i="3"/>
  <c r="G246" i="3"/>
  <c r="H246" i="3"/>
  <c r="G247" i="3"/>
  <c r="H247" i="3"/>
  <c r="G248" i="3"/>
  <c r="H248" i="3"/>
  <c r="G249" i="3"/>
  <c r="H249" i="3"/>
  <c r="G250" i="3"/>
  <c r="H250" i="3"/>
  <c r="G251" i="3"/>
  <c r="H251" i="3"/>
  <c r="G252" i="3"/>
  <c r="H252" i="3"/>
  <c r="G253" i="3"/>
  <c r="H253" i="3"/>
  <c r="G254" i="3"/>
  <c r="H254" i="3"/>
  <c r="G255" i="3"/>
  <c r="H255" i="3"/>
  <c r="G256" i="3"/>
  <c r="H256" i="3"/>
  <c r="G257" i="3"/>
  <c r="H257" i="3"/>
  <c r="G258" i="3"/>
  <c r="H258" i="3"/>
  <c r="G259" i="3"/>
  <c r="H259" i="3"/>
  <c r="G260" i="3"/>
  <c r="H260" i="3"/>
  <c r="G261" i="3"/>
  <c r="H261" i="3"/>
  <c r="G262" i="3"/>
  <c r="H262" i="3"/>
  <c r="G263" i="3"/>
  <c r="H263" i="3"/>
  <c r="G264" i="3"/>
  <c r="H264" i="3"/>
  <c r="G265" i="3"/>
  <c r="H265" i="3"/>
  <c r="G266" i="3"/>
  <c r="H266" i="3"/>
  <c r="G267" i="3"/>
  <c r="H267" i="3"/>
  <c r="G268" i="3"/>
  <c r="H268" i="3"/>
  <c r="G269" i="3"/>
  <c r="H269" i="3"/>
  <c r="G270" i="3"/>
  <c r="H270" i="3"/>
  <c r="G271" i="3"/>
  <c r="H271" i="3"/>
  <c r="G272" i="3"/>
  <c r="H272" i="3"/>
  <c r="G273" i="3"/>
  <c r="H273" i="3"/>
  <c r="G274" i="3"/>
  <c r="H274" i="3"/>
  <c r="G275" i="3"/>
  <c r="H275" i="3"/>
  <c r="G276" i="3"/>
  <c r="H276" i="3"/>
  <c r="G277" i="3"/>
  <c r="H277" i="3"/>
  <c r="G278" i="3"/>
  <c r="H278" i="3"/>
  <c r="G279" i="3"/>
  <c r="H279" i="3"/>
  <c r="G280" i="3"/>
  <c r="H280" i="3"/>
  <c r="G281" i="3"/>
  <c r="H281" i="3"/>
  <c r="G282" i="3"/>
  <c r="H282" i="3"/>
  <c r="G283" i="3"/>
  <c r="H283" i="3"/>
  <c r="G284" i="3"/>
  <c r="H284" i="3"/>
  <c r="G285" i="3"/>
  <c r="H285" i="3"/>
  <c r="G286" i="3"/>
  <c r="H286" i="3"/>
  <c r="G287" i="3"/>
  <c r="H287" i="3"/>
  <c r="G288" i="3"/>
  <c r="H288" i="3"/>
  <c r="G289" i="3"/>
  <c r="H289" i="3"/>
  <c r="G290" i="3"/>
  <c r="H290" i="3"/>
  <c r="G291" i="3"/>
  <c r="H291" i="3"/>
  <c r="G292" i="3"/>
  <c r="H292" i="3"/>
  <c r="G293" i="3"/>
  <c r="H293" i="3"/>
  <c r="G294" i="3"/>
  <c r="H294" i="3"/>
  <c r="G295" i="3"/>
  <c r="H295" i="3"/>
  <c r="G296" i="3"/>
  <c r="H296" i="3"/>
  <c r="G297" i="3"/>
  <c r="H297" i="3"/>
  <c r="G298" i="3"/>
  <c r="H298" i="3"/>
  <c r="G299" i="3"/>
  <c r="H299" i="3"/>
  <c r="G300" i="3"/>
  <c r="H300" i="3"/>
  <c r="G301" i="3"/>
  <c r="H301" i="3"/>
  <c r="G302" i="3"/>
  <c r="H302" i="3"/>
  <c r="G303" i="3"/>
  <c r="H303" i="3"/>
  <c r="G304" i="3"/>
  <c r="H304" i="3"/>
  <c r="G305" i="3"/>
  <c r="H305" i="3"/>
  <c r="G306" i="3"/>
  <c r="H306" i="3"/>
  <c r="G307" i="3"/>
  <c r="H307" i="3"/>
  <c r="G308" i="3"/>
  <c r="H308" i="3"/>
  <c r="G309" i="3"/>
  <c r="H309" i="3"/>
  <c r="G310" i="3"/>
  <c r="H310" i="3"/>
  <c r="G311" i="3"/>
  <c r="H311" i="3"/>
  <c r="G312" i="3"/>
  <c r="H312" i="3"/>
  <c r="G313" i="3"/>
  <c r="H313" i="3"/>
  <c r="G314" i="3"/>
  <c r="H314" i="3"/>
  <c r="G315" i="3"/>
  <c r="H315" i="3"/>
  <c r="G316" i="3"/>
  <c r="H316" i="3"/>
  <c r="G317" i="3"/>
  <c r="H317" i="3"/>
  <c r="G318" i="3"/>
  <c r="H318" i="3"/>
  <c r="G319" i="3"/>
  <c r="H319" i="3"/>
  <c r="G320" i="3"/>
  <c r="H320" i="3"/>
  <c r="G321" i="3"/>
  <c r="H321" i="3"/>
  <c r="G322" i="3"/>
  <c r="H322" i="3"/>
  <c r="G323" i="3"/>
  <c r="H323" i="3"/>
  <c r="G324" i="3"/>
  <c r="H324" i="3"/>
  <c r="G325" i="3"/>
  <c r="H325" i="3"/>
  <c r="G326" i="3"/>
  <c r="H326" i="3"/>
  <c r="G327" i="3"/>
  <c r="H327" i="3"/>
  <c r="G328" i="3"/>
  <c r="H328" i="3"/>
  <c r="G329" i="3"/>
  <c r="H329" i="3"/>
  <c r="G330" i="3"/>
  <c r="H330" i="3"/>
  <c r="G331" i="3"/>
  <c r="H331" i="3"/>
  <c r="G332" i="3"/>
  <c r="H332" i="3"/>
  <c r="G333" i="3"/>
  <c r="H333" i="3"/>
  <c r="G334" i="3"/>
  <c r="H334" i="3"/>
  <c r="G335" i="3"/>
  <c r="H335" i="3"/>
  <c r="G336" i="3"/>
  <c r="H336" i="3"/>
  <c r="G337" i="3"/>
  <c r="H337" i="3"/>
  <c r="G338" i="3"/>
  <c r="H338" i="3"/>
  <c r="G339" i="3"/>
  <c r="H339" i="3"/>
  <c r="G340" i="3"/>
  <c r="H340" i="3"/>
  <c r="G341" i="3"/>
  <c r="H341" i="3"/>
  <c r="G342" i="3"/>
  <c r="H342" i="3"/>
  <c r="G343" i="3"/>
  <c r="H343" i="3"/>
  <c r="G344" i="3"/>
  <c r="H344" i="3"/>
  <c r="G345" i="3"/>
  <c r="H345" i="3"/>
  <c r="G346" i="3"/>
  <c r="H346" i="3"/>
  <c r="G347" i="3"/>
  <c r="H347" i="3"/>
  <c r="G348" i="3"/>
  <c r="H348" i="3"/>
  <c r="G349" i="3"/>
  <c r="H349" i="3"/>
  <c r="G350" i="3"/>
  <c r="H350" i="3"/>
  <c r="G351" i="3"/>
  <c r="H351" i="3"/>
  <c r="G352" i="3"/>
  <c r="H352" i="3"/>
  <c r="G353" i="3"/>
  <c r="H353" i="3"/>
  <c r="G354" i="3"/>
  <c r="H354" i="3"/>
  <c r="G355" i="3"/>
  <c r="H355" i="3"/>
  <c r="G356" i="3"/>
  <c r="H356" i="3"/>
  <c r="G357" i="3"/>
  <c r="H357" i="3"/>
  <c r="G358" i="3"/>
  <c r="H358" i="3"/>
  <c r="G359" i="3"/>
  <c r="H359" i="3"/>
  <c r="G360" i="3"/>
  <c r="H360" i="3"/>
  <c r="G361" i="3"/>
  <c r="H361" i="3"/>
  <c r="G362" i="3"/>
  <c r="H362" i="3"/>
  <c r="G363" i="3"/>
  <c r="H363" i="3"/>
  <c r="G364" i="3"/>
  <c r="H364" i="3"/>
  <c r="G365" i="3"/>
  <c r="H365" i="3"/>
  <c r="G366" i="3"/>
  <c r="H366" i="3"/>
  <c r="G367" i="3"/>
  <c r="H367" i="3"/>
  <c r="G368" i="3"/>
  <c r="H368" i="3"/>
  <c r="G369" i="3"/>
  <c r="H369" i="3"/>
  <c r="G370" i="3"/>
  <c r="H370" i="3"/>
  <c r="G371" i="3"/>
  <c r="H371" i="3"/>
  <c r="G372" i="3"/>
  <c r="H372" i="3"/>
  <c r="G373" i="3"/>
  <c r="H373" i="3"/>
  <c r="G374" i="3"/>
  <c r="H374" i="3"/>
  <c r="G375" i="3"/>
  <c r="H375" i="3"/>
  <c r="G376" i="3"/>
  <c r="H376" i="3"/>
  <c r="G377" i="3"/>
  <c r="H377" i="3"/>
  <c r="G378" i="3"/>
  <c r="H378" i="3"/>
  <c r="G379" i="3"/>
  <c r="H379" i="3"/>
  <c r="G380" i="3"/>
  <c r="H380" i="3"/>
  <c r="G381" i="3"/>
  <c r="H381" i="3"/>
  <c r="G382" i="3"/>
  <c r="H382" i="3"/>
  <c r="G383" i="3"/>
  <c r="H383" i="3"/>
  <c r="G384" i="3"/>
  <c r="H384" i="3"/>
  <c r="G385" i="3"/>
  <c r="H385" i="3"/>
  <c r="G386" i="3"/>
  <c r="H386" i="3"/>
  <c r="G387" i="3"/>
  <c r="H387" i="3"/>
  <c r="G388" i="3"/>
  <c r="H388" i="3"/>
  <c r="G389" i="3"/>
  <c r="H389" i="3"/>
  <c r="G390" i="3"/>
  <c r="H390" i="3"/>
  <c r="G391" i="3"/>
  <c r="H391" i="3"/>
  <c r="G392" i="3"/>
  <c r="H392" i="3"/>
  <c r="G393" i="3"/>
  <c r="H393" i="3"/>
  <c r="G394" i="3"/>
  <c r="H394" i="3"/>
  <c r="G395" i="3"/>
  <c r="H395" i="3"/>
  <c r="G396" i="3"/>
  <c r="H396" i="3"/>
  <c r="G397" i="3"/>
  <c r="H397" i="3"/>
  <c r="G398" i="3"/>
  <c r="H398" i="3"/>
  <c r="G399" i="3"/>
  <c r="H399" i="3"/>
  <c r="G400" i="3"/>
  <c r="H400" i="3"/>
  <c r="G401" i="3"/>
  <c r="H401" i="3"/>
  <c r="G402" i="3"/>
  <c r="H402" i="3"/>
  <c r="G403" i="3"/>
  <c r="H403" i="3"/>
  <c r="G404" i="3"/>
  <c r="H404" i="3"/>
  <c r="G405" i="3"/>
  <c r="H405" i="3"/>
  <c r="G406" i="3"/>
  <c r="H406" i="3"/>
  <c r="G407" i="3"/>
  <c r="H407" i="3"/>
  <c r="G408" i="3"/>
  <c r="H408" i="3"/>
  <c r="G409" i="3"/>
  <c r="H409" i="3"/>
  <c r="G410" i="3"/>
  <c r="H410" i="3"/>
  <c r="G411" i="3"/>
  <c r="H411" i="3"/>
  <c r="G412" i="3"/>
  <c r="H412" i="3"/>
  <c r="G413" i="3"/>
  <c r="H413" i="3"/>
  <c r="G414" i="3"/>
  <c r="H414" i="3"/>
  <c r="G415" i="3"/>
  <c r="H415" i="3"/>
  <c r="G416" i="3"/>
  <c r="H416" i="3"/>
  <c r="G417" i="3"/>
  <c r="H417" i="3"/>
  <c r="G418" i="3"/>
  <c r="H418" i="3"/>
  <c r="G419" i="3"/>
  <c r="H419" i="3"/>
  <c r="G420" i="3"/>
  <c r="H420" i="3"/>
  <c r="G421" i="3"/>
  <c r="H421" i="3"/>
  <c r="G422" i="3"/>
  <c r="H422" i="3"/>
  <c r="G423" i="3"/>
  <c r="H423" i="3"/>
  <c r="G424" i="3"/>
  <c r="H424" i="3"/>
  <c r="G425" i="3"/>
  <c r="H425" i="3"/>
  <c r="G426" i="3"/>
  <c r="H426" i="3"/>
  <c r="G427" i="3"/>
  <c r="H427" i="3"/>
  <c r="G428" i="3"/>
  <c r="H428" i="3"/>
  <c r="G429" i="3"/>
  <c r="H429" i="3"/>
  <c r="G430" i="3"/>
  <c r="H430" i="3"/>
  <c r="G431" i="3"/>
  <c r="H431" i="3"/>
  <c r="G432" i="3"/>
  <c r="H432" i="3"/>
  <c r="G433" i="3"/>
  <c r="H433" i="3"/>
  <c r="G434" i="3"/>
  <c r="H434" i="3"/>
  <c r="G435" i="3"/>
  <c r="H435" i="3"/>
  <c r="G436" i="3"/>
  <c r="H436" i="3"/>
  <c r="G437" i="3"/>
  <c r="H437" i="3"/>
  <c r="G438" i="3"/>
  <c r="H438" i="3"/>
  <c r="G439" i="3"/>
  <c r="H439" i="3"/>
  <c r="G440" i="3"/>
  <c r="H440" i="3"/>
  <c r="G441" i="3"/>
  <c r="H441" i="3"/>
  <c r="G442" i="3"/>
  <c r="H442" i="3"/>
  <c r="G443" i="3"/>
  <c r="H443" i="3"/>
  <c r="G444" i="3"/>
  <c r="H444" i="3"/>
  <c r="G445" i="3"/>
  <c r="H445" i="3"/>
  <c r="G446" i="3"/>
  <c r="H446" i="3"/>
  <c r="G447" i="3"/>
  <c r="H447" i="3"/>
  <c r="G448" i="3"/>
  <c r="H448" i="3"/>
  <c r="G449" i="3"/>
  <c r="H449" i="3"/>
  <c r="G450" i="3"/>
  <c r="H450" i="3"/>
  <c r="G451" i="3"/>
  <c r="H451" i="3"/>
  <c r="G452" i="3"/>
  <c r="H452" i="3"/>
  <c r="G453" i="3"/>
  <c r="H453" i="3"/>
  <c r="G454" i="3"/>
  <c r="H454" i="3"/>
  <c r="G455" i="3"/>
  <c r="H455" i="3"/>
  <c r="G456" i="3"/>
  <c r="H456" i="3"/>
  <c r="G457" i="3"/>
  <c r="H457" i="3"/>
  <c r="G458" i="3"/>
  <c r="H458" i="3"/>
  <c r="G459" i="3"/>
  <c r="H459" i="3"/>
  <c r="G460" i="3"/>
  <c r="H460" i="3"/>
  <c r="G461" i="3"/>
  <c r="H461" i="3"/>
  <c r="G462" i="3"/>
  <c r="H462" i="3"/>
  <c r="G463" i="3"/>
  <c r="H463" i="3"/>
  <c r="G464" i="3"/>
  <c r="H464" i="3"/>
  <c r="G465" i="3"/>
  <c r="H465" i="3"/>
  <c r="G466" i="3"/>
  <c r="H466" i="3"/>
  <c r="G467" i="3"/>
  <c r="H467" i="3"/>
  <c r="G468" i="3"/>
  <c r="H468" i="3"/>
  <c r="G469" i="3"/>
  <c r="H469" i="3"/>
  <c r="G470" i="3"/>
  <c r="H470" i="3"/>
  <c r="G471" i="3"/>
  <c r="H471" i="3"/>
  <c r="G472" i="3"/>
  <c r="H472" i="3"/>
  <c r="G473" i="3"/>
  <c r="H473" i="3"/>
  <c r="G474" i="3"/>
  <c r="H474" i="3"/>
  <c r="G475" i="3"/>
  <c r="H475" i="3"/>
  <c r="G476" i="3"/>
  <c r="H476" i="3"/>
  <c r="G477" i="3"/>
  <c r="H477" i="3"/>
  <c r="G478" i="3"/>
  <c r="H478" i="3"/>
  <c r="G479" i="3"/>
  <c r="H479" i="3"/>
  <c r="G480" i="3"/>
  <c r="H480" i="3"/>
  <c r="G481" i="3"/>
  <c r="H481" i="3"/>
  <c r="G482" i="3"/>
  <c r="H482" i="3"/>
  <c r="G483" i="3"/>
  <c r="H483" i="3"/>
  <c r="G484" i="3"/>
  <c r="H484" i="3"/>
  <c r="G485" i="3"/>
  <c r="H485" i="3"/>
  <c r="G486" i="3"/>
  <c r="H486" i="3"/>
  <c r="G487" i="3"/>
  <c r="H487" i="3"/>
  <c r="G488" i="3"/>
  <c r="H488" i="3"/>
  <c r="G489" i="3"/>
  <c r="H489" i="3"/>
  <c r="G490" i="3"/>
  <c r="H490" i="3"/>
  <c r="G491" i="3"/>
  <c r="H491" i="3"/>
  <c r="G492" i="3"/>
  <c r="H492" i="3"/>
  <c r="G493" i="3"/>
  <c r="H493" i="3"/>
  <c r="G494" i="3"/>
  <c r="H494" i="3"/>
  <c r="G495" i="3"/>
  <c r="H495" i="3"/>
  <c r="G496" i="3"/>
  <c r="H496" i="3"/>
  <c r="G497" i="3"/>
  <c r="H497" i="3"/>
  <c r="G498" i="3"/>
  <c r="H498" i="3"/>
  <c r="G499" i="3"/>
  <c r="H499" i="3"/>
  <c r="G500" i="3"/>
  <c r="H500" i="3"/>
  <c r="G501" i="3"/>
  <c r="H501" i="3"/>
  <c r="G502" i="3"/>
  <c r="H502" i="3"/>
  <c r="G503" i="3"/>
  <c r="H503" i="3"/>
  <c r="G504" i="3"/>
  <c r="H504" i="3"/>
  <c r="G505" i="3"/>
  <c r="H505" i="3"/>
  <c r="G506" i="3"/>
  <c r="H506" i="3"/>
  <c r="G507" i="3"/>
  <c r="H507" i="3"/>
  <c r="G508" i="3"/>
  <c r="H508" i="3"/>
  <c r="G509" i="3"/>
  <c r="H509" i="3"/>
  <c r="G510" i="3"/>
  <c r="H510" i="3"/>
  <c r="G511" i="3"/>
  <c r="H511" i="3"/>
  <c r="G512" i="3"/>
  <c r="H512" i="3"/>
  <c r="G513" i="3"/>
  <c r="H513" i="3"/>
  <c r="G514" i="3"/>
  <c r="H514" i="3"/>
  <c r="G515" i="3"/>
  <c r="H515" i="3"/>
  <c r="G516" i="3"/>
  <c r="H516" i="3"/>
  <c r="G517" i="3"/>
  <c r="H517" i="3"/>
  <c r="G518" i="3"/>
  <c r="H518" i="3"/>
  <c r="G519" i="3"/>
  <c r="H519" i="3"/>
  <c r="G520" i="3"/>
  <c r="H520" i="3"/>
  <c r="G521" i="3"/>
  <c r="H521" i="3"/>
  <c r="G522" i="3"/>
  <c r="H522" i="3"/>
  <c r="G523" i="3"/>
  <c r="H523" i="3"/>
  <c r="G524" i="3"/>
  <c r="H524" i="3"/>
  <c r="G525" i="3"/>
  <c r="H525" i="3"/>
  <c r="G526" i="3"/>
  <c r="H526" i="3"/>
  <c r="G527" i="3"/>
  <c r="H527" i="3"/>
  <c r="G528" i="3"/>
  <c r="H528" i="3"/>
  <c r="G529" i="3"/>
  <c r="H529" i="3"/>
  <c r="G530" i="3"/>
  <c r="H530" i="3"/>
  <c r="G531" i="3"/>
  <c r="H531" i="3"/>
  <c r="G532" i="3"/>
  <c r="H532" i="3"/>
  <c r="G533" i="3"/>
  <c r="H533" i="3"/>
  <c r="G534" i="3"/>
  <c r="H534" i="3"/>
  <c r="G535" i="3"/>
  <c r="H535" i="3"/>
  <c r="G536" i="3"/>
  <c r="H536" i="3"/>
  <c r="G537" i="3"/>
  <c r="H537" i="3"/>
  <c r="G538" i="3"/>
  <c r="H538" i="3"/>
  <c r="G539" i="3"/>
  <c r="H539" i="3"/>
  <c r="G540" i="3"/>
  <c r="H540" i="3"/>
  <c r="G541" i="3"/>
  <c r="H541" i="3"/>
  <c r="G542" i="3"/>
  <c r="H542" i="3"/>
  <c r="G543" i="3"/>
  <c r="H543" i="3"/>
  <c r="G544" i="3"/>
  <c r="H544" i="3"/>
  <c r="G545" i="3"/>
  <c r="H545" i="3"/>
  <c r="G546" i="3"/>
  <c r="H546" i="3"/>
  <c r="G547" i="3"/>
  <c r="H547" i="3"/>
  <c r="G548" i="3"/>
  <c r="H548" i="3"/>
  <c r="G549" i="3"/>
  <c r="H549" i="3"/>
  <c r="G550" i="3"/>
  <c r="H550" i="3"/>
  <c r="G551" i="3"/>
  <c r="H551" i="3"/>
  <c r="G552" i="3"/>
  <c r="H552" i="3"/>
  <c r="G553" i="3"/>
  <c r="H553" i="3"/>
  <c r="G554" i="3"/>
  <c r="H554" i="3"/>
  <c r="G555" i="3"/>
  <c r="H555" i="3"/>
  <c r="G556" i="3"/>
  <c r="H556" i="3"/>
  <c r="G557" i="3"/>
  <c r="H557" i="3"/>
  <c r="G558" i="3"/>
  <c r="H558" i="3"/>
  <c r="G559" i="3"/>
  <c r="H559" i="3"/>
  <c r="G560" i="3"/>
  <c r="H560" i="3"/>
  <c r="G561" i="3"/>
  <c r="H561" i="3"/>
  <c r="G562" i="3"/>
  <c r="H562" i="3"/>
  <c r="G563" i="3"/>
  <c r="H563" i="3"/>
  <c r="G564" i="3"/>
  <c r="H564" i="3"/>
  <c r="G565" i="3"/>
  <c r="H565" i="3"/>
  <c r="G566" i="3"/>
  <c r="H566" i="3"/>
  <c r="G567" i="3"/>
  <c r="H567" i="3"/>
  <c r="G568" i="3"/>
  <c r="H568" i="3"/>
  <c r="G569" i="3"/>
  <c r="H569" i="3"/>
  <c r="G570" i="3"/>
  <c r="H570" i="3"/>
  <c r="G571" i="3"/>
  <c r="H571" i="3"/>
  <c r="G572" i="3"/>
  <c r="H572" i="3"/>
  <c r="G573" i="3"/>
  <c r="H573" i="3"/>
  <c r="G574" i="3"/>
  <c r="H574" i="3"/>
  <c r="G575" i="3"/>
  <c r="H575" i="3"/>
  <c r="G576" i="3"/>
  <c r="H576" i="3"/>
  <c r="G577" i="3"/>
  <c r="H577" i="3"/>
  <c r="G578" i="3"/>
  <c r="H578" i="3"/>
  <c r="G579" i="3"/>
  <c r="H579" i="3"/>
  <c r="G580" i="3"/>
  <c r="H580" i="3"/>
  <c r="G581" i="3"/>
  <c r="H581" i="3"/>
  <c r="G582" i="3"/>
  <c r="H582" i="3"/>
  <c r="G583" i="3"/>
  <c r="H583" i="3"/>
  <c r="G584" i="3"/>
  <c r="H584" i="3"/>
  <c r="G585" i="3"/>
  <c r="H585" i="3"/>
  <c r="G586" i="3"/>
  <c r="H586" i="3"/>
  <c r="G587" i="3"/>
  <c r="H587" i="3"/>
  <c r="G588" i="3"/>
  <c r="H588" i="3"/>
  <c r="G589" i="3"/>
  <c r="H589" i="3"/>
  <c r="G590" i="3"/>
  <c r="H590" i="3"/>
  <c r="G591" i="3"/>
  <c r="H591" i="3"/>
  <c r="G592" i="3"/>
  <c r="H592" i="3"/>
  <c r="G593" i="3"/>
  <c r="H593" i="3"/>
  <c r="G594" i="3"/>
  <c r="H594" i="3"/>
  <c r="G595" i="3"/>
  <c r="H595" i="3"/>
  <c r="G596" i="3"/>
  <c r="H596" i="3"/>
  <c r="G597" i="3"/>
  <c r="H597" i="3"/>
  <c r="G598" i="3"/>
  <c r="H598" i="3"/>
  <c r="G599" i="3"/>
  <c r="H599" i="3"/>
  <c r="G600" i="3"/>
  <c r="H600" i="3"/>
  <c r="G601" i="3"/>
  <c r="H601" i="3"/>
  <c r="G602" i="3"/>
  <c r="H602" i="3"/>
  <c r="G603" i="3"/>
  <c r="H603" i="3"/>
  <c r="G604" i="3"/>
  <c r="H604" i="3"/>
  <c r="G605" i="3"/>
  <c r="H605" i="3"/>
  <c r="G606" i="3"/>
  <c r="H606" i="3"/>
  <c r="G607" i="3"/>
  <c r="H607" i="3"/>
  <c r="G608" i="3"/>
  <c r="H608" i="3"/>
  <c r="G609" i="3"/>
  <c r="H609" i="3"/>
  <c r="G610" i="3"/>
  <c r="H610" i="3"/>
  <c r="G611" i="3"/>
  <c r="H611" i="3"/>
  <c r="G612" i="3"/>
  <c r="H612" i="3"/>
  <c r="G613" i="3"/>
  <c r="H613" i="3"/>
  <c r="G614" i="3"/>
  <c r="H614" i="3"/>
  <c r="G615" i="3"/>
  <c r="H615" i="3"/>
  <c r="G616" i="3"/>
  <c r="H616" i="3"/>
  <c r="G617" i="3"/>
  <c r="H617" i="3"/>
  <c r="G618" i="3"/>
  <c r="H618" i="3"/>
  <c r="G619" i="3"/>
  <c r="H619" i="3"/>
  <c r="G620" i="3"/>
  <c r="H620" i="3"/>
  <c r="G621" i="3"/>
  <c r="H621" i="3"/>
  <c r="G622" i="3"/>
  <c r="H622" i="3"/>
  <c r="G623" i="3"/>
  <c r="H623" i="3"/>
  <c r="G624" i="3"/>
  <c r="H624" i="3"/>
  <c r="G625" i="3"/>
  <c r="H625" i="3"/>
  <c r="G626" i="3"/>
  <c r="H626" i="3"/>
  <c r="G627" i="3"/>
  <c r="H627" i="3"/>
  <c r="G628" i="3"/>
  <c r="H628" i="3"/>
  <c r="G629" i="3"/>
  <c r="H629" i="3"/>
  <c r="G630" i="3"/>
  <c r="H630" i="3"/>
  <c r="G631" i="3"/>
  <c r="H631" i="3"/>
  <c r="G632" i="3"/>
  <c r="H632" i="3"/>
  <c r="G633" i="3"/>
  <c r="H633" i="3"/>
  <c r="G634" i="3"/>
  <c r="H634" i="3"/>
  <c r="G635" i="3"/>
  <c r="H635" i="3"/>
  <c r="G636" i="3"/>
  <c r="H636" i="3"/>
  <c r="G637" i="3"/>
  <c r="H637" i="3"/>
  <c r="G638" i="3"/>
  <c r="H638" i="3"/>
  <c r="G639" i="3"/>
  <c r="H639" i="3"/>
  <c r="G640" i="3"/>
  <c r="H640" i="3"/>
  <c r="G641" i="3"/>
  <c r="H641" i="3"/>
  <c r="G642" i="3"/>
  <c r="H642" i="3"/>
  <c r="G643" i="3"/>
  <c r="H643" i="3"/>
  <c r="G644" i="3"/>
  <c r="H644" i="3"/>
  <c r="G645" i="3"/>
  <c r="H645" i="3"/>
  <c r="G646" i="3"/>
  <c r="H646" i="3"/>
  <c r="G647" i="3"/>
  <c r="H647" i="3"/>
  <c r="G648" i="3"/>
  <c r="H648" i="3"/>
  <c r="G649" i="3"/>
  <c r="H649" i="3"/>
  <c r="G650" i="3"/>
  <c r="H650" i="3"/>
  <c r="G651" i="3"/>
  <c r="H651" i="3"/>
  <c r="G652" i="3"/>
  <c r="H652" i="3"/>
  <c r="G653" i="3"/>
  <c r="H653" i="3"/>
  <c r="G654" i="3"/>
  <c r="H654" i="3"/>
  <c r="G655" i="3"/>
  <c r="H655" i="3"/>
  <c r="G656" i="3"/>
  <c r="H656" i="3"/>
  <c r="G657" i="3"/>
  <c r="H657" i="3"/>
  <c r="G658" i="3"/>
  <c r="H658" i="3"/>
  <c r="G659" i="3"/>
  <c r="H659" i="3"/>
  <c r="G660" i="3"/>
  <c r="H660" i="3"/>
  <c r="G661" i="3"/>
  <c r="H661" i="3"/>
  <c r="G662" i="3"/>
  <c r="H662" i="3"/>
  <c r="G663" i="3"/>
  <c r="H663" i="3"/>
  <c r="G664" i="3"/>
  <c r="H664" i="3"/>
  <c r="G665" i="3"/>
  <c r="H665" i="3"/>
  <c r="G666" i="3"/>
  <c r="H666" i="3"/>
  <c r="G667" i="3"/>
  <c r="H667" i="3"/>
  <c r="G668" i="3"/>
  <c r="H668" i="3"/>
  <c r="G669" i="3"/>
  <c r="H669" i="3"/>
  <c r="G670" i="3"/>
  <c r="H670" i="3"/>
  <c r="G671" i="3"/>
  <c r="H671" i="3"/>
  <c r="G672" i="3"/>
  <c r="H672" i="3"/>
  <c r="G673" i="3"/>
  <c r="H673" i="3"/>
  <c r="G674" i="3"/>
  <c r="H674" i="3"/>
  <c r="G675" i="3"/>
  <c r="H675" i="3"/>
  <c r="G676" i="3"/>
  <c r="H676" i="3"/>
  <c r="G677" i="3"/>
  <c r="H677" i="3"/>
  <c r="G678" i="3"/>
  <c r="H678" i="3"/>
  <c r="G679" i="3"/>
  <c r="H679" i="3"/>
  <c r="G680" i="3"/>
  <c r="H680" i="3"/>
  <c r="G681" i="3"/>
  <c r="H681" i="3"/>
  <c r="G682" i="3"/>
  <c r="H682" i="3"/>
  <c r="G683" i="3"/>
  <c r="H683" i="3"/>
  <c r="G684" i="3"/>
  <c r="H684" i="3"/>
  <c r="G685" i="3"/>
  <c r="H685" i="3"/>
  <c r="G686" i="3"/>
  <c r="H686" i="3"/>
  <c r="G687" i="3"/>
  <c r="H687" i="3"/>
  <c r="G688" i="3"/>
  <c r="H688" i="3"/>
  <c r="G689" i="3"/>
  <c r="H689" i="3"/>
  <c r="G690" i="3"/>
  <c r="H690" i="3"/>
  <c r="G691" i="3"/>
  <c r="H691" i="3"/>
  <c r="G692" i="3"/>
  <c r="H692" i="3"/>
  <c r="G693" i="3"/>
  <c r="H693" i="3"/>
  <c r="G694" i="3"/>
  <c r="H694" i="3"/>
  <c r="G695" i="3"/>
  <c r="H695" i="3"/>
  <c r="G696" i="3"/>
  <c r="H696" i="3"/>
  <c r="G697" i="3"/>
  <c r="H697" i="3"/>
  <c r="G698" i="3"/>
  <c r="H698" i="3"/>
  <c r="G699" i="3"/>
  <c r="H699" i="3"/>
  <c r="G700" i="3"/>
  <c r="H700" i="3"/>
  <c r="G701" i="3"/>
  <c r="H701" i="3"/>
  <c r="G702" i="3"/>
  <c r="H702" i="3"/>
  <c r="G703" i="3"/>
  <c r="H703" i="3"/>
  <c r="G704" i="3"/>
  <c r="H704" i="3"/>
  <c r="G705" i="3"/>
  <c r="H705" i="3"/>
  <c r="G706" i="3"/>
  <c r="H706" i="3"/>
  <c r="G707" i="3"/>
  <c r="H707" i="3"/>
  <c r="G708" i="3"/>
  <c r="H708" i="3"/>
  <c r="G709" i="3"/>
  <c r="H709" i="3"/>
  <c r="G710" i="3"/>
  <c r="H710" i="3"/>
  <c r="G711" i="3"/>
  <c r="H711" i="3"/>
  <c r="G712" i="3"/>
  <c r="H712" i="3"/>
  <c r="G713" i="3"/>
  <c r="H713" i="3"/>
  <c r="G714" i="3"/>
  <c r="H714" i="3"/>
  <c r="G715" i="3"/>
  <c r="H715" i="3"/>
  <c r="G716" i="3"/>
  <c r="H716" i="3"/>
  <c r="G717" i="3"/>
  <c r="H717" i="3"/>
  <c r="G718" i="3"/>
  <c r="H718" i="3"/>
  <c r="G719" i="3"/>
  <c r="H719" i="3"/>
  <c r="G720" i="3"/>
  <c r="H720" i="3"/>
  <c r="G721" i="3"/>
  <c r="H721" i="3"/>
  <c r="G722" i="3"/>
  <c r="H722" i="3"/>
  <c r="G723" i="3"/>
  <c r="H723" i="3"/>
  <c r="G724" i="3"/>
  <c r="H724" i="3"/>
  <c r="G725" i="3"/>
  <c r="H725" i="3"/>
  <c r="G726" i="3"/>
  <c r="H726" i="3"/>
  <c r="G727" i="3"/>
  <c r="H727" i="3"/>
  <c r="G728" i="3"/>
  <c r="H728" i="3"/>
  <c r="G729" i="3"/>
  <c r="H729" i="3"/>
  <c r="G730" i="3"/>
  <c r="H730" i="3"/>
  <c r="G731" i="3"/>
  <c r="H731" i="3"/>
  <c r="G732" i="3"/>
  <c r="H732" i="3"/>
  <c r="G733" i="3"/>
  <c r="H733" i="3"/>
  <c r="G734" i="3"/>
  <c r="H734" i="3"/>
  <c r="G735" i="3"/>
  <c r="H735" i="3"/>
  <c r="G736" i="3"/>
  <c r="H736" i="3"/>
  <c r="G737" i="3"/>
  <c r="H737" i="3"/>
  <c r="G738" i="3"/>
  <c r="H738" i="3"/>
  <c r="G739" i="3"/>
  <c r="H739" i="3"/>
  <c r="G740" i="3"/>
  <c r="H740" i="3"/>
  <c r="G741" i="3"/>
  <c r="H741" i="3"/>
  <c r="G742" i="3"/>
  <c r="H742" i="3"/>
  <c r="G743" i="3"/>
  <c r="H743" i="3"/>
  <c r="G744" i="3"/>
  <c r="H744" i="3"/>
  <c r="G745" i="3"/>
  <c r="H745" i="3"/>
  <c r="G746" i="3"/>
  <c r="H746" i="3"/>
  <c r="G747" i="3"/>
  <c r="H747" i="3"/>
  <c r="G748" i="3"/>
  <c r="H748" i="3"/>
  <c r="G749" i="3"/>
  <c r="H749" i="3"/>
  <c r="G750" i="3"/>
  <c r="H750" i="3"/>
  <c r="G751" i="3"/>
  <c r="H751" i="3"/>
  <c r="G752" i="3"/>
  <c r="H752" i="3"/>
  <c r="G753" i="3"/>
  <c r="H753" i="3"/>
  <c r="G754" i="3"/>
  <c r="H754" i="3"/>
  <c r="G755" i="3"/>
  <c r="H755" i="3"/>
  <c r="G756" i="3"/>
  <c r="H756" i="3"/>
  <c r="G757" i="3"/>
  <c r="H757" i="3"/>
  <c r="G758" i="3"/>
  <c r="H758" i="3"/>
  <c r="G759" i="3"/>
  <c r="H759" i="3"/>
  <c r="G760" i="3"/>
  <c r="H760" i="3"/>
  <c r="G761" i="3"/>
  <c r="H761" i="3"/>
  <c r="G762" i="3"/>
  <c r="H762" i="3"/>
  <c r="G763" i="3"/>
  <c r="H763" i="3"/>
  <c r="G764" i="3"/>
  <c r="H764" i="3"/>
  <c r="G765" i="3"/>
  <c r="H765" i="3"/>
  <c r="G766" i="3"/>
  <c r="H766" i="3"/>
  <c r="G767" i="3"/>
  <c r="H767" i="3"/>
  <c r="G768" i="3"/>
  <c r="H768" i="3"/>
  <c r="G769" i="3"/>
  <c r="H769" i="3"/>
  <c r="G770" i="3"/>
  <c r="H770" i="3"/>
  <c r="G771" i="3"/>
  <c r="H771" i="3"/>
  <c r="G772" i="3"/>
  <c r="H772" i="3"/>
  <c r="G773" i="3"/>
  <c r="H773" i="3"/>
  <c r="G774" i="3"/>
  <c r="H774" i="3"/>
  <c r="G775" i="3"/>
  <c r="H775" i="3"/>
  <c r="G776" i="3"/>
  <c r="H776" i="3"/>
  <c r="G777" i="3"/>
  <c r="H777" i="3"/>
  <c r="G778" i="3"/>
  <c r="H778" i="3"/>
  <c r="G779" i="3"/>
  <c r="H779" i="3"/>
  <c r="G780" i="3"/>
  <c r="H780" i="3"/>
  <c r="G781" i="3"/>
  <c r="H781" i="3"/>
  <c r="G782" i="3"/>
  <c r="H782" i="3"/>
  <c r="G783" i="3"/>
  <c r="H783" i="3"/>
  <c r="G784" i="3"/>
  <c r="H784" i="3"/>
  <c r="G785" i="3"/>
  <c r="H785" i="3"/>
  <c r="G786" i="3"/>
  <c r="H786" i="3"/>
  <c r="G787" i="3"/>
  <c r="H787" i="3"/>
  <c r="G788" i="3"/>
  <c r="H788" i="3"/>
  <c r="G789" i="3"/>
  <c r="H789" i="3"/>
  <c r="G790" i="3"/>
  <c r="H790" i="3"/>
  <c r="G791" i="3"/>
  <c r="H791" i="3"/>
  <c r="G792" i="3"/>
  <c r="H792" i="3"/>
  <c r="G793" i="3"/>
  <c r="H793" i="3"/>
  <c r="G794" i="3"/>
  <c r="H794" i="3"/>
  <c r="G795" i="3"/>
  <c r="H795" i="3"/>
  <c r="G796" i="3"/>
  <c r="H796" i="3"/>
  <c r="G797" i="3"/>
  <c r="H797" i="3"/>
  <c r="G798" i="3"/>
  <c r="H798" i="3"/>
  <c r="G799" i="3"/>
  <c r="H799" i="3"/>
  <c r="G800" i="3"/>
  <c r="H800" i="3"/>
  <c r="G801" i="3"/>
  <c r="H801" i="3"/>
  <c r="G802" i="3"/>
  <c r="H802" i="3"/>
  <c r="G803" i="3"/>
  <c r="H803" i="3"/>
  <c r="G804" i="3"/>
  <c r="H804" i="3"/>
  <c r="G805" i="3"/>
  <c r="H805" i="3"/>
  <c r="G806" i="3"/>
  <c r="H806" i="3"/>
  <c r="G807" i="3"/>
  <c r="H807" i="3"/>
  <c r="G808" i="3"/>
  <c r="H808" i="3"/>
  <c r="G809" i="3"/>
  <c r="H809" i="3"/>
  <c r="G810" i="3"/>
  <c r="H810" i="3"/>
  <c r="G811" i="3"/>
  <c r="H811" i="3"/>
  <c r="G812" i="3"/>
  <c r="H812" i="3"/>
  <c r="G813" i="3"/>
  <c r="H813" i="3"/>
  <c r="G814" i="3"/>
  <c r="H814" i="3"/>
  <c r="G815" i="3"/>
  <c r="H815" i="3"/>
  <c r="G816" i="3"/>
  <c r="H816" i="3"/>
  <c r="G817" i="3"/>
  <c r="H817" i="3"/>
  <c r="G818" i="3"/>
  <c r="H818" i="3"/>
  <c r="G819" i="3"/>
  <c r="H819" i="3"/>
  <c r="G820" i="3"/>
  <c r="H820" i="3"/>
  <c r="G821" i="3"/>
  <c r="H821" i="3"/>
  <c r="G822" i="3"/>
  <c r="H822" i="3"/>
  <c r="G823" i="3"/>
  <c r="H823" i="3"/>
  <c r="G824" i="3"/>
  <c r="H824" i="3"/>
  <c r="G825" i="3"/>
  <c r="H825" i="3"/>
  <c r="G826" i="3"/>
  <c r="H826" i="3"/>
  <c r="G827" i="3"/>
  <c r="H827" i="3"/>
  <c r="G828" i="3"/>
  <c r="H828" i="3"/>
  <c r="G829" i="3"/>
  <c r="H829" i="3"/>
  <c r="G830" i="3"/>
  <c r="H830" i="3"/>
  <c r="G831" i="3"/>
  <c r="H831" i="3"/>
  <c r="G832" i="3"/>
  <c r="H832" i="3"/>
  <c r="G833" i="3"/>
  <c r="H833" i="3"/>
  <c r="G834" i="3"/>
  <c r="H834" i="3"/>
  <c r="G835" i="3"/>
  <c r="H835" i="3"/>
  <c r="G836" i="3"/>
  <c r="H836" i="3"/>
  <c r="G837" i="3"/>
  <c r="H837" i="3"/>
  <c r="G838" i="3"/>
  <c r="H838" i="3"/>
  <c r="G839" i="3"/>
  <c r="H839" i="3"/>
  <c r="G840" i="3"/>
  <c r="H840" i="3"/>
  <c r="G841" i="3"/>
  <c r="H841" i="3"/>
  <c r="G842" i="3"/>
  <c r="H842" i="3"/>
  <c r="G843" i="3"/>
  <c r="H843" i="3"/>
  <c r="G844" i="3"/>
  <c r="H844" i="3"/>
  <c r="G845" i="3"/>
  <c r="H845" i="3"/>
  <c r="G846" i="3"/>
  <c r="H846" i="3"/>
  <c r="G847" i="3"/>
  <c r="H847" i="3"/>
  <c r="G848" i="3"/>
  <c r="H848" i="3"/>
  <c r="G849" i="3"/>
  <c r="H849" i="3"/>
  <c r="G850" i="3"/>
  <c r="H850" i="3"/>
  <c r="G851" i="3"/>
  <c r="H851" i="3"/>
  <c r="G852" i="3"/>
  <c r="H852" i="3"/>
  <c r="G853" i="3"/>
  <c r="H853" i="3"/>
  <c r="G854" i="3"/>
  <c r="H854" i="3"/>
  <c r="G855" i="3"/>
  <c r="H855" i="3"/>
  <c r="G856" i="3"/>
  <c r="H856" i="3"/>
  <c r="G857" i="3"/>
  <c r="H857" i="3"/>
  <c r="G858" i="3"/>
  <c r="H858" i="3"/>
  <c r="G859" i="3"/>
  <c r="H859" i="3"/>
  <c r="G860" i="3"/>
  <c r="H860" i="3"/>
  <c r="G861" i="3"/>
  <c r="H861" i="3"/>
  <c r="G862" i="3"/>
  <c r="H862" i="3"/>
  <c r="G863" i="3"/>
  <c r="H863" i="3"/>
  <c r="G864" i="3"/>
  <c r="H864" i="3"/>
  <c r="G865" i="3"/>
  <c r="H865" i="3"/>
  <c r="G866" i="3"/>
  <c r="H866" i="3"/>
  <c r="G867" i="3"/>
  <c r="H867" i="3"/>
  <c r="G868" i="3"/>
  <c r="H868" i="3"/>
  <c r="G869" i="3"/>
  <c r="H869" i="3"/>
  <c r="G870" i="3"/>
  <c r="H870" i="3"/>
  <c r="G871" i="3"/>
  <c r="H871" i="3"/>
  <c r="G872" i="3"/>
  <c r="H872" i="3"/>
  <c r="G873" i="3"/>
  <c r="H873" i="3"/>
  <c r="G874" i="3"/>
  <c r="H874" i="3"/>
  <c r="G875" i="3"/>
  <c r="H875" i="3"/>
  <c r="G876" i="3"/>
  <c r="H876" i="3"/>
  <c r="G877" i="3"/>
  <c r="H877" i="3"/>
  <c r="G878" i="3"/>
  <c r="H878" i="3"/>
  <c r="G879" i="3"/>
  <c r="H879" i="3"/>
  <c r="G880" i="3"/>
  <c r="H880" i="3"/>
  <c r="G881" i="3"/>
  <c r="H881" i="3"/>
  <c r="G882" i="3"/>
  <c r="H882" i="3"/>
  <c r="G883" i="3"/>
  <c r="H883" i="3"/>
  <c r="G884" i="3"/>
  <c r="H884" i="3"/>
  <c r="G885" i="3"/>
  <c r="H885" i="3"/>
  <c r="G886" i="3"/>
  <c r="H886" i="3"/>
  <c r="G887" i="3"/>
  <c r="H887" i="3"/>
  <c r="G888" i="3"/>
  <c r="H888" i="3"/>
  <c r="G889" i="3"/>
  <c r="H889" i="3"/>
  <c r="G890" i="3"/>
  <c r="H890" i="3"/>
  <c r="G891" i="3"/>
  <c r="H891" i="3"/>
  <c r="G892" i="3"/>
  <c r="H892" i="3"/>
  <c r="G893" i="3"/>
  <c r="H893" i="3"/>
  <c r="G894" i="3"/>
  <c r="H894" i="3"/>
  <c r="G895" i="3"/>
  <c r="H895" i="3"/>
  <c r="G896" i="3"/>
  <c r="H896" i="3"/>
  <c r="G897" i="3"/>
  <c r="H897" i="3"/>
  <c r="G898" i="3"/>
  <c r="H898" i="3"/>
  <c r="G899" i="3"/>
  <c r="H899" i="3"/>
  <c r="G900" i="3"/>
  <c r="H900" i="3"/>
  <c r="G901" i="3"/>
  <c r="H901" i="3"/>
  <c r="G902" i="3"/>
  <c r="H902" i="3"/>
  <c r="G903" i="3"/>
  <c r="H903" i="3"/>
  <c r="G904" i="3"/>
  <c r="H904" i="3"/>
  <c r="G905" i="3"/>
  <c r="H905" i="3"/>
  <c r="G906" i="3"/>
  <c r="H906" i="3"/>
  <c r="G907" i="3"/>
  <c r="H907" i="3"/>
  <c r="G908" i="3"/>
  <c r="H908" i="3"/>
  <c r="G909" i="3"/>
  <c r="H909" i="3"/>
  <c r="G910" i="3"/>
  <c r="H910" i="3"/>
  <c r="G911" i="3"/>
  <c r="H911" i="3"/>
  <c r="G912" i="3"/>
  <c r="H912" i="3"/>
  <c r="G913" i="3"/>
  <c r="H913" i="3"/>
  <c r="G914" i="3"/>
  <c r="H914" i="3"/>
  <c r="G915" i="3"/>
  <c r="H915" i="3"/>
  <c r="G916" i="3"/>
  <c r="H916" i="3"/>
  <c r="G917" i="3"/>
  <c r="H917" i="3"/>
  <c r="G918" i="3"/>
  <c r="H918" i="3"/>
  <c r="G919" i="3"/>
  <c r="H919" i="3"/>
  <c r="G920" i="3"/>
  <c r="H920" i="3"/>
  <c r="G921" i="3"/>
  <c r="H921" i="3"/>
  <c r="G922" i="3"/>
  <c r="H922" i="3"/>
  <c r="G923" i="3"/>
  <c r="H923" i="3"/>
  <c r="G924" i="3"/>
  <c r="H924" i="3"/>
  <c r="G925" i="3"/>
  <c r="H925" i="3"/>
  <c r="G926" i="3"/>
  <c r="H926" i="3"/>
  <c r="G927" i="3"/>
  <c r="H927" i="3"/>
  <c r="G928" i="3"/>
  <c r="H928" i="3"/>
  <c r="G929" i="3"/>
  <c r="H929" i="3"/>
  <c r="G930" i="3"/>
  <c r="H930" i="3"/>
  <c r="G931" i="3"/>
  <c r="H931" i="3"/>
  <c r="G932" i="3"/>
  <c r="H932" i="3"/>
  <c r="G933" i="3"/>
  <c r="H933" i="3"/>
  <c r="G934" i="3"/>
  <c r="H934" i="3"/>
  <c r="G935" i="3"/>
  <c r="H935" i="3"/>
  <c r="G936" i="3"/>
  <c r="H936" i="3"/>
  <c r="G937" i="3"/>
  <c r="H937" i="3"/>
  <c r="G938" i="3"/>
  <c r="H938" i="3"/>
  <c r="G939" i="3"/>
  <c r="H939" i="3"/>
  <c r="G940" i="3"/>
  <c r="H940" i="3"/>
  <c r="G941" i="3"/>
  <c r="H941" i="3"/>
  <c r="G942" i="3"/>
  <c r="H942" i="3"/>
  <c r="G943" i="3"/>
  <c r="H943" i="3"/>
  <c r="G944" i="3"/>
  <c r="H944" i="3"/>
  <c r="G945" i="3"/>
  <c r="H945" i="3"/>
  <c r="G946" i="3"/>
  <c r="H946" i="3"/>
  <c r="G947" i="3"/>
  <c r="H947" i="3"/>
  <c r="G948" i="3"/>
  <c r="H948" i="3"/>
  <c r="G949" i="3"/>
  <c r="H949" i="3"/>
  <c r="G950" i="3"/>
  <c r="H950" i="3"/>
  <c r="G951" i="3"/>
  <c r="H951" i="3"/>
  <c r="G952" i="3"/>
  <c r="H952" i="3"/>
  <c r="G953" i="3"/>
  <c r="H953" i="3"/>
  <c r="G954" i="3"/>
  <c r="H954" i="3"/>
  <c r="G955" i="3"/>
  <c r="H955" i="3"/>
  <c r="G956" i="3"/>
  <c r="H956" i="3"/>
  <c r="G957" i="3"/>
  <c r="H957" i="3"/>
  <c r="G958" i="3"/>
  <c r="H958" i="3"/>
  <c r="G959" i="3"/>
  <c r="H959" i="3"/>
  <c r="G960" i="3"/>
  <c r="H960" i="3"/>
  <c r="G961" i="3"/>
  <c r="H961" i="3"/>
  <c r="G962" i="3"/>
  <c r="H962" i="3"/>
  <c r="G963" i="3"/>
  <c r="H963" i="3"/>
  <c r="G964" i="3"/>
  <c r="H964" i="3"/>
  <c r="G965" i="3"/>
  <c r="H965" i="3"/>
  <c r="G966" i="3"/>
  <c r="H966" i="3"/>
  <c r="G967" i="3"/>
  <c r="H967" i="3"/>
  <c r="G968" i="3"/>
  <c r="H968" i="3"/>
  <c r="G969" i="3"/>
  <c r="H969" i="3"/>
  <c r="G970" i="3"/>
  <c r="H970" i="3"/>
  <c r="G971" i="3"/>
  <c r="H971" i="3"/>
  <c r="G972" i="3"/>
  <c r="H972" i="3"/>
  <c r="G973" i="3"/>
  <c r="H973" i="3"/>
  <c r="G974" i="3"/>
  <c r="H974" i="3"/>
  <c r="G975" i="3"/>
  <c r="H975" i="3"/>
  <c r="G976" i="3"/>
  <c r="H976" i="3"/>
  <c r="G977" i="3"/>
  <c r="H977" i="3"/>
  <c r="G978" i="3"/>
  <c r="H978" i="3"/>
  <c r="G979" i="3"/>
  <c r="H979" i="3"/>
  <c r="G980" i="3"/>
  <c r="H980" i="3"/>
  <c r="G981" i="3"/>
  <c r="H981" i="3"/>
  <c r="G982" i="3"/>
  <c r="H982" i="3"/>
  <c r="G983" i="3"/>
  <c r="H983" i="3"/>
  <c r="G984" i="3"/>
  <c r="H984" i="3"/>
  <c r="G985" i="3"/>
  <c r="H985" i="3"/>
  <c r="G986" i="3"/>
  <c r="H986" i="3"/>
  <c r="G987" i="3"/>
  <c r="H987" i="3"/>
  <c r="G988" i="3"/>
  <c r="H988" i="3"/>
  <c r="G989" i="3"/>
  <c r="H989" i="3"/>
  <c r="G990" i="3"/>
  <c r="H990" i="3"/>
  <c r="G991" i="3"/>
  <c r="H991" i="3"/>
  <c r="G992" i="3"/>
  <c r="H992" i="3"/>
  <c r="G993" i="3"/>
  <c r="H993" i="3"/>
  <c r="G994" i="3"/>
  <c r="H994" i="3"/>
  <c r="G995" i="3"/>
  <c r="H995" i="3"/>
  <c r="G996" i="3"/>
  <c r="H996" i="3"/>
  <c r="G997" i="3"/>
  <c r="H997" i="3"/>
  <c r="G998" i="3"/>
  <c r="H998" i="3"/>
  <c r="G999" i="3"/>
  <c r="H999" i="3"/>
  <c r="G1000" i="3"/>
  <c r="H1000" i="3"/>
  <c r="G1001" i="3"/>
  <c r="H1001" i="3"/>
  <c r="G1002" i="3"/>
  <c r="H1002" i="3"/>
  <c r="G1003" i="3"/>
  <c r="H1003" i="3"/>
  <c r="G1004" i="3"/>
  <c r="H1004" i="3"/>
  <c r="G1005" i="3"/>
  <c r="H1005" i="3"/>
  <c r="G1006" i="3"/>
  <c r="H1006" i="3"/>
  <c r="G1007" i="3"/>
  <c r="H1007" i="3"/>
  <c r="G1008" i="3"/>
  <c r="H1008" i="3"/>
  <c r="G1009" i="3"/>
  <c r="H1009" i="3"/>
  <c r="G1010" i="3"/>
  <c r="H1010" i="3"/>
  <c r="G1011" i="3"/>
  <c r="H1011" i="3"/>
  <c r="G1012" i="3"/>
  <c r="H1012" i="3"/>
  <c r="G1013" i="3"/>
  <c r="H1013" i="3"/>
  <c r="G1014" i="3"/>
  <c r="H1014" i="3"/>
  <c r="G1015" i="3"/>
  <c r="H1015" i="3"/>
  <c r="G1016" i="3"/>
  <c r="H1016" i="3"/>
  <c r="G1017" i="3"/>
  <c r="H1017" i="3"/>
  <c r="G1018" i="3"/>
  <c r="H1018" i="3"/>
  <c r="G1019" i="3"/>
  <c r="H1019" i="3"/>
  <c r="G1020" i="3"/>
  <c r="H1020" i="3"/>
  <c r="G1021" i="3"/>
  <c r="H1021" i="3"/>
  <c r="G1022" i="3"/>
  <c r="H1022" i="3"/>
  <c r="G1023" i="3"/>
  <c r="H1023" i="3"/>
  <c r="G1024" i="3"/>
  <c r="H1024" i="3"/>
  <c r="G1025" i="3"/>
  <c r="H1025" i="3"/>
  <c r="G1026" i="3"/>
  <c r="H1026" i="3"/>
  <c r="G1027" i="3"/>
  <c r="H1027" i="3"/>
  <c r="G1028" i="3"/>
  <c r="H1028" i="3"/>
  <c r="G1029" i="3"/>
  <c r="H1029" i="3"/>
  <c r="G1030" i="3"/>
  <c r="H1030" i="3"/>
  <c r="G1031" i="3"/>
  <c r="H1031" i="3"/>
  <c r="G1032" i="3"/>
  <c r="H1032" i="3"/>
  <c r="G1033" i="3"/>
  <c r="H1033" i="3"/>
  <c r="G1034" i="3"/>
  <c r="H1034" i="3"/>
  <c r="G1035" i="3"/>
  <c r="H1035" i="3"/>
  <c r="G1036" i="3"/>
  <c r="H1036" i="3"/>
  <c r="G1037" i="3"/>
  <c r="H1037" i="3"/>
  <c r="G1038" i="3"/>
  <c r="H1038" i="3"/>
  <c r="G1039" i="3"/>
  <c r="H1039" i="3"/>
  <c r="G1040" i="3"/>
  <c r="H1040" i="3"/>
  <c r="G1041" i="3"/>
  <c r="H1041" i="3"/>
  <c r="G1042" i="3"/>
  <c r="H1042" i="3"/>
  <c r="G1043" i="3"/>
  <c r="H1043" i="3"/>
  <c r="G1044" i="3"/>
  <c r="H1044" i="3"/>
  <c r="G1045" i="3"/>
  <c r="H1045" i="3"/>
  <c r="G1046" i="3"/>
  <c r="H1046" i="3"/>
  <c r="G1047" i="3"/>
  <c r="H1047" i="3"/>
  <c r="G1048" i="3"/>
  <c r="H1048" i="3"/>
  <c r="G1049" i="3"/>
  <c r="H1049" i="3"/>
  <c r="G1050" i="3"/>
  <c r="H1050" i="3"/>
  <c r="G1051" i="3"/>
  <c r="H1051" i="3"/>
  <c r="G1052" i="3"/>
  <c r="H1052" i="3"/>
  <c r="G1053" i="3"/>
  <c r="H1053" i="3"/>
  <c r="G1054" i="3"/>
  <c r="H1054" i="3"/>
  <c r="G1055" i="3"/>
  <c r="H1055" i="3"/>
  <c r="G1056" i="3"/>
  <c r="H1056" i="3"/>
  <c r="G1057" i="3"/>
  <c r="H1057" i="3"/>
  <c r="G1058" i="3"/>
  <c r="H1058" i="3"/>
  <c r="G1059" i="3"/>
  <c r="H1059" i="3"/>
  <c r="G1060" i="3"/>
  <c r="H1060" i="3"/>
  <c r="G1061" i="3"/>
  <c r="H1061" i="3"/>
  <c r="G1062" i="3"/>
  <c r="H1062" i="3"/>
  <c r="G1063" i="3"/>
  <c r="H1063" i="3"/>
  <c r="G1064" i="3"/>
  <c r="H1064" i="3"/>
  <c r="G1065" i="3"/>
  <c r="H1065" i="3"/>
  <c r="G1066" i="3"/>
  <c r="H1066" i="3"/>
  <c r="G1067" i="3"/>
  <c r="H1067" i="3"/>
  <c r="G1068" i="3"/>
  <c r="H1068" i="3"/>
  <c r="G1069" i="3"/>
  <c r="H1069" i="3"/>
  <c r="G1070" i="3"/>
  <c r="H1070" i="3"/>
  <c r="G1071" i="3"/>
  <c r="H1071" i="3"/>
  <c r="G1072" i="3"/>
  <c r="H1072" i="3"/>
  <c r="G1073" i="3"/>
  <c r="H1073" i="3"/>
  <c r="G1074" i="3"/>
  <c r="H1074" i="3"/>
  <c r="G1075" i="3"/>
  <c r="H1075" i="3"/>
  <c r="G1076" i="3"/>
  <c r="H1076" i="3"/>
  <c r="G1077" i="3"/>
  <c r="H1077" i="3"/>
  <c r="G1078" i="3"/>
  <c r="H1078" i="3"/>
  <c r="G1079" i="3"/>
  <c r="H1079" i="3"/>
  <c r="G1080" i="3"/>
  <c r="H1080" i="3"/>
  <c r="G1081" i="3"/>
  <c r="H1081" i="3"/>
  <c r="G1082" i="3"/>
  <c r="H1082" i="3"/>
  <c r="G1083" i="3"/>
  <c r="H1083" i="3"/>
  <c r="G1084" i="3"/>
  <c r="H1084" i="3"/>
  <c r="G1085" i="3"/>
  <c r="H1085" i="3"/>
  <c r="G1086" i="3"/>
  <c r="H1086" i="3"/>
  <c r="G1087" i="3"/>
  <c r="H1087" i="3"/>
  <c r="G1088" i="3"/>
  <c r="H1088" i="3"/>
  <c r="G1089" i="3"/>
  <c r="H1089" i="3"/>
  <c r="G1090" i="3"/>
  <c r="H1090" i="3"/>
  <c r="G1091" i="3"/>
  <c r="H1091" i="3"/>
  <c r="G1092" i="3"/>
  <c r="H1092" i="3"/>
  <c r="G1093" i="3"/>
  <c r="H1093" i="3"/>
  <c r="G1094" i="3"/>
  <c r="H1094" i="3"/>
  <c r="G1095" i="3"/>
  <c r="H1095" i="3"/>
  <c r="G1096" i="3"/>
  <c r="H1096" i="3"/>
  <c r="G1097" i="3"/>
  <c r="H1097" i="3"/>
  <c r="G1098" i="3"/>
  <c r="H1098" i="3"/>
  <c r="G1099" i="3"/>
  <c r="H1099" i="3"/>
  <c r="G1100" i="3"/>
  <c r="H1100" i="3"/>
  <c r="G1101" i="3"/>
  <c r="H1101" i="3"/>
  <c r="G1102" i="3"/>
  <c r="H1102" i="3"/>
  <c r="G1103" i="3"/>
  <c r="H1103" i="3"/>
  <c r="G1104" i="3"/>
  <c r="H1104" i="3"/>
  <c r="G1105" i="3"/>
  <c r="H1105" i="3"/>
  <c r="G1106" i="3"/>
  <c r="H1106" i="3"/>
  <c r="G1107" i="3"/>
  <c r="H1107" i="3"/>
  <c r="G1108" i="3"/>
  <c r="H1108" i="3"/>
  <c r="G1109" i="3"/>
  <c r="H1109" i="3"/>
  <c r="G1110" i="3"/>
  <c r="H1110" i="3"/>
  <c r="G1111" i="3"/>
  <c r="H1111" i="3"/>
  <c r="G1112" i="3"/>
  <c r="H1112" i="3"/>
  <c r="G1113" i="3"/>
  <c r="H1113" i="3"/>
  <c r="G1114" i="3"/>
  <c r="H1114" i="3"/>
  <c r="G1115" i="3"/>
  <c r="H1115" i="3"/>
  <c r="G1116" i="3"/>
  <c r="H1116" i="3"/>
  <c r="G1117" i="3"/>
  <c r="H1117" i="3"/>
  <c r="G1118" i="3"/>
  <c r="H1118" i="3"/>
  <c r="G1119" i="3"/>
  <c r="H1119" i="3"/>
  <c r="G1120" i="3"/>
  <c r="H1120" i="3"/>
  <c r="G1121" i="3"/>
  <c r="H1121" i="3"/>
  <c r="G1122" i="3"/>
  <c r="H1122" i="3"/>
  <c r="G1123" i="3"/>
  <c r="H1123" i="3"/>
  <c r="G1124" i="3"/>
  <c r="H1124" i="3"/>
  <c r="G1125" i="3"/>
  <c r="H1125" i="3"/>
  <c r="G1126" i="3"/>
  <c r="H1126" i="3"/>
  <c r="G1127" i="3"/>
  <c r="H1127" i="3"/>
  <c r="G1128" i="3"/>
  <c r="H1128" i="3"/>
  <c r="G1129" i="3"/>
  <c r="H1129" i="3"/>
  <c r="G1130" i="3"/>
  <c r="H1130" i="3"/>
  <c r="G1131" i="3"/>
  <c r="H1131" i="3"/>
  <c r="G1132" i="3"/>
  <c r="H1132" i="3"/>
  <c r="G1133" i="3"/>
  <c r="H1133" i="3"/>
  <c r="G1134" i="3"/>
  <c r="H1134" i="3"/>
  <c r="G1135" i="3"/>
  <c r="H1135" i="3"/>
  <c r="G1136" i="3"/>
  <c r="H1136" i="3"/>
  <c r="G1137" i="3"/>
  <c r="H1137" i="3"/>
  <c r="G1138" i="3"/>
  <c r="H1138" i="3"/>
  <c r="G1139" i="3"/>
  <c r="H1139" i="3"/>
  <c r="G1140" i="3"/>
  <c r="H1140" i="3"/>
  <c r="G1141" i="3"/>
  <c r="H1141" i="3"/>
  <c r="G1142" i="3"/>
  <c r="H1142" i="3"/>
  <c r="G1143" i="3"/>
  <c r="H1143" i="3"/>
  <c r="G1144" i="3"/>
  <c r="H1144" i="3"/>
  <c r="G1145" i="3"/>
  <c r="H1145" i="3"/>
  <c r="G1146" i="3"/>
  <c r="H1146" i="3"/>
  <c r="G1147" i="3"/>
  <c r="H1147" i="3"/>
  <c r="G1148" i="3"/>
  <c r="H1148" i="3"/>
  <c r="G1149" i="3"/>
  <c r="H1149" i="3"/>
  <c r="G1150" i="3"/>
  <c r="H1150" i="3"/>
  <c r="G1151" i="3"/>
  <c r="H1151" i="3"/>
  <c r="G1152" i="3"/>
  <c r="H1152" i="3"/>
  <c r="G1153" i="3"/>
  <c r="H1153" i="3"/>
  <c r="G1154" i="3"/>
  <c r="H1154" i="3"/>
  <c r="G1155" i="3"/>
  <c r="H1155" i="3"/>
  <c r="G1156" i="3"/>
  <c r="H1156" i="3"/>
  <c r="G1157" i="3"/>
  <c r="H1157" i="3"/>
  <c r="G1158" i="3"/>
  <c r="H1158" i="3"/>
  <c r="G1159" i="3"/>
  <c r="H1159" i="3"/>
  <c r="G1160" i="3"/>
  <c r="H1160" i="3"/>
  <c r="G1161" i="3"/>
  <c r="H1161" i="3"/>
  <c r="G1162" i="3"/>
  <c r="H1162" i="3"/>
  <c r="G1163" i="3"/>
  <c r="H1163" i="3"/>
  <c r="G1164" i="3"/>
  <c r="H1164" i="3"/>
  <c r="G1165" i="3"/>
  <c r="H1165" i="3"/>
  <c r="G1166" i="3"/>
  <c r="H1166" i="3"/>
  <c r="G1167" i="3"/>
  <c r="H1167" i="3"/>
  <c r="G1168" i="3"/>
  <c r="H1168" i="3"/>
  <c r="G1169" i="3"/>
  <c r="H1169" i="3"/>
  <c r="G1170" i="3"/>
  <c r="H1170" i="3"/>
  <c r="G1171" i="3"/>
  <c r="H1171" i="3"/>
  <c r="G1172" i="3"/>
  <c r="H1172" i="3"/>
  <c r="G1173" i="3"/>
  <c r="H1173" i="3"/>
  <c r="G1174" i="3"/>
  <c r="H1174" i="3"/>
  <c r="G1175" i="3"/>
  <c r="H1175" i="3"/>
  <c r="G1176" i="3"/>
  <c r="H1176" i="3"/>
  <c r="G1177" i="3"/>
  <c r="H1177" i="3"/>
  <c r="G1178" i="3"/>
  <c r="H1178" i="3"/>
  <c r="G1179" i="3"/>
  <c r="H1179" i="3"/>
  <c r="G1180" i="3"/>
  <c r="H1180" i="3"/>
  <c r="G1181" i="3"/>
  <c r="H1181" i="3"/>
  <c r="G1182" i="3"/>
  <c r="H1182" i="3"/>
  <c r="G1183" i="3"/>
  <c r="H1183" i="3"/>
  <c r="G1184" i="3"/>
  <c r="H1184" i="3"/>
  <c r="G1185" i="3"/>
  <c r="H1185" i="3"/>
  <c r="G1186" i="3"/>
  <c r="H1186" i="3"/>
  <c r="G1187" i="3"/>
  <c r="H1187" i="3"/>
  <c r="G1188" i="3"/>
  <c r="H1188" i="3"/>
  <c r="G1189" i="3"/>
  <c r="H1189" i="3"/>
  <c r="G1190" i="3"/>
  <c r="H1190" i="3"/>
  <c r="G1191" i="3"/>
  <c r="H1191" i="3"/>
  <c r="G1192" i="3"/>
  <c r="H1192" i="3"/>
  <c r="G1193" i="3"/>
  <c r="H1193" i="3"/>
  <c r="G1194" i="3"/>
  <c r="H1194" i="3"/>
  <c r="G1195" i="3"/>
  <c r="H1195" i="3"/>
  <c r="G1196" i="3"/>
  <c r="H1196" i="3"/>
  <c r="G1197" i="3"/>
  <c r="H1197" i="3"/>
  <c r="G1198" i="3"/>
  <c r="H1198" i="3"/>
  <c r="G1199" i="3"/>
  <c r="H1199" i="3"/>
  <c r="G1200" i="3"/>
  <c r="H1200" i="3"/>
  <c r="G1201" i="3"/>
  <c r="H1201" i="3"/>
  <c r="G1202" i="3"/>
  <c r="H1202" i="3"/>
  <c r="G1203" i="3"/>
  <c r="H1203" i="3"/>
  <c r="G1204" i="3"/>
  <c r="H1204" i="3"/>
  <c r="G1205" i="3"/>
  <c r="H1205" i="3"/>
  <c r="G1206" i="3"/>
  <c r="H1206" i="3"/>
  <c r="G1207" i="3"/>
  <c r="H1207" i="3"/>
  <c r="G1208" i="3"/>
  <c r="H1208" i="3"/>
  <c r="G1209" i="3"/>
  <c r="H1209" i="3"/>
  <c r="G1210" i="3"/>
  <c r="H1210" i="3"/>
  <c r="G1211" i="3"/>
  <c r="H1211" i="3"/>
  <c r="G1212" i="3"/>
  <c r="H1212" i="3"/>
  <c r="G1213" i="3"/>
  <c r="H1213" i="3"/>
  <c r="G1214" i="3"/>
  <c r="H1214" i="3"/>
  <c r="G1215" i="3"/>
  <c r="H1215" i="3"/>
  <c r="G1216" i="3"/>
  <c r="H1216" i="3"/>
  <c r="G1217" i="3"/>
  <c r="H1217" i="3"/>
  <c r="G1218" i="3"/>
  <c r="H1218" i="3"/>
  <c r="G1219" i="3"/>
  <c r="H1219" i="3"/>
  <c r="G1220" i="3"/>
  <c r="H1220" i="3"/>
  <c r="G1221" i="3"/>
  <c r="H1221" i="3"/>
  <c r="G1222" i="3"/>
  <c r="H1222" i="3"/>
  <c r="G1223" i="3"/>
  <c r="H1223" i="3"/>
  <c r="G1224" i="3"/>
  <c r="H1224" i="3"/>
  <c r="G1225" i="3"/>
  <c r="H1225" i="3"/>
  <c r="G1226" i="3"/>
  <c r="H1226" i="3"/>
  <c r="G1227" i="3"/>
  <c r="H1227" i="3"/>
  <c r="G1228" i="3"/>
  <c r="H1228" i="3"/>
  <c r="G1229" i="3"/>
  <c r="H1229" i="3"/>
  <c r="G1230" i="3"/>
  <c r="H1230" i="3"/>
  <c r="G1231" i="3"/>
  <c r="H1231" i="3"/>
  <c r="G1232" i="3"/>
  <c r="H1232" i="3"/>
  <c r="G1233" i="3"/>
  <c r="H1233" i="3"/>
  <c r="G1234" i="3"/>
  <c r="H1234" i="3"/>
  <c r="G1235" i="3"/>
  <c r="H1235" i="3"/>
  <c r="G1236" i="3"/>
  <c r="H1236" i="3"/>
  <c r="G1237" i="3"/>
  <c r="H1237" i="3"/>
  <c r="G1238" i="3"/>
  <c r="H1238" i="3"/>
  <c r="G1239" i="3"/>
  <c r="H1239" i="3"/>
  <c r="G1240" i="3"/>
  <c r="H1240" i="3"/>
  <c r="G1241" i="3"/>
  <c r="H1241" i="3"/>
  <c r="G1242" i="3"/>
  <c r="H1242" i="3"/>
  <c r="G1243" i="3"/>
  <c r="H1243" i="3"/>
  <c r="G1244" i="3"/>
  <c r="H1244" i="3"/>
  <c r="G1245" i="3"/>
  <c r="H1245" i="3"/>
  <c r="G1246" i="3"/>
  <c r="H1246" i="3"/>
  <c r="G1247" i="3"/>
  <c r="H1247" i="3"/>
  <c r="G1248" i="3"/>
  <c r="H1248" i="3"/>
  <c r="G1249" i="3"/>
  <c r="H1249" i="3"/>
  <c r="G1250" i="3"/>
  <c r="H1250" i="3"/>
  <c r="G1251" i="3"/>
  <c r="H1251" i="3"/>
  <c r="G1252" i="3"/>
  <c r="H1252" i="3"/>
  <c r="G1253" i="3"/>
  <c r="H1253" i="3"/>
  <c r="G1254" i="3"/>
  <c r="H1254" i="3"/>
  <c r="G1255" i="3"/>
  <c r="H1255" i="3"/>
  <c r="G1256" i="3"/>
  <c r="H1256" i="3"/>
  <c r="G1257" i="3"/>
  <c r="H1257" i="3"/>
  <c r="G1258" i="3"/>
  <c r="H1258" i="3"/>
  <c r="G1259" i="3"/>
  <c r="H1259" i="3"/>
  <c r="G1260" i="3"/>
  <c r="H1260" i="3"/>
  <c r="G1261" i="3"/>
  <c r="H1261" i="3"/>
  <c r="G1262" i="3"/>
  <c r="H1262" i="3"/>
  <c r="G1263" i="3"/>
  <c r="H1263" i="3"/>
  <c r="G1264" i="3"/>
  <c r="H1264" i="3"/>
  <c r="G1265" i="3"/>
  <c r="H1265" i="3"/>
  <c r="G1266" i="3"/>
  <c r="H1266" i="3"/>
  <c r="G1267" i="3"/>
  <c r="H1267" i="3"/>
  <c r="G1268" i="3"/>
  <c r="H1268" i="3"/>
  <c r="G1269" i="3"/>
  <c r="H1269" i="3"/>
  <c r="G1270" i="3"/>
  <c r="H1270" i="3"/>
  <c r="G1271" i="3"/>
  <c r="H1271" i="3"/>
  <c r="G1272" i="3"/>
  <c r="H1272" i="3"/>
  <c r="G1273" i="3"/>
  <c r="H1273" i="3"/>
  <c r="G1274" i="3"/>
  <c r="H1274" i="3"/>
  <c r="G1275" i="3"/>
  <c r="H1275" i="3"/>
  <c r="G1276" i="3"/>
  <c r="H1276" i="3"/>
  <c r="G1277" i="3"/>
  <c r="H1277" i="3"/>
  <c r="G1278" i="3"/>
  <c r="H1278" i="3"/>
  <c r="G1279" i="3"/>
  <c r="H1279" i="3"/>
  <c r="G1280" i="3"/>
  <c r="H1280" i="3"/>
  <c r="G1281" i="3"/>
  <c r="H1281" i="3"/>
  <c r="G1282" i="3"/>
  <c r="H1282" i="3"/>
  <c r="G1283" i="3"/>
  <c r="H1283" i="3"/>
  <c r="G1284" i="3"/>
  <c r="H1284" i="3"/>
  <c r="G1285" i="3"/>
  <c r="H1285" i="3"/>
  <c r="G1286" i="3"/>
  <c r="H1286" i="3"/>
  <c r="G1287" i="3"/>
  <c r="H1287" i="3"/>
  <c r="G1288" i="3"/>
  <c r="H1288" i="3"/>
  <c r="G1289" i="3"/>
  <c r="H1289" i="3"/>
  <c r="G1290" i="3"/>
  <c r="H1290" i="3"/>
  <c r="G1291" i="3"/>
  <c r="H1291" i="3"/>
  <c r="G1292" i="3"/>
  <c r="H1292" i="3"/>
  <c r="G1293" i="3"/>
  <c r="H1293" i="3"/>
  <c r="G1294" i="3"/>
  <c r="H1294" i="3"/>
  <c r="G1295" i="3"/>
  <c r="H1295" i="3"/>
  <c r="G1296" i="3"/>
  <c r="H1296" i="3"/>
  <c r="G1297" i="3"/>
  <c r="H1297" i="3"/>
  <c r="G1298" i="3"/>
  <c r="H1298" i="3"/>
  <c r="G1299" i="3"/>
  <c r="H1299" i="3"/>
  <c r="G1300" i="3"/>
  <c r="H1300" i="3"/>
  <c r="G1301" i="3"/>
  <c r="H1301" i="3"/>
  <c r="G1302" i="3"/>
  <c r="H1302" i="3"/>
  <c r="G1303" i="3"/>
  <c r="H1303" i="3"/>
  <c r="G1304" i="3"/>
  <c r="H1304" i="3"/>
  <c r="G1305" i="3"/>
  <c r="H1305" i="3"/>
  <c r="G1306" i="3"/>
  <c r="H1306" i="3"/>
  <c r="G1307" i="3"/>
  <c r="H1307" i="3"/>
  <c r="G1308" i="3"/>
  <c r="H1308" i="3"/>
  <c r="G1309" i="3"/>
  <c r="H1309" i="3"/>
  <c r="G1310" i="3"/>
  <c r="H1310" i="3"/>
  <c r="G1311" i="3"/>
  <c r="H1311" i="3"/>
  <c r="G1312" i="3"/>
  <c r="H1312" i="3"/>
  <c r="G1313" i="3"/>
  <c r="H1313" i="3"/>
  <c r="G1314" i="3"/>
  <c r="H1314" i="3"/>
  <c r="G1315" i="3"/>
  <c r="H1315" i="3"/>
  <c r="G1316" i="3"/>
  <c r="H1316" i="3"/>
  <c r="G1317" i="3"/>
  <c r="H1317" i="3"/>
  <c r="G1318" i="3"/>
  <c r="H1318" i="3"/>
  <c r="G1319" i="3"/>
  <c r="H1319" i="3"/>
  <c r="G1320" i="3"/>
  <c r="H1320" i="3"/>
  <c r="G1321" i="3"/>
  <c r="H1321" i="3"/>
  <c r="G1322" i="3"/>
  <c r="H1322" i="3"/>
  <c r="G1323" i="3"/>
  <c r="H1323" i="3"/>
  <c r="G1324" i="3"/>
  <c r="H1324" i="3"/>
  <c r="G1325" i="3"/>
  <c r="H1325" i="3"/>
  <c r="G1326" i="3"/>
  <c r="H1326" i="3"/>
  <c r="G1327" i="3"/>
  <c r="H1327" i="3"/>
  <c r="G1328" i="3"/>
  <c r="H1328" i="3"/>
  <c r="G1329" i="3"/>
  <c r="H1329" i="3"/>
  <c r="G1330" i="3"/>
  <c r="H1330" i="3"/>
  <c r="G1331" i="3"/>
  <c r="H1331" i="3"/>
  <c r="G1332" i="3"/>
  <c r="H1332" i="3"/>
  <c r="G1333" i="3"/>
  <c r="H1333" i="3"/>
  <c r="G1334" i="3"/>
  <c r="H1334" i="3"/>
  <c r="G1335" i="3"/>
  <c r="H1335" i="3"/>
  <c r="G1336" i="3"/>
  <c r="H1336" i="3"/>
  <c r="G1337" i="3"/>
  <c r="H1337" i="3"/>
  <c r="G1338" i="3"/>
  <c r="H1338" i="3"/>
  <c r="G1339" i="3"/>
  <c r="H1339" i="3"/>
  <c r="G1340" i="3"/>
  <c r="H1340" i="3"/>
  <c r="G1341" i="3"/>
  <c r="H1341" i="3"/>
  <c r="G1342" i="3"/>
  <c r="H1342" i="3"/>
  <c r="G1343" i="3"/>
  <c r="H1343" i="3"/>
  <c r="G1344" i="3"/>
  <c r="H1344" i="3"/>
  <c r="G1345" i="3"/>
  <c r="H1345" i="3"/>
  <c r="G1346" i="3"/>
  <c r="H1346" i="3"/>
  <c r="G1347" i="3"/>
  <c r="H1347" i="3"/>
  <c r="G1348" i="3"/>
  <c r="H1348" i="3"/>
  <c r="G1349" i="3"/>
  <c r="H1349" i="3"/>
  <c r="G1350" i="3"/>
  <c r="H1350" i="3"/>
  <c r="G1351" i="3"/>
  <c r="H1351" i="3"/>
  <c r="G1352" i="3"/>
  <c r="H1352" i="3"/>
  <c r="G1353" i="3"/>
  <c r="H1353" i="3"/>
  <c r="G1354" i="3"/>
  <c r="H1354" i="3"/>
  <c r="G1355" i="3"/>
  <c r="H1355" i="3"/>
  <c r="G1356" i="3"/>
  <c r="H1356" i="3"/>
  <c r="G1357" i="3"/>
  <c r="H1357" i="3"/>
  <c r="G1358" i="3"/>
  <c r="H1358" i="3"/>
  <c r="G1359" i="3"/>
  <c r="H1359" i="3"/>
  <c r="G1360" i="3"/>
  <c r="H1360" i="3"/>
  <c r="G1361" i="3"/>
  <c r="H1361" i="3"/>
  <c r="G1362" i="3"/>
  <c r="H1362" i="3"/>
  <c r="G1363" i="3"/>
  <c r="H1363" i="3"/>
  <c r="G1364" i="3"/>
  <c r="H1364" i="3"/>
  <c r="G1365" i="3"/>
  <c r="H1365" i="3"/>
  <c r="G1366" i="3"/>
  <c r="H1366" i="3"/>
  <c r="G1367" i="3"/>
  <c r="H1367" i="3"/>
  <c r="G1368" i="3"/>
  <c r="H1368" i="3"/>
  <c r="G1369" i="3"/>
  <c r="H1369" i="3"/>
  <c r="G1370" i="3"/>
  <c r="H1370" i="3"/>
  <c r="G1371" i="3"/>
  <c r="H1371" i="3"/>
  <c r="G1372" i="3"/>
  <c r="H1372" i="3"/>
  <c r="G1373" i="3"/>
  <c r="H1373" i="3"/>
  <c r="G1374" i="3"/>
  <c r="H1374" i="3"/>
  <c r="G1375" i="3"/>
  <c r="H1375" i="3"/>
  <c r="G1376" i="3"/>
  <c r="H1376" i="3"/>
  <c r="G1377" i="3"/>
  <c r="H1377" i="3"/>
  <c r="G1378" i="3"/>
  <c r="H1378" i="3"/>
  <c r="G1379" i="3"/>
  <c r="H1379" i="3"/>
  <c r="G1380" i="3"/>
  <c r="H1380" i="3"/>
  <c r="G1381" i="3"/>
  <c r="H1381" i="3"/>
  <c r="G1382" i="3"/>
  <c r="H1382" i="3"/>
  <c r="G1383" i="3"/>
  <c r="H1383" i="3"/>
  <c r="G1384" i="3"/>
  <c r="H1384" i="3"/>
  <c r="G1385" i="3"/>
  <c r="H1385" i="3"/>
  <c r="G1386" i="3"/>
  <c r="H1386" i="3"/>
  <c r="G1387" i="3"/>
  <c r="H1387" i="3"/>
  <c r="G1388" i="3"/>
  <c r="H1388" i="3"/>
  <c r="G1389" i="3"/>
  <c r="H1389" i="3"/>
  <c r="G1390" i="3"/>
  <c r="H1390" i="3"/>
  <c r="G1391" i="3"/>
  <c r="H1391" i="3"/>
  <c r="G1392" i="3"/>
  <c r="H1392" i="3"/>
  <c r="G1393" i="3"/>
  <c r="H1393" i="3"/>
  <c r="G1394" i="3"/>
  <c r="H1394" i="3"/>
  <c r="G1395" i="3"/>
  <c r="H1395" i="3"/>
  <c r="G1396" i="3"/>
  <c r="H1396" i="3"/>
  <c r="G1397" i="3"/>
  <c r="H1397" i="3"/>
  <c r="G1398" i="3"/>
  <c r="H1398" i="3"/>
  <c r="G1399" i="3"/>
  <c r="H1399" i="3"/>
  <c r="G1400" i="3"/>
  <c r="H1400" i="3"/>
  <c r="G1401" i="3"/>
  <c r="H1401" i="3"/>
  <c r="G1402" i="3"/>
  <c r="H1402" i="3"/>
  <c r="G1403" i="3"/>
  <c r="H1403" i="3"/>
  <c r="G1404" i="3"/>
  <c r="H1404" i="3"/>
  <c r="G1405" i="3"/>
  <c r="H1405" i="3"/>
  <c r="G1406" i="3"/>
  <c r="H1406" i="3"/>
  <c r="G1407" i="3"/>
  <c r="H1407" i="3"/>
  <c r="G1408" i="3"/>
  <c r="H1408" i="3"/>
  <c r="G1409" i="3"/>
  <c r="H1409" i="3"/>
  <c r="G1410" i="3"/>
  <c r="H1410" i="3"/>
  <c r="G1411" i="3"/>
  <c r="H1411" i="3"/>
  <c r="G1412" i="3"/>
  <c r="H1412" i="3"/>
  <c r="G1413" i="3"/>
  <c r="H1413" i="3"/>
  <c r="G1414" i="3"/>
  <c r="H1414" i="3"/>
  <c r="G1415" i="3"/>
  <c r="H1415" i="3"/>
  <c r="G1416" i="3"/>
  <c r="H1416" i="3"/>
  <c r="G1417" i="3"/>
  <c r="H1417" i="3"/>
  <c r="G1418" i="3"/>
  <c r="H1418" i="3"/>
  <c r="G1419" i="3"/>
  <c r="H1419" i="3"/>
  <c r="G1420" i="3"/>
  <c r="H1420" i="3"/>
  <c r="G1421" i="3"/>
  <c r="H1421" i="3"/>
  <c r="G1422" i="3"/>
  <c r="H1422" i="3"/>
  <c r="G1423" i="3"/>
  <c r="H1423" i="3"/>
  <c r="G1424" i="3"/>
  <c r="H1424" i="3"/>
  <c r="G1425" i="3"/>
  <c r="H1425" i="3"/>
  <c r="G1426" i="3"/>
  <c r="H1426" i="3"/>
  <c r="G1427" i="3"/>
  <c r="H1427" i="3"/>
  <c r="G1428" i="3"/>
  <c r="H1428" i="3"/>
  <c r="G1429" i="3"/>
  <c r="H1429" i="3"/>
  <c r="G1430" i="3"/>
  <c r="H1430" i="3"/>
  <c r="G1431" i="3"/>
  <c r="H1431" i="3"/>
  <c r="G1432" i="3"/>
  <c r="H1432" i="3"/>
  <c r="G1433" i="3"/>
  <c r="H1433" i="3"/>
  <c r="G1434" i="3"/>
  <c r="H1434" i="3"/>
  <c r="G1435" i="3"/>
  <c r="H1435" i="3"/>
  <c r="G1436" i="3"/>
  <c r="H1436" i="3"/>
  <c r="G1437" i="3"/>
  <c r="H1437" i="3"/>
  <c r="G1438" i="3"/>
  <c r="H1438" i="3"/>
  <c r="G1439" i="3"/>
  <c r="H1439" i="3"/>
  <c r="G1440" i="3"/>
  <c r="H1440" i="3"/>
  <c r="G1441" i="3"/>
  <c r="H1441" i="3"/>
  <c r="G1442" i="3"/>
  <c r="H1442" i="3"/>
  <c r="G1443" i="3"/>
  <c r="H1443" i="3"/>
  <c r="G1444" i="3"/>
  <c r="H1444" i="3"/>
  <c r="G1445" i="3"/>
  <c r="H1445" i="3"/>
  <c r="G1446" i="3"/>
  <c r="H1446" i="3"/>
  <c r="G1447" i="3"/>
  <c r="H1447" i="3"/>
  <c r="G1448" i="3"/>
  <c r="H1448" i="3"/>
  <c r="G1449" i="3"/>
  <c r="H1449" i="3"/>
  <c r="G1450" i="3"/>
  <c r="H1450" i="3"/>
  <c r="G1451" i="3"/>
  <c r="H1451" i="3"/>
  <c r="G1452" i="3"/>
  <c r="H1452" i="3"/>
  <c r="G1453" i="3"/>
  <c r="H1453" i="3"/>
  <c r="G1454" i="3"/>
  <c r="H1454" i="3"/>
  <c r="G1455" i="3"/>
  <c r="H1455" i="3"/>
  <c r="G1456" i="3"/>
  <c r="H1456" i="3"/>
  <c r="G1457" i="3"/>
  <c r="H1457" i="3"/>
  <c r="G1458" i="3"/>
  <c r="H1458" i="3"/>
  <c r="G1459" i="3"/>
  <c r="H1459" i="3"/>
  <c r="G1460" i="3"/>
  <c r="H1460" i="3"/>
  <c r="G1461" i="3"/>
  <c r="H1461" i="3"/>
  <c r="G1462" i="3"/>
  <c r="H1462" i="3"/>
  <c r="G1463" i="3"/>
  <c r="H1463" i="3"/>
  <c r="G1464" i="3"/>
  <c r="H1464" i="3"/>
  <c r="G1465" i="3"/>
  <c r="H1465" i="3"/>
  <c r="G1466" i="3"/>
  <c r="H1466" i="3"/>
  <c r="G1467" i="3"/>
  <c r="H1467" i="3"/>
  <c r="G1468" i="3"/>
  <c r="H1468" i="3"/>
  <c r="G1469" i="3"/>
  <c r="H1469" i="3"/>
  <c r="G1470" i="3"/>
  <c r="H1470" i="3"/>
  <c r="G1471" i="3"/>
  <c r="H1471" i="3"/>
  <c r="G1472" i="3"/>
  <c r="H1472" i="3"/>
  <c r="G1473" i="3"/>
  <c r="H1473" i="3"/>
  <c r="G1474" i="3"/>
  <c r="H1474" i="3"/>
  <c r="G1475" i="3"/>
  <c r="H1475" i="3"/>
  <c r="G1476" i="3"/>
  <c r="H1476" i="3"/>
  <c r="G1477" i="3"/>
  <c r="H1477" i="3"/>
  <c r="G1478" i="3"/>
  <c r="H1478" i="3"/>
  <c r="G1479" i="3"/>
  <c r="H1479" i="3"/>
  <c r="G1480" i="3"/>
  <c r="H1480" i="3"/>
  <c r="G1481" i="3"/>
  <c r="H1481" i="3"/>
  <c r="G1482" i="3"/>
  <c r="H1482" i="3"/>
  <c r="G1483" i="3"/>
  <c r="H1483" i="3"/>
  <c r="G1484" i="3"/>
  <c r="H1484" i="3"/>
  <c r="G1485" i="3"/>
  <c r="H1485" i="3"/>
  <c r="G1486" i="3"/>
  <c r="H1486" i="3"/>
  <c r="G1487" i="3"/>
  <c r="H1487" i="3"/>
  <c r="G1488" i="3"/>
  <c r="H1488" i="3"/>
  <c r="G1489" i="3"/>
  <c r="H1489" i="3"/>
  <c r="G1490" i="3"/>
  <c r="H1490" i="3"/>
  <c r="G1491" i="3"/>
  <c r="H1491" i="3"/>
  <c r="G1492" i="3"/>
  <c r="H1492" i="3"/>
  <c r="G1493" i="3"/>
  <c r="H1493" i="3"/>
  <c r="G1494" i="3"/>
  <c r="H1494" i="3"/>
  <c r="G1495" i="3"/>
  <c r="H1495" i="3"/>
  <c r="G1496" i="3"/>
  <c r="H1496" i="3"/>
  <c r="G1497" i="3"/>
  <c r="H1497" i="3"/>
  <c r="G1498" i="3"/>
  <c r="H1498" i="3"/>
  <c r="G1499" i="3"/>
  <c r="H1499" i="3"/>
  <c r="G1500" i="3"/>
  <c r="H1500" i="3"/>
  <c r="G1501" i="3"/>
  <c r="H1501" i="3"/>
  <c r="G1502" i="3"/>
  <c r="H1502" i="3"/>
  <c r="G1503" i="3"/>
  <c r="H1503" i="3"/>
  <c r="G1504" i="3"/>
  <c r="H1504" i="3"/>
  <c r="G1505" i="3"/>
  <c r="H1505" i="3"/>
  <c r="G1506" i="3"/>
  <c r="H1506" i="3"/>
  <c r="G1507" i="3"/>
  <c r="H1507" i="3"/>
  <c r="G1508" i="3"/>
  <c r="H1508" i="3"/>
  <c r="G1509" i="3"/>
  <c r="H1509" i="3"/>
  <c r="G1510" i="3"/>
  <c r="H1510" i="3"/>
  <c r="G1511" i="3"/>
  <c r="H1511" i="3"/>
  <c r="G1512" i="3"/>
  <c r="H1512" i="3"/>
  <c r="G1513" i="3"/>
  <c r="H1513" i="3"/>
  <c r="G1514" i="3"/>
  <c r="H1514" i="3"/>
  <c r="G1515" i="3"/>
  <c r="H1515" i="3"/>
  <c r="G1516" i="3"/>
  <c r="H1516" i="3"/>
  <c r="G1517" i="3"/>
  <c r="H1517" i="3"/>
  <c r="G1518" i="3"/>
  <c r="H1518" i="3"/>
  <c r="G1519" i="3"/>
  <c r="H1519" i="3"/>
  <c r="G1520" i="3"/>
  <c r="H1520" i="3"/>
  <c r="G1521" i="3"/>
  <c r="H1521" i="3"/>
  <c r="G1522" i="3"/>
  <c r="H1522" i="3"/>
  <c r="G1523" i="3"/>
  <c r="H1523" i="3"/>
  <c r="G1524" i="3"/>
  <c r="H1524" i="3"/>
  <c r="G1525" i="3"/>
  <c r="H1525" i="3"/>
  <c r="G1526" i="3"/>
  <c r="H1526" i="3"/>
  <c r="G1527" i="3"/>
  <c r="H1527" i="3"/>
  <c r="G1528" i="3"/>
  <c r="H1528" i="3"/>
  <c r="G1529" i="3"/>
  <c r="H1529" i="3"/>
  <c r="G1530" i="3"/>
  <c r="H1530" i="3"/>
  <c r="G1531" i="3"/>
  <c r="H1531" i="3"/>
  <c r="G1532" i="3"/>
  <c r="H1532" i="3"/>
  <c r="G1533" i="3"/>
  <c r="H1533" i="3"/>
  <c r="G1534" i="3"/>
  <c r="H1534" i="3"/>
  <c r="G1535" i="3"/>
  <c r="H1535" i="3"/>
  <c r="G1536" i="3"/>
  <c r="H1536" i="3"/>
  <c r="G1537" i="3"/>
  <c r="H1537" i="3"/>
  <c r="G1538" i="3"/>
  <c r="H1538" i="3"/>
  <c r="G1539" i="3"/>
  <c r="H1539" i="3"/>
  <c r="G1540" i="3"/>
  <c r="H1540" i="3"/>
  <c r="G1541" i="3"/>
  <c r="H1541" i="3"/>
  <c r="G1542" i="3"/>
  <c r="H1542" i="3"/>
  <c r="G1543" i="3"/>
  <c r="H1543" i="3"/>
  <c r="G1544" i="3"/>
  <c r="H1544" i="3"/>
  <c r="G1545" i="3"/>
  <c r="H1545" i="3"/>
  <c r="G1546" i="3"/>
  <c r="H1546" i="3"/>
  <c r="G1547" i="3"/>
  <c r="H1547" i="3"/>
  <c r="G1548" i="3"/>
  <c r="H1548" i="3"/>
  <c r="G1549" i="3"/>
  <c r="H1549" i="3"/>
  <c r="G1550" i="3"/>
  <c r="H1550" i="3"/>
  <c r="G1551" i="3"/>
  <c r="H1551" i="3"/>
  <c r="G1552" i="3"/>
  <c r="H1552" i="3"/>
  <c r="G1553" i="3"/>
  <c r="H1553" i="3"/>
  <c r="G1554" i="3"/>
  <c r="H1554" i="3"/>
  <c r="G1555" i="3"/>
  <c r="H1555" i="3"/>
  <c r="G1556" i="3"/>
  <c r="H1556" i="3"/>
  <c r="G1557" i="3"/>
  <c r="H1557" i="3"/>
  <c r="G1558" i="3"/>
  <c r="H1558" i="3"/>
  <c r="G1559" i="3"/>
  <c r="H1559" i="3"/>
  <c r="G1560" i="3"/>
  <c r="H1560" i="3"/>
  <c r="G1561" i="3"/>
  <c r="H1561" i="3"/>
  <c r="G1562" i="3"/>
  <c r="H1562" i="3"/>
  <c r="G1563" i="3"/>
  <c r="H1563" i="3"/>
  <c r="G1564" i="3"/>
  <c r="H1564" i="3"/>
  <c r="G1565" i="3"/>
  <c r="H1565" i="3"/>
  <c r="G1566" i="3"/>
  <c r="H1566" i="3"/>
  <c r="G1567" i="3"/>
  <c r="H1567" i="3"/>
  <c r="G1568" i="3"/>
  <c r="H1568" i="3"/>
  <c r="G1569" i="3"/>
  <c r="H1569" i="3"/>
  <c r="G1570" i="3"/>
  <c r="H1570" i="3"/>
  <c r="G1571" i="3"/>
  <c r="H1571" i="3"/>
  <c r="G1572" i="3"/>
  <c r="H1572" i="3"/>
  <c r="G1573" i="3"/>
  <c r="H1573" i="3"/>
  <c r="G1574" i="3"/>
  <c r="H1574" i="3"/>
  <c r="G1575" i="3"/>
  <c r="H1575" i="3"/>
  <c r="G1576" i="3"/>
  <c r="H1576" i="3"/>
  <c r="G1577" i="3"/>
  <c r="H1577" i="3"/>
  <c r="G1578" i="3"/>
  <c r="H1578" i="3"/>
  <c r="G1579" i="3"/>
  <c r="H1579" i="3"/>
  <c r="G1580" i="3"/>
  <c r="H1580" i="3"/>
  <c r="G1581" i="3"/>
  <c r="H1581" i="3"/>
  <c r="G1582" i="3"/>
  <c r="H1582" i="3"/>
  <c r="G1583" i="3"/>
  <c r="H1583" i="3"/>
  <c r="G1584" i="3"/>
  <c r="H1584" i="3"/>
  <c r="G1585" i="3"/>
  <c r="H1585" i="3"/>
  <c r="G1586" i="3"/>
  <c r="H1586" i="3"/>
  <c r="G1587" i="3"/>
  <c r="H1587" i="3"/>
  <c r="G1588" i="3"/>
  <c r="H1588" i="3"/>
  <c r="G1589" i="3"/>
  <c r="H1589" i="3"/>
  <c r="G1590" i="3"/>
  <c r="H1590" i="3"/>
  <c r="G1591" i="3"/>
  <c r="H1591" i="3"/>
  <c r="G1592" i="3"/>
  <c r="H1592" i="3"/>
  <c r="G1593" i="3"/>
  <c r="H1593" i="3"/>
  <c r="G1594" i="3"/>
  <c r="H1594" i="3"/>
  <c r="G1595" i="3"/>
  <c r="H1595" i="3"/>
  <c r="G1596" i="3"/>
  <c r="H1596" i="3"/>
  <c r="G1597" i="3"/>
  <c r="H1597" i="3"/>
  <c r="G1598" i="3"/>
  <c r="H1598" i="3"/>
  <c r="G1599" i="3"/>
  <c r="H1599" i="3"/>
  <c r="G1600" i="3"/>
  <c r="H1600" i="3"/>
  <c r="G1601" i="3"/>
  <c r="H1601" i="3"/>
  <c r="G1602" i="3"/>
  <c r="H1602" i="3"/>
  <c r="G1603" i="3"/>
  <c r="H1603" i="3"/>
  <c r="G1604" i="3"/>
  <c r="H1604" i="3"/>
  <c r="G1605" i="3"/>
  <c r="H1605" i="3"/>
  <c r="G1606" i="3"/>
  <c r="H1606" i="3"/>
  <c r="G1607" i="3"/>
  <c r="H1607" i="3"/>
  <c r="G1608" i="3"/>
  <c r="H1608" i="3"/>
  <c r="G1609" i="3"/>
  <c r="H1609" i="3"/>
  <c r="G1610" i="3"/>
  <c r="H1610" i="3"/>
  <c r="G1611" i="3"/>
  <c r="H1611" i="3"/>
  <c r="G1612" i="3"/>
  <c r="H1612" i="3"/>
  <c r="G1613" i="3"/>
  <c r="H1613" i="3"/>
  <c r="G1614" i="3"/>
  <c r="H1614" i="3"/>
  <c r="G1615" i="3"/>
  <c r="H1615" i="3"/>
  <c r="G1616" i="3"/>
  <c r="H1616" i="3"/>
  <c r="G1617" i="3"/>
  <c r="H1617" i="3"/>
  <c r="G1618" i="3"/>
  <c r="H1618" i="3"/>
  <c r="G1619" i="3"/>
  <c r="H1619" i="3"/>
  <c r="G1620" i="3"/>
  <c r="H1620" i="3"/>
  <c r="G1621" i="3"/>
  <c r="H1621" i="3"/>
  <c r="G1622" i="3"/>
  <c r="H1622" i="3"/>
  <c r="G1623" i="3"/>
  <c r="H1623" i="3"/>
  <c r="G1624" i="3"/>
  <c r="H1624" i="3"/>
  <c r="G1625" i="3"/>
  <c r="H1625" i="3"/>
  <c r="G1626" i="3"/>
  <c r="H1626" i="3"/>
  <c r="G1627" i="3"/>
  <c r="H1627" i="3"/>
  <c r="G1628" i="3"/>
  <c r="H1628" i="3"/>
  <c r="G1629" i="3"/>
  <c r="H1629" i="3"/>
  <c r="G1630" i="3"/>
  <c r="H1630" i="3"/>
  <c r="G1631" i="3"/>
  <c r="H1631" i="3"/>
  <c r="G1632" i="3"/>
  <c r="H1632" i="3"/>
  <c r="G1633" i="3"/>
  <c r="H1633" i="3"/>
  <c r="G1634" i="3"/>
  <c r="H1634" i="3"/>
  <c r="G1635" i="3"/>
  <c r="H1635" i="3"/>
  <c r="G1636" i="3"/>
  <c r="H1636" i="3"/>
  <c r="G1637" i="3"/>
  <c r="H1637" i="3"/>
  <c r="G1638" i="3"/>
  <c r="H1638" i="3"/>
  <c r="G1639" i="3"/>
  <c r="H1639" i="3"/>
  <c r="G1640" i="3"/>
  <c r="H1640" i="3"/>
  <c r="G1641" i="3"/>
  <c r="H1641" i="3"/>
  <c r="G1642" i="3"/>
  <c r="H1642" i="3"/>
  <c r="G1643" i="3"/>
  <c r="H1643" i="3"/>
  <c r="G1644" i="3"/>
  <c r="H1644" i="3"/>
  <c r="G1645" i="3"/>
  <c r="H1645" i="3"/>
  <c r="G1646" i="3"/>
  <c r="H1646" i="3"/>
  <c r="G1647" i="3"/>
  <c r="H1647" i="3"/>
  <c r="G1648" i="3"/>
  <c r="H1648" i="3"/>
  <c r="G1649" i="3"/>
  <c r="H1649" i="3"/>
  <c r="G1650" i="3"/>
  <c r="H1650" i="3"/>
  <c r="G1651" i="3"/>
  <c r="H1651" i="3"/>
  <c r="G1652" i="3"/>
  <c r="H1652" i="3"/>
  <c r="G1653" i="3"/>
  <c r="H1653" i="3"/>
  <c r="G1654" i="3"/>
  <c r="H1654" i="3"/>
  <c r="G1655" i="3"/>
  <c r="H1655" i="3"/>
  <c r="G1656" i="3"/>
  <c r="H1656" i="3"/>
  <c r="G1657" i="3"/>
  <c r="H1657" i="3"/>
  <c r="G1658" i="3"/>
  <c r="H1658" i="3"/>
  <c r="G1659" i="3"/>
  <c r="H1659" i="3"/>
  <c r="G1660" i="3"/>
  <c r="H1660" i="3"/>
  <c r="G1661" i="3"/>
  <c r="H1661" i="3"/>
  <c r="G1662" i="3"/>
  <c r="H1662" i="3"/>
  <c r="G1663" i="3"/>
  <c r="H1663" i="3"/>
  <c r="G1664" i="3"/>
  <c r="H1664" i="3"/>
  <c r="G1665" i="3"/>
  <c r="H1665" i="3"/>
  <c r="G1666" i="3"/>
  <c r="H1666" i="3"/>
  <c r="G1667" i="3"/>
  <c r="H1667" i="3"/>
  <c r="G1668" i="3"/>
  <c r="H1668" i="3"/>
  <c r="G1669" i="3"/>
  <c r="H1669" i="3"/>
  <c r="G1670" i="3"/>
  <c r="H1670" i="3"/>
  <c r="G1671" i="3"/>
  <c r="H1671" i="3"/>
  <c r="G1672" i="3"/>
  <c r="H1672" i="3"/>
  <c r="G1673" i="3"/>
  <c r="H1673" i="3"/>
  <c r="G1674" i="3"/>
  <c r="H1674" i="3"/>
  <c r="G1675" i="3"/>
  <c r="H1675" i="3"/>
  <c r="G1676" i="3"/>
  <c r="H1676" i="3"/>
  <c r="G1677" i="3"/>
  <c r="H1677" i="3"/>
  <c r="G1678" i="3"/>
  <c r="H1678" i="3"/>
  <c r="G1679" i="3"/>
  <c r="H1679" i="3"/>
  <c r="G1680" i="3"/>
  <c r="H1680" i="3"/>
  <c r="G1681" i="3"/>
  <c r="H1681" i="3"/>
  <c r="G1682" i="3"/>
  <c r="H1682" i="3"/>
  <c r="G1683" i="3"/>
  <c r="H1683" i="3"/>
  <c r="G1684" i="3"/>
  <c r="H1684" i="3"/>
  <c r="G1685" i="3"/>
  <c r="H1685" i="3"/>
  <c r="G1686" i="3"/>
  <c r="H1686" i="3"/>
  <c r="G1687" i="3"/>
  <c r="H1687" i="3"/>
  <c r="G1688" i="3"/>
  <c r="H1688" i="3"/>
  <c r="G1689" i="3"/>
  <c r="H1689" i="3"/>
  <c r="G1690" i="3"/>
  <c r="H1690" i="3"/>
  <c r="G1691" i="3"/>
  <c r="H1691" i="3"/>
  <c r="G1692" i="3"/>
  <c r="H1692" i="3"/>
  <c r="G1693" i="3"/>
  <c r="H1693" i="3"/>
  <c r="G1694" i="3"/>
  <c r="H1694" i="3"/>
  <c r="G1695" i="3"/>
  <c r="H1695" i="3"/>
  <c r="G1696" i="3"/>
  <c r="H1696" i="3"/>
  <c r="G1697" i="3"/>
  <c r="H1697" i="3"/>
  <c r="G1698" i="3"/>
  <c r="H1698" i="3"/>
  <c r="G1699" i="3"/>
  <c r="H1699" i="3"/>
  <c r="G1700" i="3"/>
  <c r="H1700" i="3"/>
  <c r="G1701" i="3"/>
  <c r="H1701" i="3"/>
  <c r="G1702" i="3"/>
  <c r="H1702" i="3"/>
  <c r="G1703" i="3"/>
  <c r="H1703" i="3"/>
  <c r="G1704" i="3"/>
  <c r="H1704" i="3"/>
  <c r="G1705" i="3"/>
  <c r="H1705" i="3"/>
  <c r="G1706" i="3"/>
  <c r="H1706" i="3"/>
  <c r="G1707" i="3"/>
  <c r="H1707" i="3"/>
  <c r="G1708" i="3"/>
  <c r="H1708" i="3"/>
  <c r="G1709" i="3"/>
  <c r="H1709" i="3"/>
  <c r="G1710" i="3"/>
  <c r="H1710" i="3"/>
  <c r="G1711" i="3"/>
  <c r="H1711" i="3"/>
  <c r="G1712" i="3"/>
  <c r="H1712" i="3"/>
  <c r="G1713" i="3"/>
  <c r="H1713" i="3"/>
  <c r="G1714" i="3"/>
  <c r="H1714" i="3"/>
  <c r="G1715" i="3"/>
  <c r="H1715" i="3"/>
  <c r="G1716" i="3"/>
  <c r="H1716" i="3"/>
  <c r="G1717" i="3"/>
  <c r="H1717" i="3"/>
  <c r="G1718" i="3"/>
  <c r="H1718" i="3"/>
  <c r="G1719" i="3"/>
  <c r="H1719" i="3"/>
  <c r="G1720" i="3"/>
  <c r="H1720" i="3"/>
  <c r="G1721" i="3"/>
  <c r="H1721" i="3"/>
  <c r="G1722" i="3"/>
  <c r="H1722" i="3"/>
  <c r="G1723" i="3"/>
  <c r="H1723" i="3"/>
  <c r="G1724" i="3"/>
  <c r="H1724" i="3"/>
  <c r="G1725" i="3"/>
  <c r="H1725" i="3"/>
  <c r="G1726" i="3"/>
  <c r="H1726" i="3"/>
  <c r="G1727" i="3"/>
  <c r="H1727" i="3"/>
  <c r="G1728" i="3"/>
  <c r="H1728" i="3"/>
  <c r="G1729" i="3"/>
  <c r="H1729" i="3"/>
  <c r="G1730" i="3"/>
  <c r="H1730" i="3"/>
  <c r="G1731" i="3"/>
  <c r="H1731" i="3"/>
  <c r="G1732" i="3"/>
  <c r="H1732" i="3"/>
  <c r="G1733" i="3"/>
  <c r="H1733" i="3"/>
  <c r="G1734" i="3"/>
  <c r="H1734" i="3"/>
  <c r="G1735" i="3"/>
  <c r="H1735" i="3"/>
  <c r="G1736" i="3"/>
  <c r="H1736" i="3"/>
  <c r="G1737" i="3"/>
  <c r="H1737" i="3"/>
  <c r="G1738" i="3"/>
  <c r="H1738" i="3"/>
  <c r="G1739" i="3"/>
  <c r="H1739" i="3"/>
  <c r="G1740" i="3"/>
  <c r="H1740" i="3"/>
  <c r="G1741" i="3"/>
  <c r="H1741" i="3"/>
  <c r="G1742" i="3"/>
  <c r="H1742" i="3"/>
  <c r="G1743" i="3"/>
  <c r="H1743" i="3"/>
  <c r="G1744" i="3"/>
  <c r="H1744" i="3"/>
  <c r="G1745" i="3"/>
  <c r="H1745" i="3"/>
  <c r="G1746" i="3"/>
  <c r="H1746" i="3"/>
  <c r="G1747" i="3"/>
  <c r="H1747" i="3"/>
  <c r="G1748" i="3"/>
  <c r="H1748" i="3"/>
  <c r="G1749" i="3"/>
  <c r="H1749" i="3"/>
  <c r="G1750" i="3"/>
  <c r="H1750" i="3"/>
  <c r="G1751" i="3"/>
  <c r="H1751" i="3"/>
  <c r="G1752" i="3"/>
  <c r="H1752" i="3"/>
  <c r="G1753" i="3"/>
  <c r="H1753" i="3"/>
  <c r="G1754" i="3"/>
  <c r="H1754" i="3"/>
  <c r="G1755" i="3"/>
  <c r="H1755" i="3"/>
  <c r="G1756" i="3"/>
  <c r="H1756" i="3"/>
  <c r="G1757" i="3"/>
  <c r="H1757" i="3"/>
  <c r="G1758" i="3"/>
  <c r="H1758" i="3"/>
  <c r="G1759" i="3"/>
  <c r="H1759" i="3"/>
  <c r="G1760" i="3"/>
  <c r="H1760" i="3"/>
  <c r="G1761" i="3"/>
  <c r="H1761" i="3"/>
  <c r="G1762" i="3"/>
  <c r="H1762" i="3"/>
  <c r="G1763" i="3"/>
  <c r="H1763" i="3"/>
  <c r="G1764" i="3"/>
  <c r="H1764" i="3"/>
  <c r="G1765" i="3"/>
  <c r="H1765" i="3"/>
  <c r="G1766" i="3"/>
  <c r="H1766" i="3"/>
  <c r="G1767" i="3"/>
  <c r="H1767" i="3"/>
  <c r="G1768" i="3"/>
  <c r="H1768" i="3"/>
  <c r="G1769" i="3"/>
  <c r="H1769" i="3"/>
  <c r="G1770" i="3"/>
  <c r="H1770" i="3"/>
  <c r="G1771" i="3"/>
  <c r="H1771" i="3"/>
  <c r="G1772" i="3"/>
  <c r="H1772" i="3"/>
  <c r="G1773" i="3"/>
  <c r="H1773" i="3"/>
  <c r="G1774" i="3"/>
  <c r="H1774" i="3"/>
  <c r="G1775" i="3"/>
  <c r="H1775" i="3"/>
  <c r="G1776" i="3"/>
  <c r="H1776" i="3"/>
  <c r="G1777" i="3"/>
  <c r="H1777" i="3"/>
  <c r="G1778" i="3"/>
  <c r="H1778" i="3"/>
  <c r="G1779" i="3"/>
  <c r="H1779" i="3"/>
  <c r="G1780" i="3"/>
  <c r="H1780" i="3"/>
  <c r="G1781" i="3"/>
  <c r="H1781" i="3"/>
  <c r="G1782" i="3"/>
  <c r="H1782" i="3"/>
  <c r="G1783" i="3"/>
  <c r="H1783" i="3"/>
  <c r="G1784" i="3"/>
  <c r="H1784" i="3"/>
  <c r="G1785" i="3"/>
  <c r="H1785" i="3"/>
  <c r="G1786" i="3"/>
  <c r="H1786" i="3"/>
  <c r="G1787" i="3"/>
  <c r="H1787" i="3"/>
  <c r="G1788" i="3"/>
  <c r="H1788" i="3"/>
  <c r="G1789" i="3"/>
  <c r="H1789" i="3"/>
  <c r="G1790" i="3"/>
  <c r="H1790" i="3"/>
  <c r="G1791" i="3"/>
  <c r="H1791" i="3"/>
  <c r="G1792" i="3"/>
  <c r="H1792" i="3"/>
  <c r="G1793" i="3"/>
  <c r="H1793" i="3"/>
  <c r="G1794" i="3"/>
  <c r="H1794" i="3"/>
  <c r="G1795" i="3"/>
  <c r="H1795" i="3"/>
  <c r="G1796" i="3"/>
  <c r="H1796" i="3"/>
  <c r="G1797" i="3"/>
  <c r="H1797" i="3"/>
  <c r="G1798" i="3"/>
  <c r="H1798" i="3"/>
  <c r="G1799" i="3"/>
  <c r="H1799" i="3"/>
  <c r="G1800" i="3"/>
  <c r="H1800" i="3"/>
  <c r="G1801" i="3"/>
  <c r="H1801" i="3"/>
  <c r="G1802" i="3"/>
  <c r="H1802" i="3"/>
  <c r="G1803" i="3"/>
  <c r="H1803" i="3"/>
  <c r="G1804" i="3"/>
  <c r="H1804" i="3"/>
  <c r="G1805" i="3"/>
  <c r="H1805" i="3"/>
  <c r="G1806" i="3"/>
  <c r="H1806" i="3"/>
  <c r="G1807" i="3"/>
  <c r="H1807" i="3"/>
  <c r="G1808" i="3"/>
  <c r="H1808" i="3"/>
  <c r="G1809" i="3"/>
  <c r="H1809" i="3"/>
  <c r="G1810" i="3"/>
  <c r="H1810" i="3"/>
  <c r="G1811" i="3"/>
  <c r="H1811" i="3"/>
  <c r="G1812" i="3"/>
  <c r="H1812" i="3"/>
  <c r="G1813" i="3"/>
  <c r="H1813" i="3"/>
  <c r="G1814" i="3"/>
  <c r="H1814" i="3"/>
  <c r="G1815" i="3"/>
  <c r="H1815" i="3"/>
  <c r="G1816" i="3"/>
  <c r="H1816" i="3"/>
  <c r="G1817" i="3"/>
  <c r="H1817" i="3"/>
  <c r="G1818" i="3"/>
  <c r="H1818" i="3"/>
  <c r="G1819" i="3"/>
  <c r="H1819" i="3"/>
  <c r="G1820" i="3"/>
  <c r="H1820" i="3"/>
  <c r="G1821" i="3"/>
  <c r="H1821" i="3"/>
  <c r="G1822" i="3"/>
  <c r="H1822" i="3"/>
  <c r="G1823" i="3"/>
  <c r="H1823" i="3"/>
  <c r="G1824" i="3"/>
  <c r="H1824" i="3"/>
  <c r="G1825" i="3"/>
  <c r="H1825" i="3"/>
  <c r="G1826" i="3"/>
  <c r="H1826" i="3"/>
  <c r="G1827" i="3"/>
  <c r="H1827" i="3"/>
  <c r="G1828" i="3"/>
  <c r="H1828" i="3"/>
  <c r="G1829" i="3"/>
  <c r="H1829" i="3"/>
  <c r="G1830" i="3"/>
  <c r="H1830" i="3"/>
  <c r="G1831" i="3"/>
  <c r="H1831" i="3"/>
  <c r="G1832" i="3"/>
  <c r="H1832" i="3"/>
  <c r="G1833" i="3"/>
  <c r="H1833" i="3"/>
  <c r="G1834" i="3"/>
  <c r="H1834" i="3"/>
  <c r="G1835" i="3"/>
  <c r="H1835" i="3"/>
  <c r="G1836" i="3"/>
  <c r="H1836" i="3"/>
  <c r="G1837" i="3"/>
  <c r="H1837" i="3"/>
  <c r="G1838" i="3"/>
  <c r="H1838" i="3"/>
  <c r="G1839" i="3"/>
  <c r="H1839" i="3"/>
  <c r="G1840" i="3"/>
  <c r="H1840" i="3"/>
  <c r="G1841" i="3"/>
  <c r="H1841" i="3"/>
  <c r="G1842" i="3"/>
  <c r="H1842" i="3"/>
  <c r="G1843" i="3"/>
  <c r="H1843" i="3"/>
  <c r="G1844" i="3"/>
  <c r="H1844" i="3"/>
  <c r="G1845" i="3"/>
  <c r="H1845" i="3"/>
  <c r="G1846" i="3"/>
  <c r="H1846" i="3"/>
  <c r="G1847" i="3"/>
  <c r="H1847" i="3"/>
  <c r="G1848" i="3"/>
  <c r="H1848" i="3"/>
  <c r="G1849" i="3"/>
  <c r="H1849" i="3"/>
  <c r="G1850" i="3"/>
  <c r="H1850" i="3"/>
  <c r="G1851" i="3"/>
  <c r="H1851" i="3"/>
  <c r="G1852" i="3"/>
  <c r="H1852" i="3"/>
  <c r="G1853" i="3"/>
  <c r="H1853" i="3"/>
  <c r="G1854" i="3"/>
  <c r="H1854" i="3"/>
  <c r="G1855" i="3"/>
  <c r="H1855" i="3"/>
  <c r="G1856" i="3"/>
  <c r="H1856" i="3"/>
  <c r="G1857" i="3"/>
  <c r="H1857" i="3"/>
  <c r="G1858" i="3"/>
  <c r="H1858" i="3"/>
  <c r="G1859" i="3"/>
  <c r="H1859" i="3"/>
  <c r="G1860" i="3"/>
  <c r="H1860" i="3"/>
  <c r="G1861" i="3"/>
  <c r="H1861" i="3"/>
  <c r="G1862" i="3"/>
  <c r="H1862" i="3"/>
  <c r="G1863" i="3"/>
  <c r="H1863" i="3"/>
  <c r="G1864" i="3"/>
  <c r="H1864" i="3"/>
  <c r="G1865" i="3"/>
  <c r="H1865" i="3"/>
  <c r="G1866" i="3"/>
  <c r="H1866" i="3"/>
  <c r="G1867" i="3"/>
  <c r="H1867" i="3"/>
  <c r="G1868" i="3"/>
  <c r="H1868" i="3"/>
  <c r="G1869" i="3"/>
  <c r="H1869" i="3"/>
  <c r="G1870" i="3"/>
  <c r="H1870" i="3"/>
  <c r="G1871" i="3"/>
  <c r="H1871" i="3"/>
  <c r="G1872" i="3"/>
  <c r="H1872" i="3"/>
  <c r="G1873" i="3"/>
  <c r="H1873" i="3"/>
  <c r="G1874" i="3"/>
  <c r="H1874" i="3"/>
  <c r="G1875" i="3"/>
  <c r="H1875" i="3"/>
  <c r="G1876" i="3"/>
  <c r="H1876" i="3"/>
  <c r="G1877" i="3"/>
  <c r="H1877" i="3"/>
  <c r="G1878" i="3"/>
  <c r="H1878" i="3"/>
  <c r="G1879" i="3"/>
  <c r="H1879" i="3"/>
  <c r="G1880" i="3"/>
  <c r="H1880" i="3"/>
  <c r="G1881" i="3"/>
  <c r="H1881" i="3"/>
  <c r="G1882" i="3"/>
  <c r="H1882" i="3"/>
  <c r="G1883" i="3"/>
  <c r="H1883" i="3"/>
  <c r="G1884" i="3"/>
  <c r="H1884" i="3"/>
  <c r="G1885" i="3"/>
  <c r="H1885" i="3"/>
  <c r="G1886" i="3"/>
  <c r="H1886" i="3"/>
  <c r="G1887" i="3"/>
  <c r="H1887" i="3"/>
  <c r="G1888" i="3"/>
  <c r="H1888" i="3"/>
  <c r="G1889" i="3"/>
  <c r="H1889" i="3"/>
  <c r="G1890" i="3"/>
  <c r="H1890" i="3"/>
  <c r="G1891" i="3"/>
  <c r="H1891" i="3"/>
  <c r="G1892" i="3"/>
  <c r="H1892" i="3"/>
  <c r="G1893" i="3"/>
  <c r="H1893" i="3"/>
  <c r="G1894" i="3"/>
  <c r="H1894" i="3"/>
  <c r="G1895" i="3"/>
  <c r="H1895" i="3"/>
  <c r="G1896" i="3"/>
  <c r="H1896" i="3"/>
  <c r="G1897" i="3"/>
  <c r="H1897" i="3"/>
  <c r="G1898" i="3"/>
  <c r="H1898" i="3"/>
  <c r="G1899" i="3"/>
  <c r="H1899" i="3"/>
  <c r="G1900" i="3"/>
  <c r="H1900" i="3"/>
  <c r="G1901" i="3"/>
  <c r="H1901" i="3"/>
  <c r="G1902" i="3"/>
  <c r="H1902" i="3"/>
  <c r="G1903" i="3"/>
  <c r="H1903" i="3"/>
  <c r="G1904" i="3"/>
  <c r="H1904" i="3"/>
  <c r="G1905" i="3"/>
  <c r="H1905" i="3"/>
  <c r="G1906" i="3"/>
  <c r="H1906" i="3"/>
  <c r="G1907" i="3"/>
  <c r="H1907" i="3"/>
  <c r="G1908" i="3"/>
  <c r="H1908" i="3"/>
  <c r="G1909" i="3"/>
  <c r="H1909" i="3"/>
  <c r="G1910" i="3"/>
  <c r="H1910" i="3"/>
  <c r="G1911" i="3"/>
  <c r="H1911" i="3"/>
  <c r="G1912" i="3"/>
  <c r="H1912" i="3"/>
  <c r="G1913" i="3"/>
  <c r="H1913" i="3"/>
  <c r="G1914" i="3"/>
  <c r="H1914" i="3"/>
  <c r="G1915" i="3"/>
  <c r="H1915" i="3"/>
  <c r="G1916" i="3"/>
  <c r="H1916" i="3"/>
  <c r="G1917" i="3"/>
  <c r="H1917" i="3"/>
  <c r="G1918" i="3"/>
  <c r="H1918" i="3"/>
  <c r="G1919" i="3"/>
  <c r="H1919" i="3"/>
  <c r="G1920" i="3"/>
  <c r="H1920" i="3"/>
  <c r="G1921" i="3"/>
  <c r="H1921" i="3"/>
  <c r="G1922" i="3"/>
  <c r="H1922" i="3"/>
  <c r="G1923" i="3"/>
  <c r="H1923" i="3"/>
  <c r="G1924" i="3"/>
  <c r="H1924" i="3"/>
  <c r="G1925" i="3"/>
  <c r="H1925" i="3"/>
  <c r="G1926" i="3"/>
  <c r="H1926" i="3"/>
  <c r="G1927" i="3"/>
  <c r="H1927" i="3"/>
  <c r="G1928" i="3"/>
  <c r="H1928" i="3"/>
  <c r="G1929" i="3"/>
  <c r="H1929" i="3"/>
  <c r="G1930" i="3"/>
  <c r="H1930" i="3"/>
  <c r="G1931" i="3"/>
  <c r="H1931" i="3"/>
  <c r="G1932" i="3"/>
  <c r="H1932" i="3"/>
  <c r="G1933" i="3"/>
  <c r="H1933" i="3"/>
  <c r="G1934" i="3"/>
  <c r="H1934" i="3"/>
  <c r="G1935" i="3"/>
  <c r="H1935" i="3"/>
  <c r="G1936" i="3"/>
  <c r="H1936" i="3"/>
  <c r="G1937" i="3"/>
  <c r="H1937" i="3"/>
  <c r="G1938" i="3"/>
  <c r="H1938" i="3"/>
  <c r="G1939" i="3"/>
  <c r="H1939" i="3"/>
  <c r="G1940" i="3"/>
  <c r="H1940" i="3"/>
  <c r="G1941" i="3"/>
  <c r="H1941" i="3"/>
  <c r="G1942" i="3"/>
  <c r="H1942" i="3"/>
  <c r="G1943" i="3"/>
  <c r="H1943" i="3"/>
  <c r="G1944" i="3"/>
  <c r="H1944" i="3"/>
  <c r="G1945" i="3"/>
  <c r="H1945" i="3"/>
  <c r="G1946" i="3"/>
  <c r="H1946" i="3"/>
  <c r="G1947" i="3"/>
  <c r="H1947" i="3"/>
  <c r="G1948" i="3"/>
  <c r="H1948" i="3"/>
  <c r="G1949" i="3"/>
  <c r="H1949" i="3"/>
  <c r="G1950" i="3"/>
  <c r="H1950" i="3"/>
  <c r="G1951" i="3"/>
  <c r="H1951" i="3"/>
  <c r="G1952" i="3"/>
  <c r="H1952" i="3"/>
  <c r="G1953" i="3"/>
  <c r="H1953" i="3"/>
  <c r="G1954" i="3"/>
  <c r="H1954" i="3"/>
  <c r="G1955" i="3"/>
  <c r="H1955" i="3"/>
  <c r="G1956" i="3"/>
  <c r="H1956" i="3"/>
  <c r="G1957" i="3"/>
  <c r="H1957" i="3"/>
  <c r="G1958" i="3"/>
  <c r="H1958" i="3"/>
  <c r="G1959" i="3"/>
  <c r="H1959" i="3"/>
  <c r="G1960" i="3"/>
  <c r="H1960" i="3"/>
  <c r="G1961" i="3"/>
  <c r="H1961" i="3"/>
  <c r="G1962" i="3"/>
  <c r="H1962" i="3"/>
  <c r="G1963" i="3"/>
  <c r="H1963" i="3"/>
  <c r="G1964" i="3"/>
  <c r="H1964" i="3"/>
  <c r="G1965" i="3"/>
  <c r="H1965" i="3"/>
  <c r="G1966" i="3"/>
  <c r="H1966" i="3"/>
  <c r="G1967" i="3"/>
  <c r="H1967" i="3"/>
  <c r="G1968" i="3"/>
  <c r="H1968" i="3"/>
  <c r="G1969" i="3"/>
  <c r="H1969" i="3"/>
  <c r="G1970" i="3"/>
  <c r="H1970" i="3"/>
  <c r="G1971" i="3"/>
  <c r="H1971" i="3"/>
  <c r="G1972" i="3"/>
  <c r="H1972" i="3"/>
  <c r="G1973" i="3"/>
  <c r="H1973" i="3"/>
  <c r="G1974" i="3"/>
  <c r="H1974" i="3"/>
  <c r="G1975" i="3"/>
  <c r="H1975" i="3"/>
  <c r="G1976" i="3"/>
  <c r="H1976" i="3"/>
  <c r="G1977" i="3"/>
  <c r="H1977" i="3"/>
  <c r="G1978" i="3"/>
  <c r="H1978" i="3"/>
  <c r="G1979" i="3"/>
  <c r="H1979" i="3"/>
  <c r="G1980" i="3"/>
  <c r="H1980" i="3"/>
  <c r="G1981" i="3"/>
  <c r="H1981" i="3"/>
  <c r="G1982" i="3"/>
  <c r="H1982" i="3"/>
  <c r="G1983" i="3"/>
  <c r="H1983" i="3"/>
  <c r="G1984" i="3"/>
  <c r="H1984" i="3"/>
  <c r="G1985" i="3"/>
  <c r="H1985" i="3"/>
  <c r="G1986" i="3"/>
  <c r="H1986" i="3"/>
  <c r="G1987" i="3"/>
  <c r="H1987" i="3"/>
  <c r="G1988" i="3"/>
  <c r="H1988" i="3"/>
  <c r="G1989" i="3"/>
  <c r="H1989" i="3"/>
  <c r="G1990" i="3"/>
  <c r="H1990" i="3"/>
  <c r="G1991" i="3"/>
  <c r="H1991" i="3"/>
  <c r="G1992" i="3"/>
  <c r="H1992" i="3"/>
  <c r="G1993" i="3"/>
  <c r="H1993" i="3"/>
  <c r="G1994" i="3"/>
  <c r="H1994" i="3"/>
  <c r="G1995" i="3"/>
  <c r="H1995" i="3"/>
  <c r="G1996" i="3"/>
  <c r="H1996" i="3"/>
  <c r="G1997" i="3"/>
  <c r="H1997" i="3"/>
  <c r="G1998" i="3"/>
  <c r="H1998" i="3"/>
  <c r="G1999" i="3"/>
  <c r="H1999" i="3"/>
  <c r="G2000" i="3"/>
  <c r="H2000" i="3"/>
  <c r="G2001" i="3"/>
  <c r="H2001" i="3"/>
  <c r="G2002" i="3"/>
  <c r="H2002" i="3"/>
  <c r="G2003" i="3"/>
  <c r="H2003" i="3"/>
  <c r="G2004" i="3"/>
  <c r="H2004" i="3"/>
  <c r="G2005" i="3"/>
  <c r="H2005" i="3"/>
  <c r="G2006" i="3"/>
  <c r="H2006" i="3"/>
  <c r="G2007" i="3"/>
  <c r="H2007" i="3"/>
  <c r="G2008" i="3"/>
  <c r="H2008" i="3"/>
  <c r="G2009" i="3"/>
  <c r="H2009" i="3"/>
  <c r="G2010" i="3"/>
  <c r="H2010" i="3"/>
  <c r="G2011" i="3"/>
  <c r="H2011" i="3"/>
  <c r="G2012" i="3"/>
  <c r="H2012" i="3"/>
  <c r="G2013" i="3"/>
  <c r="H2013" i="3"/>
  <c r="G2014" i="3"/>
  <c r="H2014" i="3"/>
  <c r="G2015" i="3"/>
  <c r="H2015" i="3"/>
  <c r="G2016" i="3"/>
  <c r="H2016" i="3"/>
  <c r="G2017" i="3"/>
  <c r="H2017" i="3"/>
  <c r="G2018" i="3"/>
  <c r="H2018" i="3"/>
  <c r="G2019" i="3"/>
  <c r="H2019" i="3"/>
  <c r="G2020" i="3"/>
  <c r="H2020" i="3"/>
  <c r="G2021" i="3"/>
  <c r="H2021" i="3"/>
  <c r="G2022" i="3"/>
  <c r="H2022" i="3"/>
  <c r="G2023" i="3"/>
  <c r="H2023" i="3"/>
  <c r="G2024" i="3"/>
  <c r="H2024" i="3"/>
  <c r="G2025" i="3"/>
  <c r="H2025" i="3"/>
  <c r="G2026" i="3"/>
  <c r="H2026" i="3"/>
  <c r="G2027" i="3"/>
  <c r="H2027" i="3"/>
  <c r="G2028" i="3"/>
  <c r="H2028" i="3"/>
  <c r="G2029" i="3"/>
  <c r="H2029" i="3"/>
  <c r="G2030" i="3"/>
  <c r="H2030" i="3"/>
  <c r="G2031" i="3"/>
  <c r="H2031" i="3"/>
  <c r="G2032" i="3"/>
  <c r="H2032" i="3"/>
  <c r="G2033" i="3"/>
  <c r="H2033" i="3"/>
  <c r="G2034" i="3"/>
  <c r="H2034" i="3"/>
  <c r="G2035" i="3"/>
  <c r="H2035" i="3"/>
  <c r="G2036" i="3"/>
  <c r="H2036" i="3"/>
  <c r="G2037" i="3"/>
  <c r="H2037" i="3"/>
  <c r="G2038" i="3"/>
  <c r="H2038" i="3"/>
  <c r="G2039" i="3"/>
  <c r="H2039" i="3"/>
  <c r="G2040" i="3"/>
  <c r="H2040" i="3"/>
  <c r="G2041" i="3"/>
  <c r="H2041" i="3"/>
  <c r="G2042" i="3"/>
  <c r="H2042" i="3"/>
  <c r="G2043" i="3"/>
  <c r="H2043" i="3"/>
  <c r="G2044" i="3"/>
  <c r="H2044" i="3"/>
  <c r="G2045" i="3"/>
  <c r="H2045" i="3"/>
  <c r="G2046" i="3"/>
  <c r="H2046" i="3"/>
  <c r="G2047" i="3"/>
  <c r="H2047" i="3"/>
  <c r="G2048" i="3"/>
  <c r="H2048" i="3"/>
  <c r="G2049" i="3"/>
  <c r="H2049" i="3"/>
  <c r="G2050" i="3"/>
  <c r="H2050" i="3"/>
  <c r="G2051" i="3"/>
  <c r="H2051" i="3"/>
  <c r="G2052" i="3"/>
  <c r="H2052" i="3"/>
  <c r="G2053" i="3"/>
  <c r="H2053" i="3"/>
  <c r="G2054" i="3"/>
  <c r="H2054" i="3"/>
  <c r="G2055" i="3"/>
  <c r="H2055" i="3"/>
  <c r="G2056" i="3"/>
  <c r="H2056" i="3"/>
  <c r="G2057" i="3"/>
  <c r="H2057" i="3"/>
  <c r="G2058" i="3"/>
  <c r="H2058" i="3"/>
  <c r="G2059" i="3"/>
  <c r="H2059" i="3"/>
  <c r="G2060" i="3"/>
  <c r="H2060" i="3"/>
  <c r="G2061" i="3"/>
  <c r="H2061" i="3"/>
  <c r="G2062" i="3"/>
  <c r="H2062" i="3"/>
  <c r="G2063" i="3"/>
  <c r="H2063" i="3"/>
  <c r="G2064" i="3"/>
  <c r="H2064" i="3"/>
  <c r="G2065" i="3"/>
  <c r="H2065" i="3"/>
  <c r="G2066" i="3"/>
  <c r="H2066" i="3"/>
  <c r="G2067" i="3"/>
  <c r="H2067" i="3"/>
  <c r="G2068" i="3"/>
  <c r="H2068" i="3"/>
  <c r="G2069" i="3"/>
  <c r="H2069" i="3"/>
  <c r="G2070" i="3"/>
  <c r="H2070" i="3"/>
  <c r="G2071" i="3"/>
  <c r="H2071" i="3"/>
  <c r="G2072" i="3"/>
  <c r="H2072" i="3"/>
  <c r="G2073" i="3"/>
  <c r="H2073" i="3"/>
  <c r="G2074" i="3"/>
  <c r="H2074" i="3"/>
  <c r="G2075" i="3"/>
  <c r="H2075" i="3"/>
  <c r="G2076" i="3"/>
  <c r="H2076" i="3"/>
  <c r="G2077" i="3"/>
  <c r="H2077" i="3"/>
  <c r="G2078" i="3"/>
  <c r="H2078" i="3"/>
  <c r="G2079" i="3"/>
  <c r="H2079" i="3"/>
  <c r="G2080" i="3"/>
  <c r="H2080" i="3"/>
  <c r="G2081" i="3"/>
  <c r="H2081" i="3"/>
  <c r="G2082" i="3"/>
  <c r="H2082" i="3"/>
  <c r="G2083" i="3"/>
  <c r="H2083" i="3"/>
  <c r="G2084" i="3"/>
  <c r="H2084" i="3"/>
  <c r="G2085" i="3"/>
  <c r="H2085" i="3"/>
  <c r="G2086" i="3"/>
  <c r="H2086" i="3"/>
  <c r="G2087" i="3"/>
  <c r="H2087" i="3"/>
  <c r="G2088" i="3"/>
  <c r="H2088" i="3"/>
  <c r="G2089" i="3"/>
  <c r="H2089" i="3"/>
  <c r="G2090" i="3"/>
  <c r="H2090" i="3"/>
  <c r="G2091" i="3"/>
  <c r="H2091" i="3"/>
  <c r="G2092" i="3"/>
  <c r="H2092" i="3"/>
  <c r="G2093" i="3"/>
  <c r="H2093" i="3"/>
  <c r="G2094" i="3"/>
  <c r="H2094" i="3"/>
  <c r="G2095" i="3"/>
  <c r="H2095" i="3"/>
  <c r="G2096" i="3"/>
  <c r="H2096" i="3"/>
  <c r="G2097" i="3"/>
  <c r="H2097" i="3"/>
  <c r="G2098" i="3"/>
  <c r="H2098" i="3"/>
  <c r="G2099" i="3"/>
  <c r="H2099" i="3"/>
  <c r="G2100" i="3"/>
  <c r="H2100" i="3"/>
  <c r="G2101" i="3"/>
  <c r="H2101" i="3"/>
  <c r="G2102" i="3"/>
  <c r="H2102" i="3"/>
  <c r="G2103" i="3"/>
  <c r="H2103" i="3"/>
  <c r="G2104" i="3"/>
  <c r="H2104" i="3"/>
  <c r="G2105" i="3"/>
  <c r="H2105" i="3"/>
  <c r="G2106" i="3"/>
  <c r="H2106" i="3"/>
  <c r="G2107" i="3"/>
  <c r="H2107" i="3"/>
  <c r="G2108" i="3"/>
  <c r="H2108" i="3"/>
  <c r="G2109" i="3"/>
  <c r="H2109" i="3"/>
  <c r="G2110" i="3"/>
  <c r="H2110" i="3"/>
  <c r="G2111" i="3"/>
  <c r="H2111" i="3"/>
  <c r="G2112" i="3"/>
  <c r="H2112" i="3"/>
  <c r="G2113" i="3"/>
  <c r="H2113" i="3"/>
  <c r="G2114" i="3"/>
  <c r="H2114" i="3"/>
  <c r="G2115" i="3"/>
  <c r="H2115" i="3"/>
  <c r="G2116" i="3"/>
  <c r="H2116" i="3"/>
  <c r="G2117" i="3"/>
  <c r="H2117" i="3"/>
  <c r="G2118" i="3"/>
  <c r="H2118" i="3"/>
  <c r="G2119" i="3"/>
  <c r="H2119" i="3"/>
  <c r="G2120" i="3"/>
  <c r="H2120" i="3"/>
  <c r="G2121" i="3"/>
  <c r="H2121" i="3"/>
  <c r="G2122" i="3"/>
  <c r="H2122" i="3"/>
  <c r="G2123" i="3"/>
  <c r="H2123" i="3"/>
  <c r="G2124" i="3"/>
  <c r="H2124" i="3"/>
  <c r="G2125" i="3"/>
  <c r="H2125" i="3"/>
  <c r="G2126" i="3"/>
  <c r="H2126" i="3"/>
  <c r="G2127" i="3"/>
  <c r="H2127" i="3"/>
  <c r="G2128" i="3"/>
  <c r="H2128" i="3"/>
  <c r="G2129" i="3"/>
  <c r="H2129" i="3"/>
  <c r="G2130" i="3"/>
  <c r="H2130" i="3"/>
  <c r="G2131" i="3"/>
  <c r="H2131" i="3"/>
  <c r="G2132" i="3"/>
  <c r="H2132" i="3"/>
  <c r="G2133" i="3"/>
  <c r="H2133" i="3"/>
  <c r="G2134" i="3"/>
  <c r="H2134" i="3"/>
  <c r="G2135" i="3"/>
  <c r="H2135" i="3"/>
  <c r="G2136" i="3"/>
  <c r="H2136" i="3"/>
  <c r="G2137" i="3"/>
  <c r="H2137" i="3"/>
  <c r="G2138" i="3"/>
  <c r="H2138" i="3"/>
  <c r="G2139" i="3"/>
  <c r="H2139" i="3"/>
  <c r="G2140" i="3"/>
  <c r="H2140" i="3"/>
  <c r="G2141" i="3"/>
  <c r="H2141" i="3"/>
  <c r="G2142" i="3"/>
  <c r="H2142" i="3"/>
  <c r="G2143" i="3"/>
  <c r="H2143" i="3"/>
  <c r="G2144" i="3"/>
  <c r="H2144" i="3"/>
  <c r="G2145" i="3"/>
  <c r="H2145" i="3"/>
  <c r="G2146" i="3"/>
  <c r="H2146" i="3"/>
  <c r="G2147" i="3"/>
  <c r="H2147" i="3"/>
  <c r="G2148" i="3"/>
  <c r="H2148" i="3"/>
  <c r="G2149" i="3"/>
  <c r="H2149" i="3"/>
  <c r="G2150" i="3"/>
  <c r="H2150" i="3"/>
  <c r="G2151" i="3"/>
  <c r="H2151" i="3"/>
  <c r="G2152" i="3"/>
  <c r="H2152" i="3"/>
  <c r="G2153" i="3"/>
  <c r="H2153" i="3"/>
  <c r="G2154" i="3"/>
  <c r="H2154" i="3"/>
  <c r="G2155" i="3"/>
  <c r="H2155" i="3"/>
  <c r="G2156" i="3"/>
  <c r="H2156" i="3"/>
  <c r="G2157" i="3"/>
  <c r="H2157" i="3"/>
  <c r="G2158" i="3"/>
  <c r="H2158" i="3"/>
  <c r="G2159" i="3"/>
  <c r="H2159" i="3"/>
  <c r="G2160" i="3"/>
  <c r="H2160" i="3"/>
  <c r="G2161" i="3"/>
  <c r="H2161" i="3"/>
  <c r="G2162" i="3"/>
  <c r="H2162" i="3"/>
  <c r="G2163" i="3"/>
  <c r="H2163" i="3"/>
  <c r="G2164" i="3"/>
  <c r="H2164" i="3"/>
  <c r="G2165" i="3"/>
  <c r="H2165" i="3"/>
  <c r="G2166" i="3"/>
  <c r="H2166" i="3"/>
  <c r="G2167" i="3"/>
  <c r="H2167" i="3"/>
  <c r="G2168" i="3"/>
  <c r="H2168" i="3"/>
  <c r="G2169" i="3"/>
  <c r="H2169" i="3"/>
  <c r="G2170" i="3"/>
  <c r="H2170" i="3"/>
  <c r="G2171" i="3"/>
  <c r="H2171" i="3"/>
  <c r="G2172" i="3"/>
  <c r="H2172" i="3"/>
  <c r="G2173" i="3"/>
  <c r="H2173" i="3"/>
  <c r="G2174" i="3"/>
  <c r="H2174" i="3"/>
  <c r="G2175" i="3"/>
  <c r="H2175" i="3"/>
  <c r="G2176" i="3"/>
  <c r="H2176" i="3"/>
  <c r="G2177" i="3"/>
  <c r="H2177" i="3"/>
  <c r="G2178" i="3"/>
  <c r="H2178" i="3"/>
  <c r="G2179" i="3"/>
  <c r="H2179" i="3"/>
  <c r="G2180" i="3"/>
  <c r="H2180" i="3"/>
  <c r="G2181" i="3"/>
  <c r="H2181" i="3"/>
  <c r="G2182" i="3"/>
  <c r="H2182" i="3"/>
  <c r="G2183" i="3"/>
  <c r="H2183" i="3"/>
  <c r="G2184" i="3"/>
  <c r="H2184" i="3"/>
  <c r="G2185" i="3"/>
  <c r="H2185" i="3"/>
  <c r="G2186" i="3"/>
  <c r="H2186" i="3"/>
  <c r="G2187" i="3"/>
  <c r="H2187" i="3"/>
  <c r="G2188" i="3"/>
  <c r="H2188" i="3"/>
  <c r="G2189" i="3"/>
  <c r="H2189" i="3"/>
  <c r="G2190" i="3"/>
  <c r="H2190" i="3"/>
  <c r="G2191" i="3"/>
  <c r="H2191" i="3"/>
  <c r="G2192" i="3"/>
  <c r="H2192" i="3"/>
  <c r="G2193" i="3"/>
  <c r="H2193" i="3"/>
  <c r="G2194" i="3"/>
  <c r="H2194" i="3"/>
  <c r="G2195" i="3"/>
  <c r="H2195" i="3"/>
  <c r="G2196" i="3"/>
  <c r="H2196" i="3"/>
  <c r="G2197" i="3"/>
  <c r="H2197" i="3"/>
  <c r="G2198" i="3"/>
  <c r="H2198" i="3"/>
  <c r="G2199" i="3"/>
  <c r="H2199" i="3"/>
  <c r="G2200" i="3"/>
  <c r="H2200" i="3"/>
  <c r="G2201" i="3"/>
  <c r="H2201" i="3"/>
  <c r="G2202" i="3"/>
  <c r="H2202" i="3"/>
  <c r="G2203" i="3"/>
  <c r="H2203" i="3"/>
  <c r="G2204" i="3"/>
  <c r="H2204" i="3"/>
  <c r="G2205" i="3"/>
  <c r="H2205" i="3"/>
  <c r="G2206" i="3"/>
  <c r="H2206" i="3"/>
  <c r="G2207" i="3"/>
  <c r="H2207" i="3"/>
  <c r="G2208" i="3"/>
  <c r="H2208" i="3"/>
  <c r="G2209" i="3"/>
  <c r="H2209" i="3"/>
  <c r="G2210" i="3"/>
  <c r="H2210" i="3"/>
  <c r="G2211" i="3"/>
  <c r="H2211" i="3"/>
  <c r="G2212" i="3"/>
  <c r="H2212" i="3"/>
  <c r="G2213" i="3"/>
  <c r="H2213" i="3"/>
  <c r="G2214" i="3"/>
  <c r="H2214" i="3"/>
  <c r="G2215" i="3"/>
  <c r="H2215" i="3"/>
  <c r="G2216" i="3"/>
  <c r="H2216" i="3"/>
  <c r="G2217" i="3"/>
  <c r="H2217" i="3"/>
  <c r="G2218" i="3"/>
  <c r="H2218" i="3"/>
  <c r="G2219" i="3"/>
  <c r="H2219" i="3"/>
  <c r="G2220" i="3"/>
  <c r="H2220" i="3"/>
  <c r="G2221" i="3"/>
  <c r="H2221" i="3"/>
  <c r="G2222" i="3"/>
  <c r="H2222" i="3"/>
  <c r="G2223" i="3"/>
  <c r="H2223" i="3"/>
  <c r="G2224" i="3"/>
  <c r="H2224" i="3"/>
  <c r="G2225" i="3"/>
  <c r="H2225" i="3"/>
  <c r="G2226" i="3"/>
  <c r="H2226" i="3"/>
  <c r="G2227" i="3"/>
  <c r="H2227" i="3"/>
  <c r="G2228" i="3"/>
  <c r="H2228" i="3"/>
  <c r="G2229" i="3"/>
  <c r="H2229" i="3"/>
  <c r="G2230" i="3"/>
  <c r="H2230" i="3"/>
  <c r="G2231" i="3"/>
  <c r="H2231" i="3"/>
  <c r="G2232" i="3"/>
  <c r="H2232" i="3"/>
  <c r="G2233" i="3"/>
  <c r="H2233" i="3"/>
  <c r="G2234" i="3"/>
  <c r="H2234" i="3"/>
  <c r="G2235" i="3"/>
  <c r="H2235" i="3"/>
  <c r="G2236" i="3"/>
  <c r="H2236" i="3"/>
  <c r="G2237" i="3"/>
  <c r="H2237" i="3"/>
  <c r="G2238" i="3"/>
  <c r="H2238" i="3"/>
  <c r="G2239" i="3"/>
  <c r="H2239" i="3"/>
  <c r="G2240" i="3"/>
  <c r="H2240" i="3"/>
  <c r="G2241" i="3"/>
  <c r="H2241" i="3"/>
  <c r="G2242" i="3"/>
  <c r="H2242" i="3"/>
  <c r="G2243" i="3"/>
  <c r="H2243" i="3"/>
  <c r="G2244" i="3"/>
  <c r="H2244" i="3"/>
  <c r="G2245" i="3"/>
  <c r="H2245" i="3"/>
  <c r="G2246" i="3"/>
  <c r="H2246" i="3"/>
  <c r="G2247" i="3"/>
  <c r="H2247" i="3"/>
  <c r="G2248" i="3"/>
  <c r="H2248" i="3"/>
  <c r="G2249" i="3"/>
  <c r="H2249" i="3"/>
  <c r="G2250" i="3"/>
  <c r="H2250" i="3"/>
  <c r="G2251" i="3"/>
  <c r="H2251" i="3"/>
  <c r="G2252" i="3"/>
  <c r="H2252" i="3"/>
  <c r="G2253" i="3"/>
  <c r="H2253" i="3"/>
  <c r="G2254" i="3"/>
  <c r="H2254" i="3"/>
  <c r="G2255" i="3"/>
  <c r="H2255" i="3"/>
  <c r="G2256" i="3"/>
  <c r="H2256" i="3"/>
  <c r="G2257" i="3"/>
  <c r="H2257" i="3"/>
  <c r="H23" i="3"/>
  <c r="B10" i="3"/>
  <c r="N13" i="8" l="1"/>
  <c r="AJ31" i="18" s="1"/>
  <c r="N12" i="8"/>
  <c r="AI31" i="18" s="1"/>
  <c r="Q10" i="26" l="1"/>
  <c r="Q35" i="26" s="1"/>
  <c r="B10" i="26"/>
  <c r="B11" i="26" s="1"/>
  <c r="B12" i="26" s="1"/>
  <c r="B13" i="26" s="1"/>
  <c r="B14" i="26" s="1"/>
  <c r="B15" i="26" s="1"/>
  <c r="B16" i="26" s="1"/>
  <c r="B17" i="26" s="1"/>
  <c r="B18" i="26" s="1"/>
  <c r="B19" i="26" s="1"/>
  <c r="B20" i="26" s="1"/>
  <c r="B21" i="26" s="1"/>
  <c r="B22" i="26" s="1"/>
  <c r="B23" i="26" s="1"/>
  <c r="B24" i="26" s="1"/>
  <c r="B25" i="26" s="1"/>
  <c r="B26" i="26" s="1"/>
  <c r="B27" i="26" s="1"/>
  <c r="B28" i="26" s="1"/>
  <c r="B29" i="26" s="1"/>
  <c r="B30" i="26" s="1"/>
  <c r="B31" i="26" s="1"/>
  <c r="B32" i="26" s="1"/>
  <c r="B33" i="26" s="1"/>
  <c r="B34" i="26" s="1"/>
  <c r="O2" i="26"/>
  <c r="O1" i="26"/>
  <c r="F12" i="19" l="1"/>
  <c r="P10" i="26"/>
  <c r="H14" i="8"/>
  <c r="AE31" i="18" s="1"/>
  <c r="B14" i="8"/>
  <c r="B7" i="8"/>
  <c r="I4" i="8"/>
  <c r="G4" i="19"/>
  <c r="I3" i="8"/>
  <c r="B11" i="19"/>
  <c r="X29" i="18" s="1"/>
  <c r="C31" i="18"/>
  <c r="K77" i="8"/>
  <c r="K78" i="8"/>
  <c r="G3" i="19"/>
  <c r="AE101" i="8"/>
  <c r="AE99" i="8"/>
  <c r="AC98" i="8"/>
  <c r="X98" i="8"/>
  <c r="AE97" i="8"/>
  <c r="AE96" i="8"/>
  <c r="AE95" i="8"/>
  <c r="AE90" i="8"/>
  <c r="AE89" i="8"/>
  <c r="D31" i="18"/>
  <c r="B3" i="18"/>
  <c r="A3" i="18"/>
  <c r="C3" i="18"/>
  <c r="C29" i="18"/>
  <c r="D29" i="18"/>
  <c r="E29" i="18"/>
  <c r="A30" i="18"/>
  <c r="B30" i="18"/>
  <c r="C30" i="18"/>
  <c r="D30" i="18"/>
  <c r="A31" i="18"/>
  <c r="B31" i="18"/>
  <c r="D6" i="3"/>
  <c r="C10" i="3"/>
  <c r="B12" i="2"/>
  <c r="P11" i="2"/>
  <c r="P31" i="18" s="1"/>
  <c r="AE29" i="18" l="1"/>
  <c r="B16" i="8"/>
  <c r="AE98" i="8"/>
  <c r="AG29" i="18"/>
  <c r="Z29" i="18"/>
  <c r="B8" i="8"/>
  <c r="N8" i="8" s="1"/>
  <c r="N7" i="8"/>
  <c r="AG31" i="18" s="1"/>
  <c r="B12" i="19"/>
  <c r="Y29" i="18" s="1"/>
  <c r="H16" i="8"/>
  <c r="AF31" i="18" s="1"/>
  <c r="E12" i="3"/>
  <c r="E13" i="3" s="1"/>
  <c r="E14" i="3" s="1"/>
  <c r="AK29" i="18" l="1"/>
  <c r="AF29" i="18"/>
  <c r="B9" i="8"/>
  <c r="AB29" i="18" s="1"/>
  <c r="AA29" i="18"/>
  <c r="AH29" i="18"/>
  <c r="N18" i="8"/>
  <c r="AH31" i="18"/>
  <c r="I31" i="2"/>
  <c r="R31" i="18" s="1"/>
  <c r="N16" i="8"/>
  <c r="B11" i="3" l="1"/>
  <c r="B13" i="3" s="1"/>
  <c r="AK31" i="18"/>
  <c r="I12" i="19" l="1"/>
  <c r="Y31" i="18" s="1"/>
  <c r="I11" i="19"/>
  <c r="X31" i="18" s="1"/>
  <c r="P12" i="2"/>
  <c r="Q31" i="18" s="1"/>
  <c r="C12" i="19" l="1"/>
  <c r="D12" i="19"/>
  <c r="I13" i="19"/>
  <c r="B8" i="19" s="1"/>
  <c r="D11" i="19"/>
  <c r="C11" i="19"/>
  <c r="M26" i="2" l="1"/>
</calcChain>
</file>

<file path=xl/sharedStrings.xml><?xml version="1.0" encoding="utf-8"?>
<sst xmlns="http://schemas.openxmlformats.org/spreadsheetml/2006/main" count="7138" uniqueCount="3440">
  <si>
    <t>Zorgcentrum Uitzicht</t>
  </si>
  <si>
    <t>Vaartland service- en zorgcentrum</t>
  </si>
  <si>
    <t>'t Huis op de Waard</t>
  </si>
  <si>
    <t>Malderburch, centrum voor welzijn, wonen en zorg</t>
  </si>
  <si>
    <t>Zuid-Limburg</t>
  </si>
  <si>
    <t>Vanboeijen</t>
  </si>
  <si>
    <t>Stichting voor zorg- en dienstverlening De Stouwe</t>
  </si>
  <si>
    <t>Stichting PCSOH</t>
  </si>
  <si>
    <t>Zorggroep Sint Maarten Friesland</t>
  </si>
  <si>
    <t>Thuiszorg Rotterdam (Rotterdam)</t>
  </si>
  <si>
    <t>RIBW Leger des Heils GGZ Waardenland</t>
  </si>
  <si>
    <t>Wonen en Psychiatrie</t>
  </si>
  <si>
    <t>Carepool B.V.</t>
  </si>
  <si>
    <t>Rivas Zorggroep thuiszorg (West-Brabant)</t>
  </si>
  <si>
    <t>Humanitas DMH (West-Brabant)</t>
  </si>
  <si>
    <t>Prisma (West-Brabant)</t>
  </si>
  <si>
    <t>Prisma (Noordoost-Brabant)</t>
  </si>
  <si>
    <t>AA Zorg</t>
  </si>
  <si>
    <t>Thuiszorg Inis (Nijmegen)</t>
  </si>
  <si>
    <t>Waarde</t>
  </si>
  <si>
    <t>Regelnummer</t>
  </si>
  <si>
    <t>RIScode</t>
  </si>
  <si>
    <t>LEEG</t>
  </si>
  <si>
    <t>Werkblad(en) (1x)</t>
  </si>
  <si>
    <t>Rubriek (1x)</t>
  </si>
  <si>
    <t>Rangnummer</t>
  </si>
  <si>
    <t>Aantal/Prijs/Totaal</t>
  </si>
  <si>
    <t>Foutmeldingen</t>
  </si>
  <si>
    <t>aaa</t>
  </si>
  <si>
    <t>bbb</t>
  </si>
  <si>
    <t>ccc</t>
  </si>
  <si>
    <t>ddd</t>
  </si>
  <si>
    <t>Vervaldatum formulier (normaal)</t>
  </si>
  <si>
    <t>vervallen? 1 = ja</t>
  </si>
  <si>
    <t>Formulier vervallen?</t>
  </si>
  <si>
    <t>Indiening</t>
  </si>
  <si>
    <t>Evean Thuiszorg (Noord-Holland Noord)</t>
  </si>
  <si>
    <t>Stichting Sara</t>
  </si>
  <si>
    <t>ViVa! Zorggroep (Kennemerland)</t>
  </si>
  <si>
    <t>Robert Coppesstichting</t>
  </si>
  <si>
    <t>Particura (Zuid Holland Noord)</t>
  </si>
  <si>
    <t>Kinderhospice ZonnaCare</t>
  </si>
  <si>
    <t>F.M.A. Bekkers</t>
  </si>
  <si>
    <t>HEESCH</t>
  </si>
  <si>
    <t>B. Berkheij</t>
  </si>
  <si>
    <t>D.M.H. Dekker - Spijkers</t>
  </si>
  <si>
    <t>RIWB Leger des Heils GGZ Drenthe</t>
  </si>
  <si>
    <t>Registratienummer NZa</t>
  </si>
  <si>
    <t>Vivantes Zorggroep</t>
  </si>
  <si>
    <t>Omega Groep GHZ (Zwolle)</t>
  </si>
  <si>
    <t>RIBW Leger des Heils GGZ Noord Limburg</t>
  </si>
  <si>
    <t>RIBW Leger des Heils GGZ Groningen</t>
  </si>
  <si>
    <t>RIBW Leger des Heils GGZ-MCR</t>
  </si>
  <si>
    <t>RIBW Leger des Heils GGZ Kennemerland</t>
  </si>
  <si>
    <t>RIBW Leger des Heils GGZ Utrecht</t>
  </si>
  <si>
    <t>Leger des Heils GGZ Noord-Holland Noord</t>
  </si>
  <si>
    <t>Apeldoorn Zutphen e.o.</t>
  </si>
  <si>
    <t>Midden IJssel</t>
  </si>
  <si>
    <t>Amstelland en de Meerlanden</t>
  </si>
  <si>
    <t>RIBW Leger des Heils GGZ Twente</t>
  </si>
  <si>
    <t>Stichting Evangelisch Begeleidingscentrum</t>
  </si>
  <si>
    <t>Zorgbruggen Thuiszorg en N-Joying</t>
  </si>
  <si>
    <t>Stichting Zinzia Zorggroep</t>
  </si>
  <si>
    <t>AmaliaZorg, locatie Catharinenberg te Oisterwijk</t>
  </si>
  <si>
    <t>Het Westerhonk</t>
  </si>
  <si>
    <t>Stichting Welcom</t>
  </si>
  <si>
    <t>Stichting Solidez</t>
  </si>
  <si>
    <t>Stichting Caleidoz</t>
  </si>
  <si>
    <t>Swon het seniorennetwerk</t>
  </si>
  <si>
    <t>Prisma (Midden-Brabant)</t>
  </si>
  <si>
    <t>Prinsenstichting</t>
  </si>
  <si>
    <t>WerkPro (Groningen)</t>
  </si>
  <si>
    <t>Z350</t>
  </si>
  <si>
    <t>Z360</t>
  </si>
  <si>
    <t>Z321</t>
  </si>
  <si>
    <t>Z311</t>
  </si>
  <si>
    <t>Syncope</t>
  </si>
  <si>
    <t>Zorgcentrum 'De Blanckenbörg'</t>
  </si>
  <si>
    <t>De Hoop, Horeb</t>
  </si>
  <si>
    <t>Thuiszorg Beers B.V.</t>
  </si>
  <si>
    <t>De heer</t>
  </si>
  <si>
    <t>Mevrouw</t>
  </si>
  <si>
    <t>Stichting Elker</t>
  </si>
  <si>
    <t>Thuiszorg Service (Arnhem)</t>
  </si>
  <si>
    <t>Stichting Werkt voor Ouderen</t>
  </si>
  <si>
    <t>Rijnland Zorggroep</t>
  </si>
  <si>
    <t>Stichting Argos Zorggroep regio Noord</t>
  </si>
  <si>
    <t>Zuwe Zorg BV</t>
  </si>
  <si>
    <t>Aafje (Zuid-Hollandse Eilanden)</t>
  </si>
  <si>
    <t>ViVa! Zorggroep Heiloo (Noord-Holland Noord)</t>
  </si>
  <si>
    <t>De Zellingen Capelle-Krimpen</t>
  </si>
  <si>
    <t>Vierstroom (Haaglanden)</t>
  </si>
  <si>
    <t>Lijn 5, Amstelduin (Noord-Holland Noord)</t>
  </si>
  <si>
    <t>Lijn 5, Amstelduin (Amstelland en de Meerlanden)</t>
  </si>
  <si>
    <t>Breede Vliet/Meeuwenhof</t>
  </si>
  <si>
    <t>Brijder</t>
  </si>
  <si>
    <t>Dr. Henri van der Hoevenkliniek</t>
  </si>
  <si>
    <t>GGZ Oost-Brabant</t>
  </si>
  <si>
    <t>KBO Huize Henricus</t>
  </si>
  <si>
    <t>R.K. Kloosterbejaardenoord Alverna</t>
  </si>
  <si>
    <t>Heilig Hart klooster</t>
  </si>
  <si>
    <t>Atlant Zorggroep</t>
  </si>
  <si>
    <t>Stichting SHDH</t>
  </si>
  <si>
    <t>Stichting Azora</t>
  </si>
  <si>
    <t>Geslacht</t>
  </si>
  <si>
    <t>Zorg Ondersteuning Nederland Amsterdam</t>
  </si>
  <si>
    <t>Innoforte</t>
  </si>
  <si>
    <t>Landelijke Stichting Vredenoord</t>
  </si>
  <si>
    <t>Thuiszorgcentrale IVT</t>
  </si>
  <si>
    <t>Maatschappelijke Opvang Breda e.o.</t>
  </si>
  <si>
    <t>Tuinderij Buitenkans</t>
  </si>
  <si>
    <t>Stichting Wonen Plus Welzijn</t>
  </si>
  <si>
    <t>RIBW Leger des Heils GGZ Zuid-Limburg</t>
  </si>
  <si>
    <t>PerspeKtief</t>
  </si>
  <si>
    <t>De Zellingen Nieuwerkerk</t>
  </si>
  <si>
    <t>Jacobs Gasthuis centrum voor verzorgend wonen</t>
  </si>
  <si>
    <t>Schiewaegh centrum voor wonen, zorg en welzijn</t>
  </si>
  <si>
    <t>Stichting Omega</t>
  </si>
  <si>
    <t>Stichting Eilandzorg Schouwen-Duiveland</t>
  </si>
  <si>
    <t>Zorgcentrum Talma Haven</t>
  </si>
  <si>
    <t>Vierstroom (Delft Westland Oostland)</t>
  </si>
  <si>
    <t>Zorgorganisatie Zorg-Vuldig b.v.</t>
  </si>
  <si>
    <t>ZINN</t>
  </si>
  <si>
    <t>Rivas Zorggroep thuiszorg (Utrecht)</t>
  </si>
  <si>
    <t>Buro Onze Zorg b.v.</t>
  </si>
  <si>
    <t>Stichting de Wever</t>
  </si>
  <si>
    <t>Zuid Holland Noord</t>
  </si>
  <si>
    <t>AVR</t>
  </si>
  <si>
    <t>Datum</t>
  </si>
  <si>
    <t>cat.</t>
  </si>
  <si>
    <t>nr.</t>
  </si>
  <si>
    <t>Zorgkantoor</t>
  </si>
  <si>
    <t>Naam</t>
  </si>
  <si>
    <t>Plaats</t>
  </si>
  <si>
    <t>Contactpersoon</t>
  </si>
  <si>
    <t>Telefoon</t>
  </si>
  <si>
    <t>E-mail</t>
  </si>
  <si>
    <t>Groningen</t>
  </si>
  <si>
    <t>Friesland</t>
  </si>
  <si>
    <t>Drenthe</t>
  </si>
  <si>
    <t>Zwolle</t>
  </si>
  <si>
    <t>Twente</t>
  </si>
  <si>
    <t>Arnhem</t>
  </si>
  <si>
    <t>Nijmegen</t>
  </si>
  <si>
    <t>Utrecht</t>
  </si>
  <si>
    <t>Noord-Holland Noord</t>
  </si>
  <si>
    <t>Kennemerland</t>
  </si>
  <si>
    <t>Zaanstreek/Waterland</t>
  </si>
  <si>
    <t>Amsterdam</t>
  </si>
  <si>
    <t>Haaglanden</t>
  </si>
  <si>
    <t>Delft Westland Oostland</t>
  </si>
  <si>
    <t>Midden-Holland</t>
  </si>
  <si>
    <t>Rotterdam</t>
  </si>
  <si>
    <t>Zuid-Hollandse Eilanden</t>
  </si>
  <si>
    <t>Zeeland</t>
  </si>
  <si>
    <t>West-Brabant</t>
  </si>
  <si>
    <t>Noordoost-Brabant</t>
  </si>
  <si>
    <t>Noord-Limburg</t>
  </si>
  <si>
    <t>plaats</t>
  </si>
  <si>
    <t>De Zorgspecialist B.V.</t>
  </si>
  <si>
    <t>BOTS Begeleiding B.V.</t>
  </si>
  <si>
    <t>Thuiszorg Inis (Haaglanden)</t>
  </si>
  <si>
    <t>Home-Care</t>
  </si>
  <si>
    <t>Stichting Zoë</t>
  </si>
  <si>
    <t>Zorggroep Almere</t>
  </si>
  <si>
    <t>Cicero Zorggroep</t>
  </si>
  <si>
    <t>Stichting Alkcare</t>
  </si>
  <si>
    <t>IJsselheem Holding te Kampen</t>
  </si>
  <si>
    <t>CarePower</t>
  </si>
  <si>
    <t>Zorggroep Tangenborgh</t>
  </si>
  <si>
    <t>Gunst Zorg</t>
  </si>
  <si>
    <t>Cordaan, In het Zomerpark</t>
  </si>
  <si>
    <t>Harg Spaland centrum voor zorg en wonen</t>
  </si>
  <si>
    <t>Huis Ter Leede</t>
  </si>
  <si>
    <t>Kessler Stichting</t>
  </si>
  <si>
    <t>Cardea Jeugdzorg</t>
  </si>
  <si>
    <t>Yorneo</t>
  </si>
  <si>
    <t>Attent-Thuiszorg</t>
  </si>
  <si>
    <t>Parnassus Thuisverpleging</t>
  </si>
  <si>
    <t>kolommen verbergen -&gt;</t>
  </si>
  <si>
    <t>Kentalis Zorg - Viataal (Noordoost-Brabant)</t>
  </si>
  <si>
    <t>Birkhoven Zorggoed</t>
  </si>
  <si>
    <t>Vierstroom (Midden-Holland)</t>
  </si>
  <si>
    <t>Gemini Zorg en Dienstverlening</t>
  </si>
  <si>
    <t>Kessler Stichting (GGZ)</t>
  </si>
  <si>
    <t>Zuidoost-Brabant</t>
  </si>
  <si>
    <t>Herfstzon, Wooncentrum voor Ouderen</t>
  </si>
  <si>
    <t>Huize Maranatha</t>
  </si>
  <si>
    <t>Elim</t>
  </si>
  <si>
    <t>Zorgcentrum Nebo</t>
  </si>
  <si>
    <t>RIBW Leger des Heils GGZ Zuidoost Brabant</t>
  </si>
  <si>
    <t>Zwolse Poort</t>
  </si>
  <si>
    <t>Sinai-Kliniek</t>
  </si>
  <si>
    <t>Woon- Zorg- en Dienstencentrum 't Dijkhuis</t>
  </si>
  <si>
    <t>RIBW Heuvelland en Maasvallei</t>
  </si>
  <si>
    <t>RIBW Mensana</t>
  </si>
  <si>
    <t>Blijf Groep, locatie Alkmaar</t>
  </si>
  <si>
    <t>Zorg Ondersteuning Midden Nederland</t>
  </si>
  <si>
    <t>Excellent Leven</t>
  </si>
  <si>
    <t>Zorginstellingen Pieter van Foreest</t>
  </si>
  <si>
    <t>Zorg Stichting Vivence</t>
  </si>
  <si>
    <t>RESPECT Zorggroep Scheveningen</t>
  </si>
  <si>
    <t>De Hervormde Stichting Sonneburgh</t>
  </si>
  <si>
    <t>Buitenhaeghe CW/ZW</t>
  </si>
  <si>
    <t>Kentalis Zorg - Effatha Guyot Zorg (Groningen)</t>
  </si>
  <si>
    <t>Beweging 3.0</t>
  </si>
  <si>
    <t>Frankeland centr.verzorgd wonen,verpleging&amp;welzijn</t>
  </si>
  <si>
    <t>Thuiszorg Service (Twente)</t>
  </si>
  <si>
    <t>Rudolf Steiner Zorg</t>
  </si>
  <si>
    <t>Systeemdatum</t>
  </si>
  <si>
    <t>Controlegetal</t>
  </si>
  <si>
    <t>Versiedatum</t>
  </si>
  <si>
    <t>AriensZorgpalet</t>
  </si>
  <si>
    <t>Mgr. Blomstichting</t>
  </si>
  <si>
    <t>Stichting Welzijn Groesbeek</t>
  </si>
  <si>
    <t>Stichting Welzijn Ouderen Arnhem</t>
  </si>
  <si>
    <t>Stichting Welzijn Brummen</t>
  </si>
  <si>
    <t>Stichting Welzijn Rijnwaarden</t>
  </si>
  <si>
    <t>(handtekening)</t>
  </si>
  <si>
    <t>Koninklijke Visio (West-Brabant)</t>
  </si>
  <si>
    <t>Koninklijke Visio, LSSB (Groningen)</t>
  </si>
  <si>
    <t>Stichting Pleyade</t>
  </si>
  <si>
    <t>Zorg op Maat b.v.</t>
  </si>
  <si>
    <t>Protestant Christelijke Stichting Waardeburgh</t>
  </si>
  <si>
    <t>Omega Groep GGZ (Zwolle)</t>
  </si>
  <si>
    <t>RIBW Leger des Heils GGZ Zeeland</t>
  </si>
  <si>
    <t>Stichting Stoute Schoenen</t>
  </si>
  <si>
    <t>Welcom careshop</t>
  </si>
  <si>
    <t>Zorgmaatwerk (Flevoland)</t>
  </si>
  <si>
    <t>ViVa! Zorggroep (Zaanstreek / Waterland)</t>
  </si>
  <si>
    <t>Pi - Zorg (Flevoland)</t>
  </si>
  <si>
    <t>RIBW Leger des Heils GGZ Nijmegen</t>
  </si>
  <si>
    <t>Werkpro (Drenthe)</t>
  </si>
  <si>
    <t>De Driestroom (Zaanstreek / Waterland)</t>
  </si>
  <si>
    <t>Zorgkompas in Beweging (Arnhem)</t>
  </si>
  <si>
    <t>BREDA</t>
  </si>
  <si>
    <t>HALSTEREN</t>
  </si>
  <si>
    <t>ROERMOND</t>
  </si>
  <si>
    <t>OOSTERBEEK</t>
  </si>
  <si>
    <t>ZWOLLE</t>
  </si>
  <si>
    <t>NIEUWEGEIN</t>
  </si>
  <si>
    <t>ALKMAAR</t>
  </si>
  <si>
    <t>BARENDRECHT</t>
  </si>
  <si>
    <t>BOEKEL</t>
  </si>
  <si>
    <t>'S-HERTOGENBOSCH</t>
  </si>
  <si>
    <t>GRONINGEN</t>
  </si>
  <si>
    <t>DEVENTER</t>
  </si>
  <si>
    <t>ASSEN</t>
  </si>
  <si>
    <t>ZUIDLAREN</t>
  </si>
  <si>
    <t>ENSCHEDE</t>
  </si>
  <si>
    <t>DEN DOLDER</t>
  </si>
  <si>
    <t>ARNHEM</t>
  </si>
  <si>
    <t>ZEIST</t>
  </si>
  <si>
    <t>EINDHOVEN</t>
  </si>
  <si>
    <t>LEEUWARDEN</t>
  </si>
  <si>
    <t>TILBURG</t>
  </si>
  <si>
    <t>OEGSTGEEST</t>
  </si>
  <si>
    <t>NIJMEGEN</t>
  </si>
  <si>
    <t>WOLFHEZE</t>
  </si>
  <si>
    <t>UGCHELEN</t>
  </si>
  <si>
    <t>MAASTRICHT</t>
  </si>
  <si>
    <t>HUIS TER HEIDE UT</t>
  </si>
  <si>
    <t>BILTHOVEN</t>
  </si>
  <si>
    <t>AMSTERDAM</t>
  </si>
  <si>
    <t>PANNINGEN</t>
  </si>
  <si>
    <t>OISTERWIJK</t>
  </si>
  <si>
    <t>COLIJNSPLAAT</t>
  </si>
  <si>
    <t>VEENDAM</t>
  </si>
  <si>
    <t>RAALTE</t>
  </si>
  <si>
    <t>BEUNINGEN GLD</t>
  </si>
  <si>
    <t>DIEREN</t>
  </si>
  <si>
    <t>LELYSTAD</t>
  </si>
  <si>
    <t>BAARN</t>
  </si>
  <si>
    <t>SLIEDRECHT</t>
  </si>
  <si>
    <t>UDENHOUT</t>
  </si>
  <si>
    <t>APELDOORN</t>
  </si>
  <si>
    <t>SOEST</t>
  </si>
  <si>
    <t>DEN HELDER</t>
  </si>
  <si>
    <t>NOORDWIJK ZH</t>
  </si>
  <si>
    <t>MONSTER</t>
  </si>
  <si>
    <t>HARDERWIJK</t>
  </si>
  <si>
    <t>WEHL</t>
  </si>
  <si>
    <t>BARNEVELD</t>
  </si>
  <si>
    <t>VLAARDINGEN</t>
  </si>
  <si>
    <t>AALTEN</t>
  </si>
  <si>
    <t>CASTRICUM</t>
  </si>
  <si>
    <t>HEEMSTEDE</t>
  </si>
  <si>
    <t>NOORDWIJKERHOUT</t>
  </si>
  <si>
    <t>GOES</t>
  </si>
  <si>
    <t>GROESBEEK</t>
  </si>
  <si>
    <t>DIDAM</t>
  </si>
  <si>
    <t>BRUMMEN</t>
  </si>
  <si>
    <t>RENKUM</t>
  </si>
  <si>
    <t>LOBITH</t>
  </si>
  <si>
    <t>TWELLO</t>
  </si>
  <si>
    <t>ZEVENAAR</t>
  </si>
  <si>
    <t>DIRKSLAND</t>
  </si>
  <si>
    <t>MIDDELBURG</t>
  </si>
  <si>
    <t>TERNEUZEN</t>
  </si>
  <si>
    <t>WAALWIJK</t>
  </si>
  <si>
    <t>NUNSPEET</t>
  </si>
  <si>
    <t>PURMEREND</t>
  </si>
  <si>
    <t>SITTARD</t>
  </si>
  <si>
    <t>OLST</t>
  </si>
  <si>
    <t>GOUDA</t>
  </si>
  <si>
    <t>HAAREN</t>
  </si>
  <si>
    <t>VEENENDAAL</t>
  </si>
  <si>
    <t>SINT NICOLAASGA</t>
  </si>
  <si>
    <t>MEPPEL</t>
  </si>
  <si>
    <t>KAATSHEUVEL</t>
  </si>
  <si>
    <t>BRIELLE</t>
  </si>
  <si>
    <t>OUD-BEIJERLAND</t>
  </si>
  <si>
    <t>DE KOOG</t>
  </si>
  <si>
    <t>VUGHT</t>
  </si>
  <si>
    <t>DOORN</t>
  </si>
  <si>
    <t>KATWIJK ZH</t>
  </si>
  <si>
    <t>SCHOORL</t>
  </si>
  <si>
    <t>NISSE</t>
  </si>
  <si>
    <t>WIJHE</t>
  </si>
  <si>
    <t>ZALTBOMMEL</t>
  </si>
  <si>
    <t>ROLDE</t>
  </si>
  <si>
    <t>HEEL</t>
  </si>
  <si>
    <t>HEERLEN</t>
  </si>
  <si>
    <t>ZAANDAM</t>
  </si>
  <si>
    <t>NIBBIXWOUD</t>
  </si>
  <si>
    <t>WOGNUM</t>
  </si>
  <si>
    <t>VELDHOVEN</t>
  </si>
  <si>
    <t>ROOSENDAAL</t>
  </si>
  <si>
    <t>VORDEN</t>
  </si>
  <si>
    <t>HEEMSKERK</t>
  </si>
  <si>
    <t>HENGELO OV</t>
  </si>
  <si>
    <t>RIDDERKERK</t>
  </si>
  <si>
    <t>RIJSWIJK ZH</t>
  </si>
  <si>
    <t>WINSCHOTEN</t>
  </si>
  <si>
    <t>BOXTEL</t>
  </si>
  <si>
    <t>BLIJHAM</t>
  </si>
  <si>
    <t>DELFZIJL</t>
  </si>
  <si>
    <t>GROOTEGAST</t>
  </si>
  <si>
    <t>HAREN GN</t>
  </si>
  <si>
    <t>LEEK</t>
  </si>
  <si>
    <t>SAPPEMEER</t>
  </si>
  <si>
    <t>Stichting Voormekaar</t>
  </si>
  <si>
    <t>t Gooi</t>
  </si>
  <si>
    <t>Thuiszorgnet Amstelland en Meerlanden</t>
  </si>
  <si>
    <t>RK Stichting Zorgcentra Meerlanden</t>
  </si>
  <si>
    <t>Zorgpartners Midden-Holland</t>
  </si>
  <si>
    <t>Stichting Zorggroep Tellens</t>
  </si>
  <si>
    <t>Leven &amp; Zorg</t>
  </si>
  <si>
    <t>Catharina Stichting</t>
  </si>
  <si>
    <t>Exploitatiestichting Westerholm/Rikkers Lubbers</t>
  </si>
  <si>
    <t>kolombreedte</t>
  </si>
  <si>
    <t>Flevoland</t>
  </si>
  <si>
    <t>Waardenland</t>
  </si>
  <si>
    <t>Midden-Brabant</t>
  </si>
  <si>
    <t>LIMOR (Twente)</t>
  </si>
  <si>
    <t>LIMOR (Delft Westland Oostland)</t>
  </si>
  <si>
    <t>Kentalis Zorg (Friesland)</t>
  </si>
  <si>
    <t>NZa-nummer</t>
  </si>
  <si>
    <t>keuzelijst</t>
  </si>
  <si>
    <t>NAW blok</t>
  </si>
  <si>
    <t>Woonzorgcentrum De Uiterton</t>
  </si>
  <si>
    <t>VLIELAND</t>
  </si>
  <si>
    <t>FERWERT</t>
  </si>
  <si>
    <t>AKKRUM</t>
  </si>
  <si>
    <t>HOOGEVEEN</t>
  </si>
  <si>
    <t>WESTERBORK</t>
  </si>
  <si>
    <t>ALMELO</t>
  </si>
  <si>
    <t>BATHMEN</t>
  </si>
  <si>
    <t>DALFSEN</t>
  </si>
  <si>
    <t>GOOR</t>
  </si>
  <si>
    <t>HARDENBERG</t>
  </si>
  <si>
    <t>VRIEZENVEEN</t>
  </si>
  <si>
    <t>BEMMEL</t>
  </si>
  <si>
    <t>GENDT</t>
  </si>
  <si>
    <t>HEERDE</t>
  </si>
  <si>
    <t>MALDEN</t>
  </si>
  <si>
    <t>GAMEREN</t>
  </si>
  <si>
    <t>KESTEREN</t>
  </si>
  <si>
    <t>HERWIJNEN</t>
  </si>
  <si>
    <t>LOCHEM</t>
  </si>
  <si>
    <t>MILLINGEN AAN DE RIJN</t>
  </si>
  <si>
    <t>HAAFTEN</t>
  </si>
  <si>
    <t>TIEL</t>
  </si>
  <si>
    <t>VARSSEVELD</t>
  </si>
  <si>
    <t>WARNSVELD</t>
  </si>
  <si>
    <t>DREUMEL</t>
  </si>
  <si>
    <t>VELP GLD</t>
  </si>
  <si>
    <t>BUNSCHOTEN-SPAKENBURG</t>
  </si>
  <si>
    <t>HARMELEN</t>
  </si>
  <si>
    <t>MAARSSEN</t>
  </si>
  <si>
    <t>OUDEWATER</t>
  </si>
  <si>
    <t>BERGEN NH</t>
  </si>
  <si>
    <t>AALSMEER</t>
  </si>
  <si>
    <t>HUIZEN</t>
  </si>
  <si>
    <t>ZOETERMEER</t>
  </si>
  <si>
    <t>BROEK OP LANGEDIJK</t>
  </si>
  <si>
    <t>VOORSCHOTEN</t>
  </si>
  <si>
    <t>CAPELLE AAN DEN IJSSEL</t>
  </si>
  <si>
    <t>GORINCHEM</t>
  </si>
  <si>
    <t>DUIVENDRECHT</t>
  </si>
  <si>
    <t>STADSKANAAL</t>
  </si>
  <si>
    <t>SCHIEDAM</t>
  </si>
  <si>
    <t>WASSENAAR</t>
  </si>
  <si>
    <t>ZWIJNDRECHT</t>
  </si>
  <si>
    <t>LEIDEN</t>
  </si>
  <si>
    <t>ECHT</t>
  </si>
  <si>
    <t>LEERDAM</t>
  </si>
  <si>
    <t>PIERSHIL</t>
  </si>
  <si>
    <t>ZEVENHUIZEN ZH</t>
  </si>
  <si>
    <t>KAMPEN</t>
  </si>
  <si>
    <t>KAPELLE</t>
  </si>
  <si>
    <t>SINT-ANNALAND</t>
  </si>
  <si>
    <t>BLADEL</t>
  </si>
  <si>
    <t>DRIEBERGEN-RIJSENBURG</t>
  </si>
  <si>
    <t>BOSCH EN DUIN</t>
  </si>
  <si>
    <t>JOURE</t>
  </si>
  <si>
    <t>ZANDVOORT</t>
  </si>
  <si>
    <t>HOENSBROEK</t>
  </si>
  <si>
    <t>SCHALKHAAR</t>
  </si>
  <si>
    <t>ZIERIKZEE</t>
  </si>
  <si>
    <t>ZEVENBERGEN</t>
  </si>
  <si>
    <t>MADE</t>
  </si>
  <si>
    <t>RAAMSDONKSVEER</t>
  </si>
  <si>
    <t>GILZE</t>
  </si>
  <si>
    <t>ROSMALEN</t>
  </si>
  <si>
    <t>HEYTHUYSEN</t>
  </si>
  <si>
    <t>MEIJEL</t>
  </si>
  <si>
    <t>URK</t>
  </si>
  <si>
    <t>ALMERE</t>
  </si>
  <si>
    <t>ZUTPHEN</t>
  </si>
  <si>
    <t>APPELSCHA</t>
  </si>
  <si>
    <t>OPLOO</t>
  </si>
  <si>
    <t>BERGEN OP ZOOM</t>
  </si>
  <si>
    <t>GELDROP</t>
  </si>
  <si>
    <t>OLDENZAAL</t>
  </si>
  <si>
    <t>HELMOND</t>
  </si>
  <si>
    <t>TOLBERT</t>
  </si>
  <si>
    <t>DRUTEN</t>
  </si>
  <si>
    <t>GEMERT</t>
  </si>
  <si>
    <t>RHENEN</t>
  </si>
  <si>
    <t>SNEEK</t>
  </si>
  <si>
    <t>VENRAY</t>
  </si>
  <si>
    <t>LAREN NH</t>
  </si>
  <si>
    <t>AERDENHOUT</t>
  </si>
  <si>
    <t>ASTEN</t>
  </si>
  <si>
    <t>BOXMEER</t>
  </si>
  <si>
    <t>OIRSCHOT</t>
  </si>
  <si>
    <t>UDEN</t>
  </si>
  <si>
    <t>CADIER EN KEER</t>
  </si>
  <si>
    <t>GENNEP</t>
  </si>
  <si>
    <t>GRUBBENVORST</t>
  </si>
  <si>
    <t>BUSSUM</t>
  </si>
  <si>
    <t>ELST GLD</t>
  </si>
  <si>
    <t>UITHOORN</t>
  </si>
  <si>
    <t>HOUTEN</t>
  </si>
  <si>
    <t>TERHEIJDEN</t>
  </si>
  <si>
    <t>LICHTENVOORDE</t>
  </si>
  <si>
    <t>MIDDELHARNIS</t>
  </si>
  <si>
    <t>EMMEN</t>
  </si>
  <si>
    <t>NULAND</t>
  </si>
  <si>
    <t>TETERINGEN</t>
  </si>
  <si>
    <t>HENDRIK-IDO-AMBACHT</t>
  </si>
  <si>
    <t>WEERT</t>
  </si>
  <si>
    <t>HILLEGOM</t>
  </si>
  <si>
    <t>EMMELOORD</t>
  </si>
  <si>
    <t>ELBURG</t>
  </si>
  <si>
    <t>DRACHTEN</t>
  </si>
  <si>
    <t>ZorgAccent (Twente, Enschede)</t>
  </si>
  <si>
    <t>BEEKBERGEN</t>
  </si>
  <si>
    <t>TERBORG</t>
  </si>
  <si>
    <t>SCHIJNDEL</t>
  </si>
  <si>
    <t>HEERENVEEN</t>
  </si>
  <si>
    <t>VALKENSWAARD</t>
  </si>
  <si>
    <t>HULST</t>
  </si>
  <si>
    <t>WIJK BIJ DUURSTEDE</t>
  </si>
  <si>
    <t>MAASSLUIS</t>
  </si>
  <si>
    <t>Unal Zorg (Amsterdam)</t>
  </si>
  <si>
    <t>GF Totaalzorg</t>
  </si>
  <si>
    <t>ZO! Zorgoplossingen</t>
  </si>
  <si>
    <t>GGMD (Friesland)</t>
  </si>
  <si>
    <t>Pameijer SP (Nieuwe Waterweg Noord)</t>
  </si>
  <si>
    <t>Mutsaersstichting</t>
  </si>
  <si>
    <t>Verslavingszorg Noord Nederland (Groningen)</t>
  </si>
  <si>
    <t>GGZ Drenthe (GGZ)</t>
  </si>
  <si>
    <t>Voorblad</t>
  </si>
  <si>
    <t>Het Retraitehuis</t>
  </si>
  <si>
    <t>Stichting Kalorama</t>
  </si>
  <si>
    <t>Zorgspectrum Het Zand</t>
  </si>
  <si>
    <t>Evean Zorg Amsterdam</t>
  </si>
  <si>
    <t>Huize Winterdijk</t>
  </si>
  <si>
    <t>Aafje (Waardenland)</t>
  </si>
  <si>
    <t>Thuisverpleging het Rijk van Nijmegen u.a.</t>
  </si>
  <si>
    <t>OZBL B.V.</t>
  </si>
  <si>
    <t>Beter Thuis Wonen Thuiszorg (Groningen)</t>
  </si>
  <si>
    <t>Beter Thuis Wonen Thuiszorg (Midden IJssel)</t>
  </si>
  <si>
    <t>Stichting Keroazie</t>
  </si>
  <si>
    <t>PartiCura (Groningen)</t>
  </si>
  <si>
    <t>ROZA zorg</t>
  </si>
  <si>
    <t>St. Barbara</t>
  </si>
  <si>
    <t>De Hartekamp Groep</t>
  </si>
  <si>
    <t>Omschrijving</t>
  </si>
  <si>
    <t>Stichting Zorggroep Charim</t>
  </si>
  <si>
    <t>Stichting Parousie</t>
  </si>
  <si>
    <t>Talent</t>
  </si>
  <si>
    <t>Nieuwland Opleidingen</t>
  </si>
  <si>
    <t>Labyrint Zorg</t>
  </si>
  <si>
    <t>Prozorg B.V.</t>
  </si>
  <si>
    <t>Prodeba B.V.</t>
  </si>
  <si>
    <t>Elisabeth Otter-Knoll Stichting</t>
  </si>
  <si>
    <t>Verpleeghuis Nebo</t>
  </si>
  <si>
    <t>Verpleeghuis Den Weeligenberg</t>
  </si>
  <si>
    <t>Aanbieder</t>
  </si>
  <si>
    <t>Rivas Zorggroep thuiszorg (Waardenland)</t>
  </si>
  <si>
    <t>(foutmelding)</t>
  </si>
  <si>
    <t>huidige datum</t>
  </si>
  <si>
    <t>vervaldatum</t>
  </si>
  <si>
    <t>Stichting Enzo</t>
  </si>
  <si>
    <t>Cordaan VG</t>
  </si>
  <si>
    <t>VIVIUM zorggroep</t>
  </si>
  <si>
    <t>Fokus Exploitatie</t>
  </si>
  <si>
    <t>Stichting Hera</t>
  </si>
  <si>
    <t>Severinusstichting</t>
  </si>
  <si>
    <t>Humanitas Zorg (Zuid-Hollandse Eilanden)</t>
  </si>
  <si>
    <t>Thuiszorg Inis (Rotterdam)</t>
  </si>
  <si>
    <t>De Zorgcirkel (Zaanstreek/Waterland)</t>
  </si>
  <si>
    <t>Hooge-Werf/Klepperweide Es</t>
  </si>
  <si>
    <t>Omring</t>
  </si>
  <si>
    <t>Attent wonen welzijn zorg</t>
  </si>
  <si>
    <t>Zorggroep Apeldoorn en omstreken</t>
  </si>
  <si>
    <t>Zorggroep Groningen</t>
  </si>
  <si>
    <t>Warande</t>
  </si>
  <si>
    <t>Nieuwe Waterweg Noord</t>
  </si>
  <si>
    <t>Humanitas Zorg (Rotterdam)</t>
  </si>
  <si>
    <t>Zorgcentrum Betuweland</t>
  </si>
  <si>
    <t>Hanzeheerd, locatie De Bongerd</t>
  </si>
  <si>
    <t>Hanzeheerd, locatie Brinkhoven</t>
  </si>
  <si>
    <t>Stichting Dienstencentrum Oud Burgeren Gasthuis</t>
  </si>
  <si>
    <t>NOVA Zorgboerderij</t>
  </si>
  <si>
    <t>Stichting Oase</t>
  </si>
  <si>
    <t>Stichting Altra</t>
  </si>
  <si>
    <t>Allerzorg (Twente)</t>
  </si>
  <si>
    <t>Stichting De Parel</t>
  </si>
  <si>
    <t>Zorgboerderij De Vierhoeve (VOF)</t>
  </si>
  <si>
    <t>Antonius Ziekenhuis AWBZ</t>
  </si>
  <si>
    <t>Amaris Zorggroep</t>
  </si>
  <si>
    <t>Stichting Inovum</t>
  </si>
  <si>
    <t>Stichting Zorgspectrum</t>
  </si>
  <si>
    <t>Van Neynselstichting</t>
  </si>
  <si>
    <t>Regionale Stichting Zorgcentra De Kempen</t>
  </si>
  <si>
    <t>Stichting Groenhuysen</t>
  </si>
  <si>
    <t>HAARLEM</t>
  </si>
  <si>
    <t>DELFT</t>
  </si>
  <si>
    <t>HEERHUGOWAARD</t>
  </si>
  <si>
    <t>'S-GRAVENHAGE</t>
  </si>
  <si>
    <t>EDE GLD</t>
  </si>
  <si>
    <t>ERMELO</t>
  </si>
  <si>
    <t>DORDRECHT</t>
  </si>
  <si>
    <t>KLOETINGE</t>
  </si>
  <si>
    <t>UTRECHT</t>
  </si>
  <si>
    <t>AMSTELVEEN</t>
  </si>
  <si>
    <t>ROTTERDAM</t>
  </si>
  <si>
    <t>VENLO</t>
  </si>
  <si>
    <t>AMERSFOORT</t>
  </si>
  <si>
    <t>WATERLANDKERKJE</t>
  </si>
  <si>
    <t>VLISSINGEN</t>
  </si>
  <si>
    <t>GROENLO</t>
  </si>
  <si>
    <t>HILVERSUM</t>
  </si>
  <si>
    <t>WINSUM GN</t>
  </si>
  <si>
    <t>BEEK-UBBERGEN</t>
  </si>
  <si>
    <t>VOORHOUT</t>
  </si>
  <si>
    <t>GOIRLE</t>
  </si>
  <si>
    <t>WIJCHEN</t>
  </si>
  <si>
    <t>PUTTERSHOEK</t>
  </si>
  <si>
    <t>VOORTHUIZEN</t>
  </si>
  <si>
    <t>DWINGELOO</t>
  </si>
  <si>
    <t>OOSTERHOUT NB</t>
  </si>
  <si>
    <t>DONGEN</t>
  </si>
  <si>
    <t>LEIDERDORP</t>
  </si>
  <si>
    <t>BADHOEVEDORP</t>
  </si>
  <si>
    <t>SPIJKENISSE</t>
  </si>
  <si>
    <t>WOERDEN</t>
  </si>
  <si>
    <t>WIJK EN AALBURG</t>
  </si>
  <si>
    <t>HOORN NH</t>
  </si>
  <si>
    <t>DOETINCHEM</t>
  </si>
  <si>
    <t>HOOFDDORP</t>
  </si>
  <si>
    <t>EERBEEK</t>
  </si>
  <si>
    <t>NUMANSDORP</t>
  </si>
  <si>
    <t>HERVELD</t>
  </si>
  <si>
    <t>HEILOO</t>
  </si>
  <si>
    <t>ETTEN-LEUR</t>
  </si>
  <si>
    <t>LEUSDEN</t>
  </si>
  <si>
    <t>AMEIDE</t>
  </si>
  <si>
    <t>DRUNEN</t>
  </si>
  <si>
    <t>OSS</t>
  </si>
  <si>
    <t>LANDGRAAF</t>
  </si>
  <si>
    <t>ZEEGSE</t>
  </si>
  <si>
    <t>BENEDEN-LEEUWEN</t>
  </si>
  <si>
    <t>HEEZE</t>
  </si>
  <si>
    <t>STEENWIJK</t>
  </si>
  <si>
    <t>NIJVERDAL</t>
  </si>
  <si>
    <t>LOSSER</t>
  </si>
  <si>
    <t>VROOMSHOOP</t>
  </si>
  <si>
    <t>ZorgAccent (Twente)</t>
  </si>
  <si>
    <t>AMSTERDAM ZUIDOOST</t>
  </si>
  <si>
    <t>BEST</t>
  </si>
  <si>
    <t>WINSUM FR</t>
  </si>
  <si>
    <t>HdS Zorg Christelijke organisatie voor Thuiszorg</t>
  </si>
  <si>
    <t>TEGELEN</t>
  </si>
  <si>
    <t>PANNERDEN</t>
  </si>
  <si>
    <t>ALPHEN AAN DEN RIJN</t>
  </si>
  <si>
    <t>EEFDE</t>
  </si>
  <si>
    <t>ANGEREN</t>
  </si>
  <si>
    <t>BERKEL-ENSCHOT</t>
  </si>
  <si>
    <t>BLARICUM</t>
  </si>
  <si>
    <t>CHAAM</t>
  </si>
  <si>
    <t>WIJK AAN ZEE</t>
  </si>
  <si>
    <t>EGMOND AAN ZEE</t>
  </si>
  <si>
    <t>BENNEKOM</t>
  </si>
  <si>
    <t>SCHAGEN</t>
  </si>
  <si>
    <t>GELEEN</t>
  </si>
  <si>
    <t>SINT-MICHIELSGESTEL</t>
  </si>
  <si>
    <t>WENUM WIESEL</t>
  </si>
  <si>
    <t>OOSTBURG</t>
  </si>
  <si>
    <t>BENTVELD</t>
  </si>
  <si>
    <t>BOLSWARD</t>
  </si>
  <si>
    <t>OCHTEN</t>
  </si>
  <si>
    <t>HEINO</t>
  </si>
  <si>
    <t>GELDERMALSEN</t>
  </si>
  <si>
    <t>BORNE</t>
  </si>
  <si>
    <t>ZOETERWOUDE</t>
  </si>
  <si>
    <t>'T HARDE</t>
  </si>
  <si>
    <t>DOKKUM</t>
  </si>
  <si>
    <t>WITTELTE</t>
  </si>
  <si>
    <t>NAARDEN</t>
  </si>
  <si>
    <t>HOOGWOUD</t>
  </si>
  <si>
    <t>LOOSDRECHT</t>
  </si>
  <si>
    <t>OUDORP NH</t>
  </si>
  <si>
    <t>ZUIDHORN</t>
  </si>
  <si>
    <t>MEERSSEN</t>
  </si>
  <si>
    <t>OOSTERWOLDE FR</t>
  </si>
  <si>
    <t>BREUKELEN UT</t>
  </si>
  <si>
    <t>WINTERSWIJK</t>
  </si>
  <si>
    <t>WAGENINGEN</t>
  </si>
  <si>
    <t>NIEUWEHORNE</t>
  </si>
  <si>
    <t>GROU</t>
  </si>
  <si>
    <t>VELSEN-NOORD</t>
  </si>
  <si>
    <t>SANTPOORT-NOORD</t>
  </si>
  <si>
    <t>MERKELBEEK</t>
  </si>
  <si>
    <t>DEURNE</t>
  </si>
  <si>
    <t>OOSTHUIZEN</t>
  </si>
  <si>
    <t>SCHALKWIJK</t>
  </si>
  <si>
    <t>LAGE MIERDE</t>
  </si>
  <si>
    <t>HENSBROEK</t>
  </si>
  <si>
    <t>CRUQUIUS</t>
  </si>
  <si>
    <t>DIEMEN</t>
  </si>
  <si>
    <t>REEUWIJK</t>
  </si>
  <si>
    <t>SINT-OEDENRODE</t>
  </si>
  <si>
    <t>ECKELRADE</t>
  </si>
  <si>
    <t>HARLINGEN</t>
  </si>
  <si>
    <t>BIEZENMORTEL</t>
  </si>
  <si>
    <t>VLIST</t>
  </si>
  <si>
    <t>RODEN</t>
  </si>
  <si>
    <t>BEEK GEM MONTFERLAND</t>
  </si>
  <si>
    <t>Evean Thuiszorg (Kennemerland)</t>
  </si>
  <si>
    <t>DUIVEN</t>
  </si>
  <si>
    <t>WOLVEGA</t>
  </si>
  <si>
    <t>Cura Twente</t>
  </si>
  <si>
    <t>NEDERWEERT</t>
  </si>
  <si>
    <t>BRUNSSUM</t>
  </si>
  <si>
    <t>PIETERBUREN</t>
  </si>
  <si>
    <t>GEESBRUG</t>
  </si>
  <si>
    <t>Zorgwaard</t>
  </si>
  <si>
    <t>Fier Fryslan</t>
  </si>
  <si>
    <t>Zorggroep Tellus</t>
  </si>
  <si>
    <t>Evita Zorg BV</t>
  </si>
  <si>
    <t>De Gelukkige Dolfijntjes</t>
  </si>
  <si>
    <t>Counseling Praktijk Gelderland CPG</t>
  </si>
  <si>
    <t>ZieZeZo B.V.</t>
  </si>
  <si>
    <t>Zorgboerderij De Wettering</t>
  </si>
  <si>
    <t>ALPHEN GLD</t>
  </si>
  <si>
    <t>Thuiszorg Groot Gelre (Nijmegen)</t>
  </si>
  <si>
    <t>BERLICUM NB</t>
  </si>
  <si>
    <t>PartiCura (Amstelland en de Meerlanden)</t>
  </si>
  <si>
    <t>GROOT-AMMERS</t>
  </si>
  <si>
    <t>LETTELE</t>
  </si>
  <si>
    <t>Residentie Buitenzorg (Friesland)</t>
  </si>
  <si>
    <t>Residentie Buitenzorg (Twente)</t>
  </si>
  <si>
    <t>Flexiekids (Amstelland en de Meerlanden)</t>
  </si>
  <si>
    <t>Flexiekids (Zuid-Holland Noord)</t>
  </si>
  <si>
    <t>De Hemelrijksche Hoeve</t>
  </si>
  <si>
    <t>OOTMARSUM</t>
  </si>
  <si>
    <t>Zorgburo De Liemers B.V.</t>
  </si>
  <si>
    <t>BrumBrum</t>
  </si>
  <si>
    <t>BORNERBROEK</t>
  </si>
  <si>
    <t>Plushome B.V.</t>
  </si>
  <si>
    <t>Zorgboerderij de vier jaargetijden</t>
  </si>
  <si>
    <t>MIDDELIE</t>
  </si>
  <si>
    <t>BAEXEM</t>
  </si>
  <si>
    <t>PIT Twente B.V.</t>
  </si>
  <si>
    <t>PartiCura Midden Holland (Noord-Holland Noord)</t>
  </si>
  <si>
    <t>NIEUW-BUINEN</t>
  </si>
  <si>
    <t>PrivaZorg AWBZ (Twente)</t>
  </si>
  <si>
    <t>ZorgServiceThuis</t>
  </si>
  <si>
    <t>MIDWOLDA</t>
  </si>
  <si>
    <t>AZOMA</t>
  </si>
  <si>
    <t>Betsaida Thuiszorg Amsterdam</t>
  </si>
  <si>
    <t>ZEIJERVEEN</t>
  </si>
  <si>
    <t>NIEUW-DORDRECHT</t>
  </si>
  <si>
    <t>NOORDBEEMSTER</t>
  </si>
  <si>
    <t>KRIMPEN AAN DEN IJSSEL</t>
  </si>
  <si>
    <t>Verpleeghuis Norschoten, locatie Putten en Elspeet</t>
  </si>
  <si>
    <t>Algemene gegevens</t>
  </si>
  <si>
    <t>Controlegetallen per werkblad</t>
  </si>
  <si>
    <t>Z310</t>
  </si>
  <si>
    <t>Z320</t>
  </si>
  <si>
    <t>Z340</t>
  </si>
  <si>
    <t>Totaal</t>
  </si>
  <si>
    <t>VLIJMEN</t>
  </si>
  <si>
    <t>MILSBEEK</t>
  </si>
  <si>
    <t>HULTEN</t>
  </si>
  <si>
    <t>J.A. Langenberg</t>
  </si>
  <si>
    <t>C.A.M. van Oostrum</t>
  </si>
  <si>
    <t>ZEELAND</t>
  </si>
  <si>
    <t>naam zorgkantoor</t>
  </si>
  <si>
    <t>AB-Hulp Twente</t>
  </si>
  <si>
    <t>RIBW Nijmegen en Rivierenland</t>
  </si>
  <si>
    <t>RIBW Gooi en Vechtstreek</t>
  </si>
  <si>
    <t>RIBW Kennemerland, Amstelland en de Meerlanden</t>
  </si>
  <si>
    <t>RIBW HVO-Querido</t>
  </si>
  <si>
    <t>RIBW Fonteynenburg</t>
  </si>
  <si>
    <t>RIBW Midden-Brabant</t>
  </si>
  <si>
    <t>Rinette Zorg</t>
  </si>
  <si>
    <t>Zorgplein Maaswaarden</t>
  </si>
  <si>
    <t>De Pieter Raat Stichting</t>
  </si>
  <si>
    <t>Markenheem, centra voor zorg en dienstverlening</t>
  </si>
  <si>
    <t>Huize Sint Jozef</t>
  </si>
  <si>
    <t>Stichting Vrijwaard</t>
  </si>
  <si>
    <t>De Zorggroep</t>
  </si>
  <si>
    <t>RIBW Twente</t>
  </si>
  <si>
    <t>RIBW Arnhem &amp; Veluwe Vallei</t>
  </si>
  <si>
    <t>Woon-Zorgcentrum Beatrix</t>
  </si>
  <si>
    <t>RIBW Leger des Heils GGZ Rotterdam</t>
  </si>
  <si>
    <t>Siza (Arnhem)</t>
  </si>
  <si>
    <t>Siza (Apeldoorn/Zutphen e.o)</t>
  </si>
  <si>
    <t>Zorggroep Drenthe (Drenthe)</t>
  </si>
  <si>
    <t>Pi - Groep (Friesland)</t>
  </si>
  <si>
    <t>Huize Adegeest</t>
  </si>
  <si>
    <t>Zorgcentrum d'Amandelhof</t>
  </si>
  <si>
    <t>Zorgcentrum Beth-San</t>
  </si>
  <si>
    <t>WerkPro (Friesland)</t>
  </si>
  <si>
    <t>Cordaan V&amp;V</t>
  </si>
  <si>
    <t>Curadomi (Zuid-Holland Noord)</t>
  </si>
  <si>
    <t>Zorgstichting t Heem</t>
  </si>
  <si>
    <t>Roads B.V.</t>
  </si>
  <si>
    <t>Lunet Zorg (Zuidoost-Brabant)</t>
  </si>
  <si>
    <t>Doenersdreef Zorg B.V.</t>
  </si>
  <si>
    <t>RIBW Leger des Heils GGZ Friesland</t>
  </si>
  <si>
    <t>Stichting Wijdezorg</t>
  </si>
  <si>
    <t>Zorgaanbieder</t>
  </si>
  <si>
    <t>Stichting Joods Maatschappelijk Werk</t>
  </si>
  <si>
    <t>Leger des Heils Welzijns- en Gezondheidszorg</t>
  </si>
  <si>
    <t>INTERNOS Katholieke Stichting Thuiszorg</t>
  </si>
  <si>
    <t>Careyn Goeree Overflakkee</t>
  </si>
  <si>
    <t>IZO Individuele Zorg</t>
  </si>
  <si>
    <t>Lijst met aanbieders</t>
  </si>
  <si>
    <t>Raphaëlstichting (Noord-Holland Noord)</t>
  </si>
  <si>
    <t>Rekenstaat</t>
  </si>
  <si>
    <t>MagentaZorg</t>
  </si>
  <si>
    <t>Woon-Zorgcentrum De Zonnehof</t>
  </si>
  <si>
    <t>Zorgfederatie Oldenzaal</t>
  </si>
  <si>
    <t>Stichting Arkin</t>
  </si>
  <si>
    <t>Stichting Tikvah Woonbegeleiding</t>
  </si>
  <si>
    <t>De Wending Verpleegzorg te Ugchelen</t>
  </si>
  <si>
    <t>Karmel Wonen en Dagbesteding BV</t>
  </si>
  <si>
    <t>Jade Zorggroep</t>
  </si>
  <si>
    <t>Interzorg Oss Thuiszorg B.V.</t>
  </si>
  <si>
    <t>Zienn (Den Eikelaar)</t>
  </si>
  <si>
    <t>De heer/mevrouw?</t>
  </si>
  <si>
    <t>Triade VG (Flevoland)</t>
  </si>
  <si>
    <t>Juzt</t>
  </si>
  <si>
    <t>Allerzorg (Utrecht)</t>
  </si>
  <si>
    <t>zk-code</t>
  </si>
  <si>
    <t>plaats zorgkantoor</t>
  </si>
  <si>
    <t>BEZINN (Drenthe)</t>
  </si>
  <si>
    <t>Woonzorg Flevoland</t>
  </si>
  <si>
    <t>HAELEN</t>
  </si>
  <si>
    <t>IJMUIDEN</t>
  </si>
  <si>
    <t>Zonnehuisgroep Vlaardingen</t>
  </si>
  <si>
    <t>Archipel</t>
  </si>
  <si>
    <t>BEZINN (Friesland)</t>
  </si>
  <si>
    <t>NIEUWKUIJK</t>
  </si>
  <si>
    <t>Simetri</t>
  </si>
  <si>
    <t>Zozijn (Apeldoorn Zutphen e.o.)</t>
  </si>
  <si>
    <t>Royal Care</t>
  </si>
  <si>
    <t>AMO actieve opvang</t>
  </si>
  <si>
    <t>SINT ODILIENBERG</t>
  </si>
  <si>
    <t>Praktijk 'Jij en Ik'</t>
  </si>
  <si>
    <t>REEK</t>
  </si>
  <si>
    <t>VOLKEL</t>
  </si>
  <si>
    <t>HEENVLIET</t>
  </si>
  <si>
    <t>Bureau Beckers</t>
  </si>
  <si>
    <t>Rijn &amp; Valleizorg</t>
  </si>
  <si>
    <t>ASPEREN</t>
  </si>
  <si>
    <t>Vivenz</t>
  </si>
  <si>
    <t>De Drie Notenboomen (Herbergier Thuis)</t>
  </si>
  <si>
    <t>ABC de Cirkel</t>
  </si>
  <si>
    <t>Villa Attent</t>
  </si>
  <si>
    <t>HEETEN</t>
  </si>
  <si>
    <t>Smelnezorg</t>
  </si>
  <si>
    <t>KidzTower</t>
  </si>
  <si>
    <t>Thuiszorg de Lindeboom</t>
  </si>
  <si>
    <t>Hoek Zorg</t>
  </si>
  <si>
    <t>ONNA</t>
  </si>
  <si>
    <t>ALTEVEER GEM NOORDENVELD</t>
  </si>
  <si>
    <t>WOENSDRECHT</t>
  </si>
  <si>
    <t>Zorgcoöperatie Klaver4You</t>
  </si>
  <si>
    <t>Good4Life</t>
  </si>
  <si>
    <t>Madeliefje Thuiszorg</t>
  </si>
  <si>
    <t>All Care Twente</t>
  </si>
  <si>
    <t>Rachel Verhoeven</t>
  </si>
  <si>
    <t>Monique Hulscher</t>
  </si>
  <si>
    <t>URMOND</t>
  </si>
  <si>
    <t>Margreet Roijers</t>
  </si>
  <si>
    <t>HOOGVLIET ROTTERDAM</t>
  </si>
  <si>
    <t>T.H. Versluijs</t>
  </si>
  <si>
    <t>Jacqueline de Winter</t>
  </si>
  <si>
    <t>OUDELANDE</t>
  </si>
  <si>
    <t>J.A. Jobse</t>
  </si>
  <si>
    <t>OOST-SOUBURG</t>
  </si>
  <si>
    <t>J.A. de Koster</t>
  </si>
  <si>
    <t>E. Koopen</t>
  </si>
  <si>
    <t>Arina Zwart</t>
  </si>
  <si>
    <t>A.E. Radder - Rienstra</t>
  </si>
  <si>
    <t>L. Prins - de Wit</t>
  </si>
  <si>
    <t>NISTELRODE</t>
  </si>
  <si>
    <t>DE RIJP</t>
  </si>
  <si>
    <t>A.M.W.C. van den Akker</t>
  </si>
  <si>
    <t>S.M. Lucas</t>
  </si>
  <si>
    <t>Corien Bosch Bruins Slot</t>
  </si>
  <si>
    <t>E.C.M. Groot</t>
  </si>
  <si>
    <t>RAVENSTEIN</t>
  </si>
  <si>
    <t>HAARSTEEG</t>
  </si>
  <si>
    <t>M.E. van den Braak - Beuger</t>
  </si>
  <si>
    <t>KOOG AAN DE ZAAN</t>
  </si>
  <si>
    <t>A. Gierveld</t>
  </si>
  <si>
    <t>E.A. van Dongen</t>
  </si>
  <si>
    <t>C. Troenodikromo</t>
  </si>
  <si>
    <t>S. Marlisa</t>
  </si>
  <si>
    <t>T. van Dam - Aziz</t>
  </si>
  <si>
    <t>WATERINGEN</t>
  </si>
  <si>
    <t>D. Dankers</t>
  </si>
  <si>
    <t>VLEUTEN</t>
  </si>
  <si>
    <t>Corrina van Hal</t>
  </si>
  <si>
    <t>ST. WILLEBRORD</t>
  </si>
  <si>
    <t>S.R. Quist</t>
  </si>
  <si>
    <t>A.A. Sloots</t>
  </si>
  <si>
    <t>C.J.H. Tielen - Mies</t>
  </si>
  <si>
    <t>Jacqueline Broere</t>
  </si>
  <si>
    <t>GEERTRUIDENBERG</t>
  </si>
  <si>
    <t>Nicole Deijkers</t>
  </si>
  <si>
    <t>Kitty Meiss - Wöltgens</t>
  </si>
  <si>
    <t>KERKRADE</t>
  </si>
  <si>
    <t>Michel Reinartz</t>
  </si>
  <si>
    <t>G.J.M. van Meijel</t>
  </si>
  <si>
    <t>D.E.M. Stassen</t>
  </si>
  <si>
    <t>L.V.A.J. Maurits</t>
  </si>
  <si>
    <t>P.W.G. Canton</t>
  </si>
  <si>
    <t>M.A.H. Webers</t>
  </si>
  <si>
    <t>J.D. Mijnals</t>
  </si>
  <si>
    <t>J. de Haan</t>
  </si>
  <si>
    <t>GREVENBICHT</t>
  </si>
  <si>
    <t>J.E. Kuiper - Roemers</t>
  </si>
  <si>
    <t>MARGRATEN</t>
  </si>
  <si>
    <t>N.A. Nezami</t>
  </si>
  <si>
    <t>H.E. Horsch</t>
  </si>
  <si>
    <t>PUTH</t>
  </si>
  <si>
    <t>Angelina Snoekx</t>
  </si>
  <si>
    <t>H.H.E. Houwers</t>
  </si>
  <si>
    <t>M.J.C. Pennings - Kox</t>
  </si>
  <si>
    <t>M. van 't Klooster</t>
  </si>
  <si>
    <t>A. van Hooren</t>
  </si>
  <si>
    <t>Anoushka Dijk</t>
  </si>
  <si>
    <t>J. Bastmeijer</t>
  </si>
  <si>
    <t>KONINGSBOSCH</t>
  </si>
  <si>
    <t>Anne van der Hoorn</t>
  </si>
  <si>
    <t>Susan Hordijk</t>
  </si>
  <si>
    <t>JABEEK</t>
  </si>
  <si>
    <t>P. Pals - Wagenaar</t>
  </si>
  <si>
    <t>L.T. Servet</t>
  </si>
  <si>
    <t>G. Mulder - Veenstra</t>
  </si>
  <si>
    <t>A.A. Hessing - Pot</t>
  </si>
  <si>
    <t>SINT JANSKLOOSTER</t>
  </si>
  <si>
    <t>A. Wanders - Lucas</t>
  </si>
  <si>
    <t>A.J. van Dieren - Verhoek</t>
  </si>
  <si>
    <t>GENEMUIDEN</t>
  </si>
  <si>
    <t>M.A. Hoogvliets</t>
  </si>
  <si>
    <t>C.G.J. Bosman - Appelo</t>
  </si>
  <si>
    <t>LEERSUM</t>
  </si>
  <si>
    <t>Nathalie Martina</t>
  </si>
  <si>
    <t>D.H. Starke</t>
  </si>
  <si>
    <t>A.H. Ravenberg</t>
  </si>
  <si>
    <t>Diana Kreuze</t>
  </si>
  <si>
    <t>ZUIDWOLDE DR</t>
  </si>
  <si>
    <t>Josephine Hoogenboom</t>
  </si>
  <si>
    <t>M.G. Broekhart - Buist</t>
  </si>
  <si>
    <t>D.B.M. Breman - Wieman</t>
  </si>
  <si>
    <t>L.E. Castillion</t>
  </si>
  <si>
    <t>C.A. Castillion</t>
  </si>
  <si>
    <t>J.A. van de Wetering</t>
  </si>
  <si>
    <t>DE BILT</t>
  </si>
  <si>
    <t>Caroline Meiland</t>
  </si>
  <si>
    <t>D.C.S. Lynch</t>
  </si>
  <si>
    <t>W.C. Ruitenberg - van der Vegte</t>
  </si>
  <si>
    <t>GIETHOORN</t>
  </si>
  <si>
    <t>J.P. Bruins - de Groot</t>
  </si>
  <si>
    <t>Corke Sanderink</t>
  </si>
  <si>
    <t>DRONTEN</t>
  </si>
  <si>
    <t>A. Saidiy</t>
  </si>
  <si>
    <t>C. Jonkman</t>
  </si>
  <si>
    <t>MAARN</t>
  </si>
  <si>
    <t>P.E. Deel</t>
  </si>
  <si>
    <t>Herman Vredegoor</t>
  </si>
  <si>
    <t>Tineke Heuver</t>
  </si>
  <si>
    <t>Ine Snellink</t>
  </si>
  <si>
    <t>Thuiszorg Wegman</t>
  </si>
  <si>
    <t>Mebela B.A.M. Laarveld</t>
  </si>
  <si>
    <t>Francis Boers</t>
  </si>
  <si>
    <t>Carola Leeflang</t>
  </si>
  <si>
    <t>I.C.M. Knopper</t>
  </si>
  <si>
    <t>ANDIJK</t>
  </si>
  <si>
    <t>K. Biel</t>
  </si>
  <si>
    <t>Lies Tjon</t>
  </si>
  <si>
    <t>Magda Fecunda</t>
  </si>
  <si>
    <t>IJSSELSTEIN UT</t>
  </si>
  <si>
    <t>J. Beijen</t>
  </si>
  <si>
    <t>R.M. Jones-Belfor</t>
  </si>
  <si>
    <t>T.G. Gritter</t>
  </si>
  <si>
    <t>Trees Carrot</t>
  </si>
  <si>
    <t>J.G.T.M. Dijk</t>
  </si>
  <si>
    <t>Annemarie Maas</t>
  </si>
  <si>
    <t>M. Schark</t>
  </si>
  <si>
    <t>BUNNIK</t>
  </si>
  <si>
    <t>NIEUW-SCHOONEBEEK</t>
  </si>
  <si>
    <t>M.C.M. Adriaanz</t>
  </si>
  <si>
    <t>Z.J.C. Vermeij - Romeijn</t>
  </si>
  <si>
    <t>E.M. Cambridge</t>
  </si>
  <si>
    <t>A.M. Lucas</t>
  </si>
  <si>
    <t>REUSEL</t>
  </si>
  <si>
    <t>J.M. Leenders</t>
  </si>
  <si>
    <t>M.C. Lohr - Slagter</t>
  </si>
  <si>
    <t>PETTEN</t>
  </si>
  <si>
    <t>ESCH</t>
  </si>
  <si>
    <t>Paula Wagemakers -  van der Leeden</t>
  </si>
  <si>
    <t>Martin van Zandbergen Bruggenkamp</t>
  </si>
  <si>
    <t>Marian Veldman - Op 't Hoog</t>
  </si>
  <si>
    <t>DIESSEN</t>
  </si>
  <si>
    <t>P.J.H. Wachelder - Vries</t>
  </si>
  <si>
    <t>NIJKERK GLD</t>
  </si>
  <si>
    <t>Jenneke Fokkens - Rip</t>
  </si>
  <si>
    <t>Joke Straathof</t>
  </si>
  <si>
    <t>Interzorg, Regulier B.V.</t>
  </si>
  <si>
    <t>Raeger Stichting</t>
  </si>
  <si>
    <t>Cat</t>
  </si>
  <si>
    <t>Nr</t>
  </si>
  <si>
    <t>UITHUIZEN</t>
  </si>
  <si>
    <t>U.H. van Gobbel</t>
  </si>
  <si>
    <t>Y.M.W. Zevenboom</t>
  </si>
  <si>
    <t>J.H.M. Wesche</t>
  </si>
  <si>
    <t>B.M.G.M. Wesche - Nafzger</t>
  </si>
  <si>
    <t>Els Theunissen - Zeguers</t>
  </si>
  <si>
    <t>Jan Seelen</t>
  </si>
  <si>
    <t>Tim Spoelstra</t>
  </si>
  <si>
    <t>J.P.M. Schreurs Jacobs</t>
  </si>
  <si>
    <t>ULESTRATEN</t>
  </si>
  <si>
    <t>J.W.Y. Penders - Hendriks</t>
  </si>
  <si>
    <t>Marino Lucienne</t>
  </si>
  <si>
    <t>C.A.M.H. Kraft</t>
  </si>
  <si>
    <t>M.A. Kuijpers</t>
  </si>
  <si>
    <t>SCHINVELD</t>
  </si>
  <si>
    <t>A.A.J. Joosten</t>
  </si>
  <si>
    <t>EINIGHAUSEN</t>
  </si>
  <si>
    <t>J. Horrichs - Bruls</t>
  </si>
  <si>
    <t>C.H.E. Hoenen - Hanssen</t>
  </si>
  <si>
    <t>ELSLOO LB</t>
  </si>
  <si>
    <t>KERKDRIEL</t>
  </si>
  <si>
    <t>Marion van de Vijfeijke Wuyts</t>
  </si>
  <si>
    <t>WAALRE</t>
  </si>
  <si>
    <t>S. Barrois</t>
  </si>
  <si>
    <t>Trees de Lange</t>
  </si>
  <si>
    <t>Very de Beer</t>
  </si>
  <si>
    <t>Ursula Verkuijlen</t>
  </si>
  <si>
    <t>NIEUWSTADT</t>
  </si>
  <si>
    <t>M. Colsen</t>
  </si>
  <si>
    <t>R. Kessen</t>
  </si>
  <si>
    <t>ZUID-BEIJERLAND</t>
  </si>
  <si>
    <t>Harry Strijbos</t>
  </si>
  <si>
    <t>J.M. van der Ben</t>
  </si>
  <si>
    <t>B.A.J. van Duinen</t>
  </si>
  <si>
    <t>A. Wagemans</t>
  </si>
  <si>
    <t>E.C.M.G. Evertz</t>
  </si>
  <si>
    <t>Marjolein Courage</t>
  </si>
  <si>
    <t>J. Claessens</t>
  </si>
  <si>
    <t>H.H.M. Bartels - Meijs</t>
  </si>
  <si>
    <t>GRONSVELD</t>
  </si>
  <si>
    <t>J.A.M.A. Klazen</t>
  </si>
  <si>
    <t>M. ter Veen</t>
  </si>
  <si>
    <t>M.L.W. Roos - Roskam</t>
  </si>
  <si>
    <t>M.T.J. Torn</t>
  </si>
  <si>
    <t>BAVEL</t>
  </si>
  <si>
    <t>L.M. Leliveld</t>
  </si>
  <si>
    <t>Dewika Jurawan</t>
  </si>
  <si>
    <t>L.H. Gefferie</t>
  </si>
  <si>
    <t>Maureen Hooplot - Crawford</t>
  </si>
  <si>
    <t>H.E. Dors</t>
  </si>
  <si>
    <t>A.E. Leliveld</t>
  </si>
  <si>
    <t>J.M. Ackermans - Panka</t>
  </si>
  <si>
    <t>H. Waltheer</t>
  </si>
  <si>
    <t>C.H. Don - Varekamp</t>
  </si>
  <si>
    <t>A.G. Pronk</t>
  </si>
  <si>
    <t>NIEUWERKERK</t>
  </si>
  <si>
    <t>R.A. Baart - Gonesh</t>
  </si>
  <si>
    <t>H.T.B.M. van Amsterdam - Lemkes</t>
  </si>
  <si>
    <t>Carla Smits - Maas</t>
  </si>
  <si>
    <t>BAARLE-NASSAU</t>
  </si>
  <si>
    <t>J. van Broekhoven</t>
  </si>
  <si>
    <t>BERGHEM</t>
  </si>
  <si>
    <t>ERP</t>
  </si>
  <si>
    <t>E. Guk</t>
  </si>
  <si>
    <t>Melek Hasacar - Sezer</t>
  </si>
  <si>
    <t>C.C. de Boer - Sytsma</t>
  </si>
  <si>
    <t>J. Krijnen</t>
  </si>
  <si>
    <t>BURDAARD</t>
  </si>
  <si>
    <t>S. Jurawan</t>
  </si>
  <si>
    <t>E. Schriemer</t>
  </si>
  <si>
    <t>WONS</t>
  </si>
  <si>
    <t>P.J. Bouma</t>
  </si>
  <si>
    <t>A.A.M. de Mare - Beers</t>
  </si>
  <si>
    <t>EGMOND-BINNEN</t>
  </si>
  <si>
    <t>S.H. van der Zweep</t>
  </si>
  <si>
    <t>HALLUM</t>
  </si>
  <si>
    <t>G. Schapelhouman</t>
  </si>
  <si>
    <t>Mirjam Hendriks</t>
  </si>
  <si>
    <t>J. van Kappel</t>
  </si>
  <si>
    <t>S.A. Kelderman</t>
  </si>
  <si>
    <t>JORWERT</t>
  </si>
  <si>
    <t>H.T. van Eijkern</t>
  </si>
  <si>
    <t>STIENS</t>
  </si>
  <si>
    <t>I. Hilgeman</t>
  </si>
  <si>
    <t>TERWISPEL</t>
  </si>
  <si>
    <t>Y. Wesenhagen</t>
  </si>
  <si>
    <t>NOOTDORP</t>
  </si>
  <si>
    <t>Ellie Aben</t>
  </si>
  <si>
    <t>Z. Aden</t>
  </si>
  <si>
    <t>Gaby Breuer</t>
  </si>
  <si>
    <t>MONNICKENDAM</t>
  </si>
  <si>
    <t>L.A. Brondenstein</t>
  </si>
  <si>
    <t>Ina Bruins</t>
  </si>
  <si>
    <t>S.K.B. Clarke</t>
  </si>
  <si>
    <t>M. Veenstra</t>
  </si>
  <si>
    <t>FEANWALDEN</t>
  </si>
  <si>
    <t>E. Salman - Oztas</t>
  </si>
  <si>
    <t>RHEDEN</t>
  </si>
  <si>
    <t>M. Ferrier</t>
  </si>
  <si>
    <t>K. Verhoeff</t>
  </si>
  <si>
    <t>P.H.M. Warmerdam</t>
  </si>
  <si>
    <t>C.D.M. Wegman</t>
  </si>
  <si>
    <t>R.Regensburg</t>
  </si>
  <si>
    <t>Heleen van Rijsoort</t>
  </si>
  <si>
    <t>Elly de Jong - Bekkema</t>
  </si>
  <si>
    <t>A.E. de Boer - Oppenhuizen</t>
  </si>
  <si>
    <t>Anneke de Bruin - Verhoef</t>
  </si>
  <si>
    <t>C.H. de Jong</t>
  </si>
  <si>
    <t>H. Dikken</t>
  </si>
  <si>
    <t>Miranda van Droogenbroeck</t>
  </si>
  <si>
    <t>E.C.M. Groot - de Jong</t>
  </si>
  <si>
    <t>J.E. Koanting</t>
  </si>
  <si>
    <t>J.C. Koppenol - Alfred</t>
  </si>
  <si>
    <t>G.A. Limon</t>
  </si>
  <si>
    <t>H. van Moerkerk - Scholten</t>
  </si>
  <si>
    <t>H.J.C. Mazeland</t>
  </si>
  <si>
    <t>I. Mol - Hooijer</t>
  </si>
  <si>
    <t>M.E. Muntslag</t>
  </si>
  <si>
    <t>L.G. Postma</t>
  </si>
  <si>
    <t>P. Purperhart</t>
  </si>
  <si>
    <t>BERKEL EN RODENRIJS</t>
  </si>
  <si>
    <t>C. ten Brinke - van der Horst</t>
  </si>
  <si>
    <t>L.Y. Schenkers</t>
  </si>
  <si>
    <t>M.C.M. van der Loos</t>
  </si>
  <si>
    <t>S.R. Verveer</t>
  </si>
  <si>
    <t>J.M. Verweij - de Mooij</t>
  </si>
  <si>
    <t>N.M. Pinas</t>
  </si>
  <si>
    <t>G.H. van Putten - Riphagen</t>
  </si>
  <si>
    <t>NAALDWIJK</t>
  </si>
  <si>
    <t>Leo Voorendt</t>
  </si>
  <si>
    <t>Helouise Aside</t>
  </si>
  <si>
    <t>Code</t>
  </si>
  <si>
    <t>1.X.X Toerekening intramurale kapitaallasten GGZ-C (alleen voor bestaande zorgaanbieders)</t>
  </si>
  <si>
    <t>Specificatie normatieve huisvestingscomponent GGZ-C</t>
  </si>
  <si>
    <t>Regel 801 NHC GGZ</t>
  </si>
  <si>
    <t>1C GGZ 2014</t>
  </si>
  <si>
    <t>2C GGZ 2014</t>
  </si>
  <si>
    <t>4C GGZ 2014</t>
  </si>
  <si>
    <t>5C GGZ 2014</t>
  </si>
  <si>
    <t>6C GGZ 2014</t>
  </si>
  <si>
    <t>oud blok:</t>
  </si>
  <si>
    <t xml:space="preserve">- </t>
  </si>
  <si>
    <t>Overzicht van de foutmeldingen</t>
  </si>
  <si>
    <t>werkblad</t>
  </si>
  <si>
    <t>regel(s)</t>
  </si>
  <si>
    <t>fout</t>
  </si>
  <si>
    <t>-</t>
  </si>
  <si>
    <t>Foutmelding</t>
  </si>
  <si>
    <r>
      <t xml:space="preserve">Om vertraging in de verwerking te voorkomen is het van belang dat u de formulieren juist en volledig invult. Ter ondersteuning is op een aantal punten in dit formulier een controle ingebouwd. Onderstaand treft u de controlelijst aan. Is een onderdeel onjuist ingevuld, dan is dat in onderstaande lijst aangegeven met </t>
    </r>
    <r>
      <rPr>
        <b/>
        <sz val="9"/>
        <color indexed="10"/>
        <rFont val="Verdana"/>
        <family val="2"/>
      </rPr>
      <t>fout</t>
    </r>
    <r>
      <rPr>
        <sz val="9"/>
        <rFont val="Verdana"/>
        <family val="2"/>
      </rPr>
      <t>. Zolang er sprake is van een foutmelding staat dat vermeld op het voorblad in het vak waar de ondertekening moet plaatsvinden. Wij vragen u de fout te herstellen. Neem bij onduidelijkheden contact op met de NZa.</t>
    </r>
  </si>
  <si>
    <t xml:space="preserve"> Overzicht zorgkantoren</t>
  </si>
  <si>
    <t>KZISK</t>
  </si>
  <si>
    <t>KZISO</t>
  </si>
  <si>
    <t>Werkblad</t>
  </si>
  <si>
    <t>Regel</t>
  </si>
  <si>
    <t>Naam bijlage</t>
  </si>
  <si>
    <t xml:space="preserve">In de onderstaande tabel ziet u welke bijlagen bij dit formulier benodigd zijn. Stuur deze bijlagen mee bij indiening van dit formulier. De naam van deze bijlagen moet u in de kolom 'Naam bijlage' vermelden, anders krijgt u een melding op het tabblad 'Foutmeldingen'. </t>
  </si>
  <si>
    <t>Getekend voorblad</t>
  </si>
  <si>
    <t>Bijlagen</t>
  </si>
  <si>
    <t>nt</t>
  </si>
  <si>
    <t>Rang=Activiteitenplan!Erij</t>
  </si>
  <si>
    <t>DB-sheet</t>
  </si>
  <si>
    <t>Format koppelrange</t>
  </si>
  <si>
    <t>Kapitaallasten Zorginfrastructuur 2015 (projecten opgestart voor 1 juli 2013)</t>
  </si>
  <si>
    <t>Overige kosten Zorginfrastructuur 2015 (projecten opgestart voor 1 juli 2013)</t>
  </si>
  <si>
    <t>Totaal begrote eigen bijdragen en bijdragen van derden</t>
  </si>
  <si>
    <t>Overige bijlagen</t>
  </si>
  <si>
    <t>Ondertekening Zorgaanbieder</t>
  </si>
  <si>
    <t>KvK-nummer</t>
  </si>
  <si>
    <t>Functie</t>
  </si>
  <si>
    <t>Bijlagen bij formulier</t>
  </si>
  <si>
    <t>Woonzorgcentrum Het Hooge Heem</t>
  </si>
  <si>
    <t>HARDINXVELD-GIESSENDAM</t>
  </si>
  <si>
    <t>Schutse Zorg Tholen</t>
  </si>
  <si>
    <t>GEEUWENBRUG</t>
  </si>
  <si>
    <t>NIEUW-VENNEP</t>
  </si>
  <si>
    <t>SON EN BREUGEL</t>
  </si>
  <si>
    <t>Zonnehuisgroep IJssel-Vecht</t>
  </si>
  <si>
    <t>OTERLEEK</t>
  </si>
  <si>
    <t>BEEK LB</t>
  </si>
  <si>
    <t>De ZorgSter</t>
  </si>
  <si>
    <t>WESTERVOORT</t>
  </si>
  <si>
    <t>Zorggroep KANS</t>
  </si>
  <si>
    <t>BEVERWIJK</t>
  </si>
  <si>
    <t>Allerzorg (Arnhem)</t>
  </si>
  <si>
    <t>Lister</t>
  </si>
  <si>
    <t>OOSTERWOLDE GLD</t>
  </si>
  <si>
    <t>NIEUWE NIEDORP</t>
  </si>
  <si>
    <t>Laverhof</t>
  </si>
  <si>
    <t>HEESWIJK-DINTHER</t>
  </si>
  <si>
    <t>Envida</t>
  </si>
  <si>
    <t>Klas op Wielen</t>
  </si>
  <si>
    <t>Zorgstichting De Rots</t>
  </si>
  <si>
    <t>Woongroep De Robijn</t>
  </si>
  <si>
    <t>HELLUM</t>
  </si>
  <si>
    <t>GROOTEBROEK</t>
  </si>
  <si>
    <t>Buro 3o</t>
  </si>
  <si>
    <t>Thuiszorg Evital</t>
  </si>
  <si>
    <t>NOORBEEK</t>
  </si>
  <si>
    <t>Zorgboerderij Berne Wille</t>
  </si>
  <si>
    <t>TZUM</t>
  </si>
  <si>
    <t>ROGGEL</t>
  </si>
  <si>
    <t>Zorgokee</t>
  </si>
  <si>
    <t>ABA Expertise Centrum</t>
  </si>
  <si>
    <t>FiliCare Zorggroep</t>
  </si>
  <si>
    <t>DE VEENHOOP</t>
  </si>
  <si>
    <t>Pallia Zorgbureau</t>
  </si>
  <si>
    <t>'S-GRAVENZANDE</t>
  </si>
  <si>
    <t>Lies</t>
  </si>
  <si>
    <t>BERGEIJK</t>
  </si>
  <si>
    <t>VELP NB</t>
  </si>
  <si>
    <t>Dagcentra Hof van Twente</t>
  </si>
  <si>
    <t>DELDEN</t>
  </si>
  <si>
    <t>Senioren Zorg Plan</t>
  </si>
  <si>
    <t>De Thuiszorgers</t>
  </si>
  <si>
    <t>Boba GGZ</t>
  </si>
  <si>
    <t>BOVENSMILDE</t>
  </si>
  <si>
    <t>NOOITGEDACHT</t>
  </si>
  <si>
    <t>De Vossenburght</t>
  </si>
  <si>
    <t>Thuiszorg DAT</t>
  </si>
  <si>
    <t>Abahuis</t>
  </si>
  <si>
    <t>EEMNES</t>
  </si>
  <si>
    <t>Zorgplus Twente</t>
  </si>
  <si>
    <t>ContactZorg</t>
  </si>
  <si>
    <t>Maatschappelijk Participatiebedrijf PG</t>
  </si>
  <si>
    <t>'S-GRAVENPOLDER</t>
  </si>
  <si>
    <t>Marie Verreck</t>
  </si>
  <si>
    <t>Y.H. ten Brink Bouwer</t>
  </si>
  <si>
    <t>L. Boeksluit</t>
  </si>
  <si>
    <t>M. Pennings - Verstraaten</t>
  </si>
  <si>
    <t>J. van Rooij - Peijnenborg</t>
  </si>
  <si>
    <t>M.A. Smit</t>
  </si>
  <si>
    <t>A.H. Voppen</t>
  </si>
  <si>
    <t>OIRSBEEK</t>
  </si>
  <si>
    <t>MARIA HOOP</t>
  </si>
  <si>
    <t>S.V. Vrutaal</t>
  </si>
  <si>
    <t>A. Oostenbrink</t>
  </si>
  <si>
    <t>H. van der Linden</t>
  </si>
  <si>
    <t>BEUSICHEM</t>
  </si>
  <si>
    <t>H. Engelaar - Ketelaar</t>
  </si>
  <si>
    <t>HUISSEN</t>
  </si>
  <si>
    <t>D. Derksen</t>
  </si>
  <si>
    <t>A. Janse</t>
  </si>
  <si>
    <t>J. Lamers</t>
  </si>
  <si>
    <t>M. de Heer Oudejans</t>
  </si>
  <si>
    <t>METEREN</t>
  </si>
  <si>
    <t>F. Kroon</t>
  </si>
  <si>
    <t>I.B. Kost Veenhof</t>
  </si>
  <si>
    <t>B. Kleibergen</t>
  </si>
  <si>
    <t>BUREN GLD</t>
  </si>
  <si>
    <t>H. Roos ten Westeneind</t>
  </si>
  <si>
    <t>E. van Kilsdonk</t>
  </si>
  <si>
    <t>CULEMBORG</t>
  </si>
  <si>
    <t>M. van den Broek - Voskamp</t>
  </si>
  <si>
    <t>BEESD</t>
  </si>
  <si>
    <t>R. Bosch</t>
  </si>
  <si>
    <t>A. Paans Hubener</t>
  </si>
  <si>
    <t>B. Pikula</t>
  </si>
  <si>
    <t>T. van Rijsbergen - Boogaard</t>
  </si>
  <si>
    <t>PAPENDRECHT</t>
  </si>
  <si>
    <t>J. van Dijk</t>
  </si>
  <si>
    <t>J. Ewalds</t>
  </si>
  <si>
    <t>M. Geraedts</t>
  </si>
  <si>
    <t>BUDEL</t>
  </si>
  <si>
    <t>THORN</t>
  </si>
  <si>
    <t>DEN DUNGEN</t>
  </si>
  <si>
    <t>A. van Heikoop</t>
  </si>
  <si>
    <t>TRICHT</t>
  </si>
  <si>
    <t>DEN OEVER</t>
  </si>
  <si>
    <t>ZWAAG</t>
  </si>
  <si>
    <t>ZAANDIJK</t>
  </si>
  <si>
    <t>BERKHOUT</t>
  </si>
  <si>
    <t>A. Schreurs Vork</t>
  </si>
  <si>
    <t>MELICK</t>
  </si>
  <si>
    <t>M.J.G.M. Hoevenaars</t>
  </si>
  <si>
    <t>VENHORST</t>
  </si>
  <si>
    <t>S. Bouts</t>
  </si>
  <si>
    <t>MOLENHOEK LB</t>
  </si>
  <si>
    <t>S.S.A.C. Teunissen</t>
  </si>
  <si>
    <t>W.F.M. van Alem</t>
  </si>
  <si>
    <t>A.F. de Kok</t>
  </si>
  <si>
    <t>W.C. Reehorst</t>
  </si>
  <si>
    <t>W.A. de Leeuw</t>
  </si>
  <si>
    <t>STAVENISSE</t>
  </si>
  <si>
    <t>G.K. Baaijens</t>
  </si>
  <si>
    <t>M.C.M. Schoondermark-Kuijpers</t>
  </si>
  <si>
    <t>J.M. Auckel</t>
  </si>
  <si>
    <t>T.C.P. van Eijsden</t>
  </si>
  <si>
    <t>C.L.M.M. Fiegen</t>
  </si>
  <si>
    <t>T. Wauben - Kruijer</t>
  </si>
  <si>
    <t>J.H. Simons</t>
  </si>
  <si>
    <t>C.C.M. Couwenbergs</t>
  </si>
  <si>
    <t>J. van Wijk</t>
  </si>
  <si>
    <t>SCHINNEN</t>
  </si>
  <si>
    <t>C. Mullenders</t>
  </si>
  <si>
    <t>WIJLRE</t>
  </si>
  <si>
    <t>M.L.W. Roefs</t>
  </si>
  <si>
    <t>B.T. Ferweda</t>
  </si>
  <si>
    <t>V.W.M.L.A. van Helden</t>
  </si>
  <si>
    <t>SCHIERWALDENRATH</t>
  </si>
  <si>
    <t>A.J. van Leeuwen</t>
  </si>
  <si>
    <t>J.G.A. Daemen - Heijnen</t>
  </si>
  <si>
    <t>OBBICHT</t>
  </si>
  <si>
    <t>J. Knezevic</t>
  </si>
  <si>
    <t>H.M.A.M. Verreck</t>
  </si>
  <si>
    <t>M.A.A. Kriellaars</t>
  </si>
  <si>
    <t>H. Peters</t>
  </si>
  <si>
    <t>S.M.H. Theunissen</t>
  </si>
  <si>
    <t>R.M.P.M. Raats - Zovi</t>
  </si>
  <si>
    <t>J.B.F. Willems</t>
  </si>
  <si>
    <t>B. Bönner</t>
  </si>
  <si>
    <t>J.A.E. Welter</t>
  </si>
  <si>
    <t>I. da Rosa</t>
  </si>
  <si>
    <t>C. Rutters - Scheffer</t>
  </si>
  <si>
    <t>J.J.M. Jekautz</t>
  </si>
  <si>
    <t>T.M.M. de Haas</t>
  </si>
  <si>
    <t>N. de Leeuw</t>
  </si>
  <si>
    <t>KLUNDERT</t>
  </si>
  <si>
    <t>E.M.A. Huntink - Marrevee</t>
  </si>
  <si>
    <t>M.J.I. Roelofs</t>
  </si>
  <si>
    <t>M.V. Roseval</t>
  </si>
  <si>
    <t>V. Sanchez</t>
  </si>
  <si>
    <t>NUTH</t>
  </si>
  <si>
    <t>B.I.P. Drijver</t>
  </si>
  <si>
    <t>G. Kriekaard</t>
  </si>
  <si>
    <t>ARNEMUIDEN</t>
  </si>
  <si>
    <t>C. van Barneveld</t>
  </si>
  <si>
    <t>SEROOSKERKE WALCHEREN</t>
  </si>
  <si>
    <t>P.J. van Rees - Jacobse</t>
  </si>
  <si>
    <t>E. Lubbers</t>
  </si>
  <si>
    <t>J.N.H. Matthijssen</t>
  </si>
  <si>
    <t>L.M.O.H.G. Heijnen</t>
  </si>
  <si>
    <t>N.A.M. Horn</t>
  </si>
  <si>
    <t>E.W.M. Vranken</t>
  </si>
  <si>
    <t>MUNSTERGELEEN</t>
  </si>
  <si>
    <t>L.M.H. Goes</t>
  </si>
  <si>
    <t>A. Bol</t>
  </si>
  <si>
    <t>ALBLASSERDAM</t>
  </si>
  <si>
    <t>L. Bohne</t>
  </si>
  <si>
    <t>SINT PANCRAS</t>
  </si>
  <si>
    <t>Y. van der Zee</t>
  </si>
  <si>
    <t>HERWEN</t>
  </si>
  <si>
    <t>Ger Ettes</t>
  </si>
  <si>
    <t>Chantal Analbers</t>
  </si>
  <si>
    <t>OVERDINKEL</t>
  </si>
  <si>
    <t>Hanifi Tasova</t>
  </si>
  <si>
    <t>Inge Lamberink</t>
  </si>
  <si>
    <t>Coskun Turgut</t>
  </si>
  <si>
    <t>Monique van Berkel</t>
  </si>
  <si>
    <t>Karin Bloem</t>
  </si>
  <si>
    <t>Paulien Klein</t>
  </si>
  <si>
    <t>Miep Troost</t>
  </si>
  <si>
    <t>Wilma Berendsen</t>
  </si>
  <si>
    <t>LENGEL</t>
  </si>
  <si>
    <t>Nanda Snijder</t>
  </si>
  <si>
    <t>Dennis Klop</t>
  </si>
  <si>
    <t>Dianne Rozenberg</t>
  </si>
  <si>
    <t>Dorothee Polman</t>
  </si>
  <si>
    <t>E. Smit</t>
  </si>
  <si>
    <t>MIDSLAND</t>
  </si>
  <si>
    <t>Jan Jager</t>
  </si>
  <si>
    <t>Hilde van den Berg</t>
  </si>
  <si>
    <t>RHEDE</t>
  </si>
  <si>
    <t>Kenan Kosar</t>
  </si>
  <si>
    <t>HAAKSBERGEN</t>
  </si>
  <si>
    <t>Yvonne Watson</t>
  </si>
  <si>
    <t>S. Olieberg</t>
  </si>
  <si>
    <t>L. Hoek</t>
  </si>
  <si>
    <t>D. Postma - Jepma</t>
  </si>
  <si>
    <t>Selma Yilmaz</t>
  </si>
  <si>
    <t>S.H. Voschezang</t>
  </si>
  <si>
    <t>Y. de Goede</t>
  </si>
  <si>
    <t>Y.A.E. van Breugel</t>
  </si>
  <si>
    <t>A. Hoscan - Eraslan</t>
  </si>
  <si>
    <t>Saliha Yilmaz</t>
  </si>
  <si>
    <t>S.L.S. Eilander - Halsema</t>
  </si>
  <si>
    <t>EMMER-COMPASCUUM</t>
  </si>
  <si>
    <t>S.F. Jonas</t>
  </si>
  <si>
    <t>I.N. Ginting</t>
  </si>
  <si>
    <t>L.R.D.C. Ferbius</t>
  </si>
  <si>
    <t>L. van Kessel</t>
  </si>
  <si>
    <t>M. Hooijer</t>
  </si>
  <si>
    <t>M. Panneman</t>
  </si>
  <si>
    <t>S.M. Kammeron</t>
  </si>
  <si>
    <t>E.C.R. Helstone</t>
  </si>
  <si>
    <t>N.M. Leeflang</t>
  </si>
  <si>
    <t>P.A.J. van Rooijen</t>
  </si>
  <si>
    <t>P.M. Jozefzoon</t>
  </si>
  <si>
    <t>M.J. Muntslag</t>
  </si>
  <si>
    <t>M.H. den Oude</t>
  </si>
  <si>
    <t>H. Koelewijn</t>
  </si>
  <si>
    <t>H.J. Reinders</t>
  </si>
  <si>
    <t>M.W. Pinas</t>
  </si>
  <si>
    <t>H.J. Ploeg - Lodewijk</t>
  </si>
  <si>
    <t>BELT-SCHUTSLOOT</t>
  </si>
  <si>
    <t>H.E. Clijdesdale</t>
  </si>
  <si>
    <t>H.B.M. Heemskerk</t>
  </si>
  <si>
    <t>E.M.J. Hugens</t>
  </si>
  <si>
    <t>E.J. de Paauw</t>
  </si>
  <si>
    <t>E. van der Vlist</t>
  </si>
  <si>
    <t>C.R. Rozendaal</t>
  </si>
  <si>
    <t>D.M. Comvalius</t>
  </si>
  <si>
    <t>C.M. Baynes</t>
  </si>
  <si>
    <t>C. Haagsma</t>
  </si>
  <si>
    <t>C.D.A. Awadh</t>
  </si>
  <si>
    <t>A.J. Scholte</t>
  </si>
  <si>
    <t>A.R. Plein</t>
  </si>
  <si>
    <t>M.J.M. van Esch</t>
  </si>
  <si>
    <t>M. van Dam</t>
  </si>
  <si>
    <t>M.A. Slegt</t>
  </si>
  <si>
    <t>W.A.M. Heemskerk</t>
  </si>
  <si>
    <t>HOOGKARSPEL</t>
  </si>
  <si>
    <t>H.C. Draaijer</t>
  </si>
  <si>
    <t>I.A. Vroon</t>
  </si>
  <si>
    <t>J.E. Jane</t>
  </si>
  <si>
    <t>J.E. Blekman - Bleijerveld</t>
  </si>
  <si>
    <t>A.M. van der Tuin</t>
  </si>
  <si>
    <t>A.F.M. Balvert</t>
  </si>
  <si>
    <t>LOENERSLOOT</t>
  </si>
  <si>
    <t>ONSTWEDDE</t>
  </si>
  <si>
    <t>W. Koelmans</t>
  </si>
  <si>
    <t>YDE</t>
  </si>
  <si>
    <t>KIMSWERD</t>
  </si>
  <si>
    <t>J.P. Bettink - Bomhof</t>
  </si>
  <si>
    <t>EPE</t>
  </si>
  <si>
    <t>A. Dubber - Bennink</t>
  </si>
  <si>
    <t>LIOESSENS</t>
  </si>
  <si>
    <t>LIPPENHUIZEN</t>
  </si>
  <si>
    <t>J.S. Poort</t>
  </si>
  <si>
    <t>A.A. Sterk</t>
  </si>
  <si>
    <t>A.J.H. Zwager - van Velsen</t>
  </si>
  <si>
    <t>DRIEZUM</t>
  </si>
  <si>
    <t>P. van der Velde - Pebesma</t>
  </si>
  <si>
    <t>L. Schop - de Mik</t>
  </si>
  <si>
    <t>E. Windhouwer</t>
  </si>
  <si>
    <t>S. van de Wijer</t>
  </si>
  <si>
    <t>B.S. Klas</t>
  </si>
  <si>
    <t>LANGBROEK</t>
  </si>
  <si>
    <t>A.L. Davidson - Tamminga</t>
  </si>
  <si>
    <t>L. van der Ploeg</t>
  </si>
  <si>
    <t>M. Verwijs - Last</t>
  </si>
  <si>
    <t>C.J. Berkhout</t>
  </si>
  <si>
    <t>VALTHERMOND</t>
  </si>
  <si>
    <t>HIPPOLYTUSHOEF</t>
  </si>
  <si>
    <t>ANJUM</t>
  </si>
  <si>
    <t>M. van Achteren</t>
  </si>
  <si>
    <t>STUIFZAND</t>
  </si>
  <si>
    <t>BUITENPOST</t>
  </si>
  <si>
    <t>LEENS</t>
  </si>
  <si>
    <t>E.S. Mom - Hogeboom</t>
  </si>
  <si>
    <t>NOORDHORN</t>
  </si>
  <si>
    <t>BRITSUM</t>
  </si>
  <si>
    <t>ENTER</t>
  </si>
  <si>
    <t>H.M.L. Mertens - Vergroesen</t>
  </si>
  <si>
    <t>C. Kaya</t>
  </si>
  <si>
    <t>A. Delikaya - Yuksel</t>
  </si>
  <si>
    <t>A. Can</t>
  </si>
  <si>
    <t>J. Westland</t>
  </si>
  <si>
    <t>D. Schippers</t>
  </si>
  <si>
    <t>T. Uz</t>
  </si>
  <si>
    <t>RADEWIJK</t>
  </si>
  <si>
    <t>W.C.A.M. Wolfs</t>
  </si>
  <si>
    <t>A.G.M. Jacobs</t>
  </si>
  <si>
    <t>G. Smeets</t>
  </si>
  <si>
    <t>E.M.M. Zopfi</t>
  </si>
  <si>
    <t>E. Luking</t>
  </si>
  <si>
    <t>C.P.M.M. van Etten</t>
  </si>
  <si>
    <t>H.H.H. Wijler</t>
  </si>
  <si>
    <t>H.G.F. Steernberg</t>
  </si>
  <si>
    <t>S.W. Dolmans</t>
  </si>
  <si>
    <t>VALKENBURG LB</t>
  </si>
  <si>
    <t>H.M.M. Knijenburg</t>
  </si>
  <si>
    <t>I.H.M.G. van de Koevering</t>
  </si>
  <si>
    <t>RIJEN</t>
  </si>
  <si>
    <t>M. Mouthaan</t>
  </si>
  <si>
    <t>KRUISLAND</t>
  </si>
  <si>
    <t>J.C. Goedbloed</t>
  </si>
  <si>
    <t>W.C.A. Kole</t>
  </si>
  <si>
    <t>K. de Jager</t>
  </si>
  <si>
    <t>S. Inneh</t>
  </si>
  <si>
    <t>M.G.M. Ritfeld</t>
  </si>
  <si>
    <t>D.F. Wawoe</t>
  </si>
  <si>
    <t>B. Scholte</t>
  </si>
  <si>
    <t>J.M.G. van der Boon</t>
  </si>
  <si>
    <t>R.A.P.H. Weterings</t>
  </si>
  <si>
    <t>B.R. Joseph</t>
  </si>
  <si>
    <t>C.A.W.M. Raaijmakers</t>
  </si>
  <si>
    <t>C.H.A.C. Boumans</t>
  </si>
  <si>
    <t>VOERENDAAL</t>
  </si>
  <si>
    <t>C.J.F. de Maaijer</t>
  </si>
  <si>
    <t>SINT JANSTEEN</t>
  </si>
  <si>
    <t>E.B. Leitoe</t>
  </si>
  <si>
    <t>J.R. Blinker</t>
  </si>
  <si>
    <t>DINTELOORD</t>
  </si>
  <si>
    <t>K.B.G. Meisen</t>
  </si>
  <si>
    <t>RILLAND</t>
  </si>
  <si>
    <t>M.Dekker</t>
  </si>
  <si>
    <t>M. Montree</t>
  </si>
  <si>
    <t>BAKEL</t>
  </si>
  <si>
    <t>M.J.A. Hoek</t>
  </si>
  <si>
    <t>M.M.W. Frijns</t>
  </si>
  <si>
    <t>M.P.A.P. Huysman</t>
  </si>
  <si>
    <t>WOUW</t>
  </si>
  <si>
    <t>M.S.T. Tjin</t>
  </si>
  <si>
    <t>P. Mirzazadeh Keisami</t>
  </si>
  <si>
    <t>HELLEVOETSLUIS</t>
  </si>
  <si>
    <t>P.A.E. Smits</t>
  </si>
  <si>
    <t>SOMEREN</t>
  </si>
  <si>
    <t>P.M. Havermans</t>
  </si>
  <si>
    <t>P.M. van Nieuwenhuijzen</t>
  </si>
  <si>
    <t>S.J.P. Moerdijk</t>
  </si>
  <si>
    <t>'S-HEERENHOEK</t>
  </si>
  <si>
    <t>W. Meerhoff</t>
  </si>
  <si>
    <t>C. Huisson</t>
  </si>
  <si>
    <t>WILHELMINADORP</t>
  </si>
  <si>
    <t>W.A.M. van Ophem</t>
  </si>
  <si>
    <t>H.S. Lampoe</t>
  </si>
  <si>
    <t>R. Isri</t>
  </si>
  <si>
    <t>KLEIN ZUNDERT</t>
  </si>
  <si>
    <t>R. Schop</t>
  </si>
  <si>
    <t>F.D. Dekker</t>
  </si>
  <si>
    <t>LOON OP ZAND</t>
  </si>
  <si>
    <t>P.J.M. Romme</t>
  </si>
  <si>
    <t>HANSWEERT</t>
  </si>
  <si>
    <t>OUDENBOSCH</t>
  </si>
  <si>
    <t>W.S. van Dueren den Hollander</t>
  </si>
  <si>
    <t>M.J.L. Martinussen</t>
  </si>
  <si>
    <t>SINT GEERTRUID</t>
  </si>
  <si>
    <t>C.M.E. Konen</t>
  </si>
  <si>
    <t>S.M.J. van de Wal</t>
  </si>
  <si>
    <t>EIJSDEN</t>
  </si>
  <si>
    <t>W.E.M. Bons</t>
  </si>
  <si>
    <t>V.E. Lejeune</t>
  </si>
  <si>
    <t>P.B.H.J.B. Veldhuis</t>
  </si>
  <si>
    <t>H.C. Timmer</t>
  </si>
  <si>
    <t>SCHIMMERT</t>
  </si>
  <si>
    <t>B.M.E.G. Bergmans</t>
  </si>
  <si>
    <t>M.T.H.L. Zegers Schepers</t>
  </si>
  <si>
    <t>BUNDE</t>
  </si>
  <si>
    <t>M.M.E. Quanjel</t>
  </si>
  <si>
    <t>A.H.W. Brummans</t>
  </si>
  <si>
    <t>M.A.J. Peeters</t>
  </si>
  <si>
    <t>M.F.J. Dommels</t>
  </si>
  <si>
    <t>LEENDE</t>
  </si>
  <si>
    <t>P.J.M. Metselaar</t>
  </si>
  <si>
    <t>F.C.M. Kuijpers</t>
  </si>
  <si>
    <t>RETIE</t>
  </si>
  <si>
    <t>J.C.P. Kooijmans</t>
  </si>
  <si>
    <t>H.B.M. Wijn</t>
  </si>
  <si>
    <t>O. van der Breggen</t>
  </si>
  <si>
    <t>M.P. Hagenaars</t>
  </si>
  <si>
    <t>BROUWERSHAVEN</t>
  </si>
  <si>
    <t>M.D.C. de Vin</t>
  </si>
  <si>
    <t>N.E. Snijders</t>
  </si>
  <si>
    <t>A. Krijnse Locker</t>
  </si>
  <si>
    <t>OOSTERLAND</t>
  </si>
  <si>
    <t>W. Wondergem</t>
  </si>
  <si>
    <t>K.M. Broekhuijsen</t>
  </si>
  <si>
    <t>GEERSDIJK</t>
  </si>
  <si>
    <t>C.M. Pikientio</t>
  </si>
  <si>
    <t>R. Gregoire</t>
  </si>
  <si>
    <t>B. Brouwer</t>
  </si>
  <si>
    <t>D. Sezer</t>
  </si>
  <si>
    <t>J. Grootoonk - Nekkers</t>
  </si>
  <si>
    <t>L.R. Wolly Nelstein</t>
  </si>
  <si>
    <t>N.V. Muzo</t>
  </si>
  <si>
    <t>T. Dianová</t>
  </si>
  <si>
    <t>I.J. Mac Nack</t>
  </si>
  <si>
    <t>R.S. Boer</t>
  </si>
  <si>
    <t>OUDERKERK AAN DEN IJSSEL</t>
  </si>
  <si>
    <t>F.W.G. Wolbert</t>
  </si>
  <si>
    <t>J.V.J. Brammerloo</t>
  </si>
  <si>
    <t>J. Vis de Jong</t>
  </si>
  <si>
    <t>C.C. Kraal</t>
  </si>
  <si>
    <t>G.N. Rijssen</t>
  </si>
  <si>
    <t>M.B. Terbeek</t>
  </si>
  <si>
    <t>M.J. Breinburg</t>
  </si>
  <si>
    <t>M.P. Korsten</t>
  </si>
  <si>
    <t>I.C.J. Fransman de Randamie</t>
  </si>
  <si>
    <t>D. Madusiok</t>
  </si>
  <si>
    <t>C.F.L. Peroti</t>
  </si>
  <si>
    <t>M.G. Anson</t>
  </si>
  <si>
    <t>K.H.M.Dieteren</t>
  </si>
  <si>
    <t>M.S.T. Tijn</t>
  </si>
  <si>
    <t>G.R. Grootfaam</t>
  </si>
  <si>
    <t>J.L.E. Babel</t>
  </si>
  <si>
    <t>G. Pruim</t>
  </si>
  <si>
    <t>J.M. Bruyning</t>
  </si>
  <si>
    <t>D. Nankoe</t>
  </si>
  <si>
    <t>M. Ebels Hilz</t>
  </si>
  <si>
    <t>N.S. Doorson</t>
  </si>
  <si>
    <t>S.J. Wehl</t>
  </si>
  <si>
    <t>A.M. Vroon Schopman</t>
  </si>
  <si>
    <t>WORMER</t>
  </si>
  <si>
    <t>S. Jagernath</t>
  </si>
  <si>
    <t>D.K. Schröder</t>
  </si>
  <si>
    <t>M.J.M. van 't Ent Ingen</t>
  </si>
  <si>
    <t>J.G. Buijs van Splunter</t>
  </si>
  <si>
    <t>WEST-GRAFTDIJK</t>
  </si>
  <si>
    <t>W. Smedema</t>
  </si>
  <si>
    <t>C. van der Heijden Padules</t>
  </si>
  <si>
    <t>L. Ahlaloum el Arbaji</t>
  </si>
  <si>
    <t>WEESP</t>
  </si>
  <si>
    <t>G. Schaap van Dijk</t>
  </si>
  <si>
    <t>A.H. Menes</t>
  </si>
  <si>
    <t>J.D. Langeveld op 't Land</t>
  </si>
  <si>
    <t>G. Akomoeje</t>
  </si>
  <si>
    <t>J. Elzinga Sietsma</t>
  </si>
  <si>
    <t>WEZEP</t>
  </si>
  <si>
    <t>H.D. Vlijter</t>
  </si>
  <si>
    <t>C. Eeswijk</t>
  </si>
  <si>
    <t>HONSELERSDIJK</t>
  </si>
  <si>
    <t>AHAUS OTTENSTEIN</t>
  </si>
  <si>
    <t>F.F.Y. Uiterloo</t>
  </si>
  <si>
    <t>H.G. Vismale Abrams</t>
  </si>
  <si>
    <t>A. van Oosterhout</t>
  </si>
  <si>
    <t>C.K.N.S. Moestadja Heres</t>
  </si>
  <si>
    <t>I.H. Verwey Terborg</t>
  </si>
  <si>
    <t>G.M. Ootes-ten Voorden</t>
  </si>
  <si>
    <t>J.E. Sellies-Adriaanse</t>
  </si>
  <si>
    <t>M. ten Brinke</t>
  </si>
  <si>
    <t>IJSSELMUIDEN</t>
  </si>
  <si>
    <t>G.B. Ong-A-Swie</t>
  </si>
  <si>
    <t>KROMMENIE</t>
  </si>
  <si>
    <t>M.C. Galstaun</t>
  </si>
  <si>
    <t>C.D.J. Cairo</t>
  </si>
  <si>
    <t>S.M. Groenefelt-Willemse</t>
  </si>
  <si>
    <t>W.J. Pilon-Voppen</t>
  </si>
  <si>
    <t>KLAZIENAVEEN</t>
  </si>
  <si>
    <t>V.H. de Graav</t>
  </si>
  <si>
    <t>R.E. Felicia</t>
  </si>
  <si>
    <t>MARIJENKAMPEN</t>
  </si>
  <si>
    <t>DELFGAUW</t>
  </si>
  <si>
    <t>R. Sonotaroeno</t>
  </si>
  <si>
    <t>H.D. Tjon A Kon</t>
  </si>
  <si>
    <t>M.G. Reemnet</t>
  </si>
  <si>
    <t>J.J. Ost</t>
  </si>
  <si>
    <t>E.H. Bouter</t>
  </si>
  <si>
    <t>T. Dambrink</t>
  </si>
  <si>
    <t>M. Mulder</t>
  </si>
  <si>
    <t>P. Wanst</t>
  </si>
  <si>
    <t>M.T. Plein</t>
  </si>
  <si>
    <t>W.L. Kotter</t>
  </si>
  <si>
    <t>W.M.B. Rotmans</t>
  </si>
  <si>
    <t>J.R. Groenewoud</t>
  </si>
  <si>
    <t>Y.J. Roberts</t>
  </si>
  <si>
    <t>M.A. Williams Kool</t>
  </si>
  <si>
    <t>I. van den Berg</t>
  </si>
  <si>
    <t>E.T. Robert</t>
  </si>
  <si>
    <t>F. Muller</t>
  </si>
  <si>
    <t>A.T. van der Ploeg</t>
  </si>
  <si>
    <t>HOOGLAND</t>
  </si>
  <si>
    <t>G.D.E. de Jager Crielaard</t>
  </si>
  <si>
    <t>D.F. van den Berg Jansen</t>
  </si>
  <si>
    <t>S.A. Morrisson</t>
  </si>
  <si>
    <t>J. Jonker</t>
  </si>
  <si>
    <t>E.M. Rijnbeek Kraak</t>
  </si>
  <si>
    <t>H.K.A. Vermij-Beemsterboer</t>
  </si>
  <si>
    <t>NEDERHORST DEN BERG</t>
  </si>
  <si>
    <t>J.J.H.M. de Graaf</t>
  </si>
  <si>
    <t>A.C. Boom</t>
  </si>
  <si>
    <t>BLOKKER</t>
  </si>
  <si>
    <t>H. Groenewoud</t>
  </si>
  <si>
    <t>J.A.W. Rekveld</t>
  </si>
  <si>
    <t>R.W.G. Lau</t>
  </si>
  <si>
    <t>A.C.J. Kappert Korevaar</t>
  </si>
  <si>
    <t>A.D. Groeneweg</t>
  </si>
  <si>
    <t>A.G.F.M. Zanstra Bruins</t>
  </si>
  <si>
    <t>A.L.H. van Prooijen</t>
  </si>
  <si>
    <t>A.M.C. Andriessen</t>
  </si>
  <si>
    <t>C.J. Fraser</t>
  </si>
  <si>
    <t>E.C. Asperen den Besten</t>
  </si>
  <si>
    <t>E.J.A.R. Cyrus</t>
  </si>
  <si>
    <t>E.W.J. Koornneef Conception</t>
  </si>
  <si>
    <t>H.M. Wouter</t>
  </si>
  <si>
    <t>VOLENDAM</t>
  </si>
  <si>
    <t>H.W. van de Veen de Jong</t>
  </si>
  <si>
    <t>I.M.R. Bilkerdijk</t>
  </si>
  <si>
    <t>J.J. Gesser</t>
  </si>
  <si>
    <t>J.M. Mac Donald</t>
  </si>
  <si>
    <t>K. de Lange</t>
  </si>
  <si>
    <t>M. Diallo</t>
  </si>
  <si>
    <t>M.A. Winter</t>
  </si>
  <si>
    <t>M.A. Terhoeven van der Veur</t>
  </si>
  <si>
    <t>ASSENDELFT</t>
  </si>
  <si>
    <t>M.D. Thomas Turney</t>
  </si>
  <si>
    <t>M.F.S. Bauwens</t>
  </si>
  <si>
    <t>M.J. Eijkelenburg</t>
  </si>
  <si>
    <t>M.M. Seedorf Kramp</t>
  </si>
  <si>
    <t>M.M. Jong</t>
  </si>
  <si>
    <t>N. van Os Oldenhage</t>
  </si>
  <si>
    <t>P.M. Rademaker de Bruin</t>
  </si>
  <si>
    <t>R.L. Obispo</t>
  </si>
  <si>
    <t>S. Taghrouti</t>
  </si>
  <si>
    <t>Th.W.M. Groote Wolthaar</t>
  </si>
  <si>
    <t>W. Webbink</t>
  </si>
  <si>
    <t>Y.C. Jong</t>
  </si>
  <si>
    <t>E. Conception</t>
  </si>
  <si>
    <t>H.H.M.J. van der Aa</t>
  </si>
  <si>
    <t>G. Antonio Mokonzi</t>
  </si>
  <si>
    <t>N. Baidjnath</t>
  </si>
  <si>
    <t>H.C.M. Beers-van de Schoot</t>
  </si>
  <si>
    <t>A.T. van den Berg</t>
  </si>
  <si>
    <t>BRAKEL</t>
  </si>
  <si>
    <t>H.W.A. van den Bosch-van Kraaij</t>
  </si>
  <si>
    <t>M.J.A. Bruijstens</t>
  </si>
  <si>
    <t>G.M. Clarijs</t>
  </si>
  <si>
    <t>E.D. van Eijk</t>
  </si>
  <si>
    <t>M.J.P.C. Geerts-Nooyens</t>
  </si>
  <si>
    <t>ESBEEK</t>
  </si>
  <si>
    <t>G.G.L. Hatona-Steba</t>
  </si>
  <si>
    <t>M. Hilz Ebels</t>
  </si>
  <si>
    <t>C.R. Kraaijenhof Steba</t>
  </si>
  <si>
    <t>J.H. Lammerts</t>
  </si>
  <si>
    <t>SCHAGERBRUG</t>
  </si>
  <si>
    <t>M.C.J. van Loon</t>
  </si>
  <si>
    <t>A.A. Lubben</t>
  </si>
  <si>
    <t>C.H. Mijnals</t>
  </si>
  <si>
    <t>DE GOORN</t>
  </si>
  <si>
    <t>I. Dokter</t>
  </si>
  <si>
    <t>M.M.M. Enser Tilakdharie</t>
  </si>
  <si>
    <t>N.J. Struiken</t>
  </si>
  <si>
    <t>H.A.J. Stammen</t>
  </si>
  <si>
    <t>M.F.J. Steuten Dommels</t>
  </si>
  <si>
    <t>WESSEM</t>
  </si>
  <si>
    <t>A.L. Tamminga</t>
  </si>
  <si>
    <t>I. van Til</t>
  </si>
  <si>
    <t>ENKHUIZEN</t>
  </si>
  <si>
    <t>A.H.I. van Tol Melis</t>
  </si>
  <si>
    <t>M.J. van Zandvoort</t>
  </si>
  <si>
    <t>H. Beemsterboer-Vermij</t>
  </si>
  <si>
    <t>J. Groenewoud</t>
  </si>
  <si>
    <t>S. Krind</t>
  </si>
  <si>
    <t>J. Bominaar Schoordijk</t>
  </si>
  <si>
    <t>S. Derbij</t>
  </si>
  <si>
    <t>VOORBURG</t>
  </si>
  <si>
    <t>D. Postma</t>
  </si>
  <si>
    <t>TZUMMARUM</t>
  </si>
  <si>
    <t>A. Pit</t>
  </si>
  <si>
    <t>B.R. Veenstra</t>
  </si>
  <si>
    <t>I.W. Heidstra-Pol</t>
  </si>
  <si>
    <t>T. Veenstra</t>
  </si>
  <si>
    <t>T. Blom-van Heerde</t>
  </si>
  <si>
    <t>M.A. Patist-Koster</t>
  </si>
  <si>
    <t>A.U. Slouwerhof</t>
  </si>
  <si>
    <t>A. de Boer Grijpstra</t>
  </si>
  <si>
    <t>D. Zwaagstra Visser</t>
  </si>
  <si>
    <t>S.Lahdo</t>
  </si>
  <si>
    <t>ZZP-er?</t>
  </si>
  <si>
    <t>Residentiele &amp; Ambulante Zorg RAZ (Twente)</t>
  </si>
  <si>
    <t>Residentiele &amp; Ambulante Zorg RAZ (Friesland)</t>
  </si>
  <si>
    <t>Residentiele &amp; Ambulante Zorg RAZ (Zuid-Limburg)</t>
  </si>
  <si>
    <t>Jagerhuis ZIN B.V.</t>
  </si>
  <si>
    <t>F. Stuursma</t>
  </si>
  <si>
    <t>C.M.A.G. Martens van de Munckhof</t>
  </si>
  <si>
    <t>De NZa kan ten behoeve van het subsidiejaar 2015 op aanvraag een subsidie voor de</t>
  </si>
  <si>
    <r>
      <t xml:space="preserve">Er is een bijlage nodig, maar deze bijlage ontbreekt of de naam van deze bijlage is niet vermeld in het tabblad 'Bijlagen'. Op het tabblad staat een </t>
    </r>
    <r>
      <rPr>
        <sz val="9"/>
        <color rgb="FFFF0000"/>
        <rFont val="Verdana"/>
        <family val="2"/>
      </rPr>
      <t>*</t>
    </r>
    <r>
      <rPr>
        <sz val="9"/>
        <rFont val="Verdana"/>
        <family val="2"/>
      </rPr>
      <t xml:space="preserve"> bij de missende informatie.</t>
    </r>
  </si>
  <si>
    <t>Aanvraag 2015</t>
  </si>
  <si>
    <t>Ondertekening</t>
  </si>
  <si>
    <t>KvK</t>
  </si>
  <si>
    <r>
      <t xml:space="preserve">Door ondertekening van het formulier </t>
    </r>
    <r>
      <rPr>
        <u/>
        <sz val="9"/>
        <rFont val="Verdana"/>
        <family val="2"/>
      </rPr>
      <t>'Aanvraag vaststelling subsidie voortzetting zorginfrastructuur 2015'</t>
    </r>
    <r>
      <rPr>
        <sz val="9"/>
        <rFont val="Verdana"/>
        <family val="2"/>
      </rPr>
      <t>:</t>
    </r>
  </si>
  <si>
    <t xml:space="preserve">Beschikkingsnummer 2015: </t>
  </si>
  <si>
    <t>1. Aanvraag vaststelling subsidie voortzetting zorginfrastructuur 2015</t>
  </si>
  <si>
    <t>Aanvraag vaststelling subsidie voortzetting zorginfrastructuur 2015</t>
  </si>
  <si>
    <t>Rapport van feitelijke bevindingen</t>
  </si>
  <si>
    <t>Getekend voorblad Aanvraag tot vaststelling</t>
  </si>
  <si>
    <t>INDIENEN UITERLIJK 31 MEI 2016</t>
  </si>
  <si>
    <t>2015-85</t>
  </si>
  <si>
    <t>INDIENEN VÓÓR 30 APRIL 2016</t>
  </si>
  <si>
    <t>werkblad Voorblad, Bijlagen, Foutmeldingen en Aanvraag 2015</t>
  </si>
  <si>
    <t>tegemoetkoming in de kosten voor zorginfrastructuur vaststellen.</t>
  </si>
  <si>
    <t>Aanvraag vaststelling subsidie vootzetting zorginfrastructuur 2015</t>
  </si>
  <si>
    <t>verklaart het bestuur van de zorgaanbieder dat het formulier 'Aanvraag vaststelling subsidie voortzetting zorginfrastructuur 2015' naar waarheid en in overeenstemming met de 'Subsidieregeling voortzetting zorginfrastructuur 2015-2017' is ingevuld.</t>
  </si>
  <si>
    <t>U heeft het NZa-nummer (300-categorie) niet ingevuld, of het nummer is onbekend. Indien de aanvragende zorgaanbieder in 2015 geen NZa-nummer meer heeft, dan graag het voormalige NZa-nummer invullen.</t>
  </si>
  <si>
    <t>In dit tabblad vult u de kosten in voor 2015. Die kosten kunt u ontlenen aan het (door de accountant goedgekeurde) financieel verslag.</t>
  </si>
  <si>
    <t>Financieel verslag subsidie voortzetting zorginfrastructuur</t>
  </si>
  <si>
    <t>Controleverklaring subsidie voortzetting zorginfrastructuur</t>
  </si>
  <si>
    <t xml:space="preserve">1.1 Kapitaallasten en overige kosten Zorginfrastructuur </t>
  </si>
  <si>
    <t>Totaal kosten zorginfrastructuur 2015</t>
  </si>
  <si>
    <t>Woon-en Zorgcentrum Burgemeester van Julsingha Tehuis</t>
  </si>
  <si>
    <t>Stichting De Twentse Zorgcentra</t>
  </si>
  <si>
    <t>Stichting Vredewold</t>
  </si>
  <si>
    <t>Stichting Cello</t>
  </si>
  <si>
    <t>Stichting S&amp;L Zorg</t>
  </si>
  <si>
    <t>stichting R.K. Ouderenzorg St. Franciscus</t>
  </si>
  <si>
    <t>Stichting Universitaire en Algemene KJP Noord-Nederland (Accare)</t>
  </si>
  <si>
    <t>Stichting Verzorgingscentra Utingeradeel</t>
  </si>
  <si>
    <t>Stichting Verzorgingscentrum het Bildt</t>
  </si>
  <si>
    <t>SINT ANNAPAROCHIE</t>
  </si>
  <si>
    <t>Stichting Nieuw Unicum</t>
  </si>
  <si>
    <t>Noord Nederlandse Cooperatie van Zorginstellingen</t>
  </si>
  <si>
    <t>Hervormde Stichting Bejaardenzorg</t>
  </si>
  <si>
    <t>Stichting Huisvesting Ouderen Westerbork</t>
  </si>
  <si>
    <t>S' Heeren Loo Zorggroep</t>
  </si>
  <si>
    <t>'s Heeren Zorggroep</t>
  </si>
  <si>
    <t>'s Heeren Loo Zorggroep</t>
  </si>
  <si>
    <t>Stichting Woon- en Zorgcentrum Friso</t>
  </si>
  <si>
    <t>Stichting Baalderborg Groep</t>
  </si>
  <si>
    <t>Stichting Boogh</t>
  </si>
  <si>
    <t>Stichting Rosengaerde</t>
  </si>
  <si>
    <t>Stichting Woon- en Zorgcentrum Humanitas</t>
  </si>
  <si>
    <t>Zienn (SMO Fryslan)</t>
  </si>
  <si>
    <t>Stichting Radar</t>
  </si>
  <si>
    <t>Stichting De Haardstee</t>
  </si>
  <si>
    <t>Stichting Saxenburgh Groep</t>
  </si>
  <si>
    <t>Prot. Chr. Stichting voor Ouderenzorg Huize Vriezenhof</t>
  </si>
  <si>
    <t>Stichting De Parabool</t>
  </si>
  <si>
    <t>Stichting Berkumstede</t>
  </si>
  <si>
    <t>Stichting Verzorgingshuis Talma Apeldoorn</t>
  </si>
  <si>
    <t>Stichting Vreedenhoff</t>
  </si>
  <si>
    <t>Hervormde Stichting tot Verzorging van Ouderen</t>
  </si>
  <si>
    <t>Stichting Thuiszorg en Maatschappelijk werk Rivierenland</t>
  </si>
  <si>
    <t>Stichting Hervormde Wooncentra Ede</t>
  </si>
  <si>
    <t>Stichting Het Maanderzand Gereformeerd Verzorgingshuis</t>
  </si>
  <si>
    <t>Stichting Dichterbij</t>
  </si>
  <si>
    <t>Woonzorg Unie Veluwe</t>
  </si>
  <si>
    <t>Stichting Zorgcentrum St. Jozef</t>
  </si>
  <si>
    <t>Protestants-Christelijk Zorgcentrum</t>
  </si>
  <si>
    <t>Stichting Protestants Christelijk Zorgcentrum 't Anker</t>
  </si>
  <si>
    <t>Stichting Woon- en Zorgcentrum Avondlicht</t>
  </si>
  <si>
    <t>Stichting OlmenEs</t>
  </si>
  <si>
    <t>Stichting Gasthuis St. Jan de Deo</t>
  </si>
  <si>
    <t>Stichting De Wittenberg</t>
  </si>
  <si>
    <t>Stichting Zorggroep Noordwest-Veluwe</t>
  </si>
  <si>
    <t>Stichting De Ark Gemeenschap Regio Gouda</t>
  </si>
  <si>
    <t>Hervormde Stg. Woon-Zorgcentrum De Vaste Burcht</t>
  </si>
  <si>
    <t>Stichting Maeykehiem</t>
  </si>
  <si>
    <t>Stichting Koraal Groep (Noordoost-Brabant)</t>
  </si>
  <si>
    <t>Stichting Koraal Groep (Midden-Brabant)</t>
  </si>
  <si>
    <t>Stichting Koraal Groep (Noord-Limburg)</t>
  </si>
  <si>
    <t>Stichting Koraal Groep (Zuid-Limburg)</t>
  </si>
  <si>
    <t>Stichting Sterk in Werk</t>
  </si>
  <si>
    <t>Stichting Daelzicht (Noord-Limburg)</t>
  </si>
  <si>
    <t>Stichting Daelzicht (Zuid-Limburg)</t>
  </si>
  <si>
    <t>Stichting Zorg-wooncentrum Den Bouw</t>
  </si>
  <si>
    <t>Stichting Esdégé/Reigersdaal</t>
  </si>
  <si>
    <t>Stichting Zorgrésidence Regina</t>
  </si>
  <si>
    <t>Stichting Verzorgingshuis De Koperhorst</t>
  </si>
  <si>
    <t>Stichting Sint Pieters en Bloklands Gasthuis</t>
  </si>
  <si>
    <t>Koninklijke Visio</t>
  </si>
  <si>
    <t>Stichting Zorg- en Wooncentrum De Haven</t>
  </si>
  <si>
    <t>Maria Dommer Stichting van 1835</t>
  </si>
  <si>
    <t>Stichting Ouderenzorg Oudewater</t>
  </si>
  <si>
    <t>Stichting Reinaerde</t>
  </si>
  <si>
    <t>Stichting Vecht en IJssel</t>
  </si>
  <si>
    <t>GGNet</t>
  </si>
  <si>
    <t>Stichting Bartholomeus Gasthuis</t>
  </si>
  <si>
    <t>Stichting Orion</t>
  </si>
  <si>
    <t>Stichting Pluryn (Apeldoorn/Zutphen e.o.)</t>
  </si>
  <si>
    <t>Stichting Pluryn (Nijmegen)</t>
  </si>
  <si>
    <t>Stichting Pluryn (Arnhem)</t>
  </si>
  <si>
    <t>Stichting Zorgcentrum voor Ouderen De Marke</t>
  </si>
  <si>
    <t>Stichting Hervormd Gemeentelijk Zorgcentrum Aelsmeer</t>
  </si>
  <si>
    <t>Stichting ORO</t>
  </si>
  <si>
    <t>Stichting De Zijlen</t>
  </si>
  <si>
    <t>Stichting De Passerel</t>
  </si>
  <si>
    <t>Zideris</t>
  </si>
  <si>
    <t>Stichting dr. Leo Kannerhuis</t>
  </si>
  <si>
    <t>DOORWERTH</t>
  </si>
  <si>
    <t>Woonzorgnet BV</t>
  </si>
  <si>
    <t>Stichting SOVAK</t>
  </si>
  <si>
    <t>Stichting Nieuw Woelwijck</t>
  </si>
  <si>
    <t>Stichting Ilmarinen</t>
  </si>
  <si>
    <t>Stichting De Lichtenvoorde</t>
  </si>
  <si>
    <t>Stichting Hervormd Centrum Pennemes</t>
  </si>
  <si>
    <t>Stichting Doopsgezind Zorgcentrum Het Mennistenerf</t>
  </si>
  <si>
    <t>Protestants Christelijke Stichting voor Wonen en Zorg</t>
  </si>
  <si>
    <t>Burgemeester De Boer-Stichting</t>
  </si>
  <si>
    <t>HARDINXVELD GIESSENDAM</t>
  </si>
  <si>
    <t>Stichting Leger des Heils Welzijns- en Gezondheidszorg</t>
  </si>
  <si>
    <t>Protestants Interkerkelijke Stichting Zorgcentrum Groot Hoogwaak</t>
  </si>
  <si>
    <t>Stichting FRION</t>
  </si>
  <si>
    <t>Wilhelmina Alida Stichting</t>
  </si>
  <si>
    <t>Stichting Swinhove Groep (vh St.Zorg Woonzorggroep Zwijndrechtse Waard)</t>
  </si>
  <si>
    <t>Stichting Protestants Christelijke Zorgorganisatie De Riederborgh</t>
  </si>
  <si>
    <t>Stichting ZorgBreed</t>
  </si>
  <si>
    <t>Stichting R.K. Zorgcentrum Roomburgh</t>
  </si>
  <si>
    <t>Stichting Zuidwester</t>
  </si>
  <si>
    <t>Stichting Zuidwester (Rotterdam)</t>
  </si>
  <si>
    <t>Stichting Siloah (Twente)</t>
  </si>
  <si>
    <t>Stichting Siloah (Arnhem)</t>
  </si>
  <si>
    <t>Stichting Siloah (Zeeland)</t>
  </si>
  <si>
    <t>Stichting Siloah (Midden-Holland)</t>
  </si>
  <si>
    <t>Stichting Woongemeenschap voor Ouderen</t>
  </si>
  <si>
    <t>Stichting Woonzorgcentrum De Zeeg</t>
  </si>
  <si>
    <t>Hervormde Stichting Bejaardenzorg Capelle aan den IJssel</t>
  </si>
  <si>
    <t>Stichting De Rozelaar</t>
  </si>
  <si>
    <t>WARMOND</t>
  </si>
  <si>
    <t>Stichting De Wielborgh</t>
  </si>
  <si>
    <t>Stichting De Zevenster</t>
  </si>
  <si>
    <t>Stichting Amarant (West-Brabant)</t>
  </si>
  <si>
    <t>Stichting Amarant</t>
  </si>
  <si>
    <t>Stichting Duinrust</t>
  </si>
  <si>
    <t>Stichting Herman Frantsenhuizen</t>
  </si>
  <si>
    <t>Stichting Sjaloom Zorg</t>
  </si>
  <si>
    <t>Stichting Arduin</t>
  </si>
  <si>
    <t>Stichting Tragel Zorg</t>
  </si>
  <si>
    <t>CLINGE</t>
  </si>
  <si>
    <t>Stichting Ouderenzorg Kapelle</t>
  </si>
  <si>
    <t>Juvent jeugd &amp; opvoedhulp Zeeland</t>
  </si>
  <si>
    <t>Stichting Ipse de Bruggen</t>
  </si>
  <si>
    <t>Stichting Ipse de Bruggen (Delft Westland Oostland)</t>
  </si>
  <si>
    <t>Stichting Ipse de Bruggen (Zuid-Hollandse Eilanden)</t>
  </si>
  <si>
    <t>Stichting deBreedonk</t>
  </si>
  <si>
    <t>Stichting Ruitersbos</t>
  </si>
  <si>
    <t>Stichting Surplus Comfort / Serviceresidentie Vredenbergh</t>
  </si>
  <si>
    <t>Stichting Surplus Zorg</t>
  </si>
  <si>
    <t>Stichting De Wijngaerd</t>
  </si>
  <si>
    <t>Stichting Zorgorganisatie Het Hoge Veer</t>
  </si>
  <si>
    <t>Stichting Verzorging Sint Franciscus</t>
  </si>
  <si>
    <t>Stichting Pameijer</t>
  </si>
  <si>
    <t>Stichting De Duynsberg</t>
  </si>
  <si>
    <t>Stichting Het Laar</t>
  </si>
  <si>
    <t>Stichting Woonzorgcentrum De Annenborch</t>
  </si>
  <si>
    <t>Stichting Gemiva-SVG Groep (Zuid-Holland Noord)</t>
  </si>
  <si>
    <t>Stichting Gemiva-SVG Groep (Haaglanden)</t>
  </si>
  <si>
    <t>Stichting Gemiva-SVG Groep (Midden-Holland)</t>
  </si>
  <si>
    <t>Stichting Gemiva-SVG Groep (Rotterdam)</t>
  </si>
  <si>
    <t>Stichting Gemiva-SVG Groep (Zuid-Hollandse Eilanden)</t>
  </si>
  <si>
    <t>Stichting Gemiva-SVG Groep (Waardenland)</t>
  </si>
  <si>
    <t>Stichting Gemiva-SVG Groep</t>
  </si>
  <si>
    <t>Stichting Estinea</t>
  </si>
  <si>
    <t>Stichting De Driestroom</t>
  </si>
  <si>
    <t>Stichting Odion</t>
  </si>
  <si>
    <t>Stichting LSG-Rentray</t>
  </si>
  <si>
    <t>Stichting Philadelphia Zorg (Twente)</t>
  </si>
  <si>
    <t>Stichting Philadelphia Zorg (Apeldoorn/Zutphen e.o.)</t>
  </si>
  <si>
    <t>Stichting Philadelphia Zorg (Arnhem)</t>
  </si>
  <si>
    <t>Stichting Philadelphia Zorg (Utrecht)</t>
  </si>
  <si>
    <t>Stichting Philadelphia Zorg (Noord-Holland Noord)</t>
  </si>
  <si>
    <t>Stichting Philadelphia Zorg (Zaanstreek / Waterland)</t>
  </si>
  <si>
    <t>Stichting Philadelphia Zorg (Kennemerland)</t>
  </si>
  <si>
    <t>Stichting Philadelphia Zorg (Amsterdam)</t>
  </si>
  <si>
    <t>Stichting Philadelphia Zorg ('t Gooi)</t>
  </si>
  <si>
    <t>Stichting Philadelphia Zorg (Haaglanden)</t>
  </si>
  <si>
    <t>Stichting Philadelphia Zorg (Zuid-Hollandse Eilanden)</t>
  </si>
  <si>
    <t>Stichting Philadelphia Zorg (Zuid-Holland Noord)</t>
  </si>
  <si>
    <t>Stichting Philadelphia Zorg (Delft Westland Oostland)</t>
  </si>
  <si>
    <t>Stichting Philadelphia Zorg (Midden-Holland)</t>
  </si>
  <si>
    <t>Stichting Philadelphia Zorg (Nieuwe Waterweg-Noord)</t>
  </si>
  <si>
    <t>Stichting Philadelphia Zorg (Friesland)</t>
  </si>
  <si>
    <t>Stichting Philadelphia Zorg (Zuid-Limburg)</t>
  </si>
  <si>
    <t>Stichting Philadelphia Zorg (Zeeland)</t>
  </si>
  <si>
    <t>Stichting Philadelphia Zorg (Noordoost-Brabant)</t>
  </si>
  <si>
    <t>Stichting Philadelphia Zorg (Waardenland)</t>
  </si>
  <si>
    <t>Stichting Philadelphia Zorg Groot Rijnmond (Rotterdam)</t>
  </si>
  <si>
    <t>Stichting Philadelphia Zorg (West-Brabant)</t>
  </si>
  <si>
    <t>Stichting Philadelphia Zorg (Groningen)</t>
  </si>
  <si>
    <t>Stichting Philadelphia Zorg (Noord-Limburg)</t>
  </si>
  <si>
    <t>Stichting Philadelphia Zorg</t>
  </si>
  <si>
    <t>Stichting Ouderencentrum Huize Beek en Bos</t>
  </si>
  <si>
    <t>Koninklijke Auris Groep</t>
  </si>
  <si>
    <t>R.K. Stichting St. Jozef</t>
  </si>
  <si>
    <t>NSDSK Gezinsbegeleiding</t>
  </si>
  <si>
    <t>Stichting Sprank (Groningen)</t>
  </si>
  <si>
    <t>Stichting Sprank (Delft Westland Oostland)</t>
  </si>
  <si>
    <t>Stichting Sprank (Zwolle)</t>
  </si>
  <si>
    <t>RIBW Zaanstreek/Waterland en West-Friesland</t>
  </si>
  <si>
    <t>De Bascule</t>
  </si>
  <si>
    <t>Stichting Volksbond Amsterdam</t>
  </si>
  <si>
    <t>Adelante</t>
  </si>
  <si>
    <t>Stichting Joods Bejaardencentrum 's-Gravenhage</t>
  </si>
  <si>
    <t>Stichting Cavent</t>
  </si>
  <si>
    <t>Stichting De Gelderhorst Centrum voor Oudere Doven</t>
  </si>
  <si>
    <t>Stichting Bartimeus Wonen Ermelo</t>
  </si>
  <si>
    <t>Stichting Camphill-Gemeenschap Maartenhuis</t>
  </si>
  <si>
    <t>Vegetarisch Zorgcentrum Felixoord</t>
  </si>
  <si>
    <t>Stichting Missiehuis Vrijland</t>
  </si>
  <si>
    <t>Stichting Het Schild, centrum voor visueel gehandicapte ouderen</t>
  </si>
  <si>
    <t>Rosa Spier Stichting</t>
  </si>
  <si>
    <t>Stichting Ouderenzorg Zrs. Dominicanessen</t>
  </si>
  <si>
    <t>Stichting Woonvoorzieningen LG Noord-Holland Midden</t>
  </si>
  <si>
    <t>Stichting Sint Anna</t>
  </si>
  <si>
    <t>Stichting De Noorderbrug (Friesland)</t>
  </si>
  <si>
    <t>Stichting De Noorderbrug (Drenthe)</t>
  </si>
  <si>
    <t>Stichting De Noorderbrug (Groningen)</t>
  </si>
  <si>
    <t>Stichting De Noorderbrug (Midden-IJssel)</t>
  </si>
  <si>
    <t>Stichting Het Lichtpunt</t>
  </si>
  <si>
    <t>Stichting Voorzieningen voor verstandelijk en Meervoudig Gehandicapten Zwolle e.o</t>
  </si>
  <si>
    <t>Stichting De Linde</t>
  </si>
  <si>
    <t>Stichting Bejaardenzorg De Keerderberg</t>
  </si>
  <si>
    <t>Stichting Proteion Thuis</t>
  </si>
  <si>
    <t>Stichting De Binnenvest</t>
  </si>
  <si>
    <t>Stichting Zorgcentrum La Providence</t>
  </si>
  <si>
    <t>Stichting Thedinghsweert</t>
  </si>
  <si>
    <t>Stichting Kloosterverzorgingshuis Zusters Onder de Bogen</t>
  </si>
  <si>
    <t>Stichting Woonzorgcentrum De Beyart</t>
  </si>
  <si>
    <t>Stichting Ygdrasil</t>
  </si>
  <si>
    <t>Stichting tot Exploitatie van Verzorgingsflats Huize Het Oosten</t>
  </si>
  <si>
    <t>Stichting NOVO</t>
  </si>
  <si>
    <t>Stichting Zorgcentrum Huize Rosa</t>
  </si>
  <si>
    <t>Stichting Pedagogisch Sociaal Werk Midden-Limburg</t>
  </si>
  <si>
    <t>Stichting Bejaardenzorg Lazaristen en Dochters der Liefde</t>
  </si>
  <si>
    <t>Stichting Interakt Contour Groep (Twente)</t>
  </si>
  <si>
    <t>Stichting Interakt Contour Groep (Midden-IJssel)</t>
  </si>
  <si>
    <t>Stichting Prezzent</t>
  </si>
  <si>
    <t>Stichting IJsselmonde-Oost</t>
  </si>
  <si>
    <t>Stichting De Jutters, centrum voor Jeugd-GGZ Haaglanden</t>
  </si>
  <si>
    <t>Stichting Anton Constandse (vh RIBW Den Haag)</t>
  </si>
  <si>
    <t>Stichting Careander (Arnhem)</t>
  </si>
  <si>
    <t>Stichting De Akkerwinde</t>
  </si>
  <si>
    <t>Stichting Careander</t>
  </si>
  <si>
    <t>Stichting Abrona</t>
  </si>
  <si>
    <t>Stichting ASVZ (Rotterdam)</t>
  </si>
  <si>
    <t>Stichting ASVZ (Waardenland)</t>
  </si>
  <si>
    <t>Stichting ASVZ (Nieuwe Waterweg Noord)</t>
  </si>
  <si>
    <t>Stichting ASVZ (Midden-Holland)</t>
  </si>
  <si>
    <t>Stichting ASVZ (West-Brabant)</t>
  </si>
  <si>
    <t>Stichting ASVZ (Zuid-Hollandse Eilanden)</t>
  </si>
  <si>
    <t>Stichting ASVZ</t>
  </si>
  <si>
    <t>Stichting De Trans</t>
  </si>
  <si>
    <t>Stichting Rivierduinen</t>
  </si>
  <si>
    <t>Stichting Ouderenzorg Cleijenborch</t>
  </si>
  <si>
    <t>JP van den Bent Stichting</t>
  </si>
  <si>
    <t>Stichting Sherpa</t>
  </si>
  <si>
    <t>Stichting Leekerweide</t>
  </si>
  <si>
    <t>Stichting Gehandicaptenzorg Limburg (Zuid-Limburg)</t>
  </si>
  <si>
    <t>Stichting Gehandicaptenzorg Limburg</t>
  </si>
  <si>
    <t>Stichting SDW</t>
  </si>
  <si>
    <t>Stichting Urtica</t>
  </si>
  <si>
    <t>Stichting Humanitas DMH (Zuid-Hollandse Eilanden)</t>
  </si>
  <si>
    <t>Stichting Humanitas DMH (Haaglanden)</t>
  </si>
  <si>
    <t>Stichting Humanitas DMH (Groningen)</t>
  </si>
  <si>
    <t>Stichting Humanitas DMH (Noordoost-Brabant)</t>
  </si>
  <si>
    <t>Stichting Humanitas DMH (Arnhem)</t>
  </si>
  <si>
    <t>Stichting Humanitas DMH (Midden-Holland)</t>
  </si>
  <si>
    <t>Stichting Humanitas DMH (Midden-IJssel)</t>
  </si>
  <si>
    <t>Stichting SIG</t>
  </si>
  <si>
    <t>Stichting Humanitas DMH (Delft Westland Oostland)</t>
  </si>
  <si>
    <t>Stichting Humanitas DMH</t>
  </si>
  <si>
    <t>Stichting Antes</t>
  </si>
  <si>
    <t>Stichting Centrum voor Vrijwillige en Professionele Maatschappelijke Dienstverlening</t>
  </si>
  <si>
    <t>Stichting Zorghotel De Belvertshoeve</t>
  </si>
  <si>
    <t>Stichting Het Raamwerk</t>
  </si>
  <si>
    <t>Stichting Het Gors</t>
  </si>
  <si>
    <t>Stichting Lava-Team</t>
  </si>
  <si>
    <t>Stichting Zorgboerderij Chaamdijk</t>
  </si>
  <si>
    <t>Stichting Middin</t>
  </si>
  <si>
    <t>Stichting Livio</t>
  </si>
  <si>
    <t>Stichting Baalderborg</t>
  </si>
  <si>
    <t>Zorgverlening PGZ</t>
  </si>
  <si>
    <t>Stichting Samenwerkende Zorgboeren Zuid (SZZ)</t>
  </si>
  <si>
    <t>Stichting Kind In Ontwikkeling (KIO)</t>
  </si>
  <si>
    <t>LEWEDORP</t>
  </si>
  <si>
    <t>Stichting Epilepsie Instellingen Nederland (SEIN)</t>
  </si>
  <si>
    <t>Stichting Kempenhaeghe</t>
  </si>
  <si>
    <t>Stichting Lentekind</t>
  </si>
  <si>
    <t>Stichting Nedereind</t>
  </si>
  <si>
    <t>Stichting Aveleijn</t>
  </si>
  <si>
    <t>Stichting Maatschappelijke Opvang Helmond e.o.</t>
  </si>
  <si>
    <t>Stichting De Wederkerigheid</t>
  </si>
  <si>
    <t>Professionals in NAH B.V.</t>
  </si>
  <si>
    <t>Stichting Welzijnsorganisatie Compaen</t>
  </si>
  <si>
    <t>GIETEN</t>
  </si>
  <si>
    <t>Stichting Het Robertshuis</t>
  </si>
  <si>
    <t>Stichting Zorggroep Kardan</t>
  </si>
  <si>
    <t>Stichting Paswerk Dagbesteding (Werkdag)</t>
  </si>
  <si>
    <t>Stichting Triade</t>
  </si>
  <si>
    <t>Stichting Voor Welzijn, Zorg, Sociaal en Cultureel Werk Beuningen</t>
  </si>
  <si>
    <t>Zorg- en verblijfsboerderij Juutsom</t>
  </si>
  <si>
    <t>Stichting Mens en Welzijn Voorst</t>
  </si>
  <si>
    <t>Stichting Maatschappelijke Opvang Midden-Brabant Traverse</t>
  </si>
  <si>
    <t>Stichting Welzijn Veenendaal</t>
  </si>
  <si>
    <t>VELSERBROEK</t>
  </si>
  <si>
    <t>Stichting Maatschappelijke opvang Verdihuis</t>
  </si>
  <si>
    <t>Stichting Kompaan en De Bocht</t>
  </si>
  <si>
    <t>Stichting RiaggZuid</t>
  </si>
  <si>
    <t>Stichting RIMO</t>
  </si>
  <si>
    <t>Stichting Mondriaan</t>
  </si>
  <si>
    <t>De Stichting Jeugdhulp Friesland</t>
  </si>
  <si>
    <t>T-Care Prokino</t>
  </si>
  <si>
    <t>Jan Arends GGZ B.V.</t>
  </si>
  <si>
    <t>Stichting Pension Maaszicht</t>
  </si>
  <si>
    <t>Stichting Pension Singelzicht</t>
  </si>
  <si>
    <t>Stichting Hof en Hiem</t>
  </si>
  <si>
    <t>Stichting LuciVer</t>
  </si>
  <si>
    <t>Stichting Vughterstede, zorgcentra voor ouderen</t>
  </si>
  <si>
    <t>Stichting Wonen en Zorg Purmerend</t>
  </si>
  <si>
    <t>Stichting Cato</t>
  </si>
  <si>
    <t>Stichting Zorggroep Ena</t>
  </si>
  <si>
    <t>De Zorgmensen</t>
  </si>
  <si>
    <t>Stichting Trimenzo Centrale Diensten</t>
  </si>
  <si>
    <t>Stichting Sint Joris</t>
  </si>
  <si>
    <t>Stichting Zorgcollectief Zuidwest-Drenthe</t>
  </si>
  <si>
    <t>Stichting Brentano Amstelveen</t>
  </si>
  <si>
    <t>Stichting Eykenburg</t>
  </si>
  <si>
    <t>Stichting Cedrah</t>
  </si>
  <si>
    <t>Stichting De Goede Zorg</t>
  </si>
  <si>
    <t>Stichting Ouderenzorg Wilgaerden</t>
  </si>
  <si>
    <t>Christelijke Stichting BCM zorg en dienstverlening</t>
  </si>
  <si>
    <t>Stichting Alerimus</t>
  </si>
  <si>
    <t>Stichting Samen Zorgen</t>
  </si>
  <si>
    <t>Stichting Surplus</t>
  </si>
  <si>
    <t>Actie Thuiszorg B.V.</t>
  </si>
  <si>
    <t>Stichting Viattence</t>
  </si>
  <si>
    <t>Stichting Thuiszorg Zuidwest Friesland</t>
  </si>
  <si>
    <t>Stichting Thuiszorg Het Friese Land</t>
  </si>
  <si>
    <t>Stichting Icare</t>
  </si>
  <si>
    <t>Careyn Nieuwe Waterweg-Noord B.V.</t>
  </si>
  <si>
    <t>Thuiszorg Pantein B.V.</t>
  </si>
  <si>
    <t>Stichting CareynZuweAveant</t>
  </si>
  <si>
    <t>Stichting Thuiszorg West-Brabant</t>
  </si>
  <si>
    <t>Quintes Thuiszorg B.V.</t>
  </si>
  <si>
    <t>Stichting dr. Schroeder van der Kolk-Bedrijven</t>
  </si>
  <si>
    <t>Stichting Thuiszorg Het Centrum</t>
  </si>
  <si>
    <t>Stichting Corridor Dienstverlening</t>
  </si>
  <si>
    <t>Stichting Ons Bedrijf</t>
  </si>
  <si>
    <t>Stichting Zorg Thuis (Zonneburg)</t>
  </si>
  <si>
    <t>Stichting Combiwel Welzijn</t>
  </si>
  <si>
    <t>Kopland</t>
  </si>
  <si>
    <t>Kijk op Zorg B.V., thuiszorgburo</t>
  </si>
  <si>
    <t>Stichting Landzijde</t>
  </si>
  <si>
    <t>Stichting Windroos foundation</t>
  </si>
  <si>
    <t>Stichting Relim</t>
  </si>
  <si>
    <t>Stichting Hospice Dignitas</t>
  </si>
  <si>
    <t>Stichting Johanniter Opvang</t>
  </si>
  <si>
    <t>Stichting Safegroup</t>
  </si>
  <si>
    <t>Timon Centraal Bureau</t>
  </si>
  <si>
    <t>Stichting NovoCare Thuiszorg</t>
  </si>
  <si>
    <t>Stichting DNO Maatschappelijke opvang Noord Holland Noord</t>
  </si>
  <si>
    <t>Buro MAKS</t>
  </si>
  <si>
    <t>Stichting Zorginjection Thuiszorg</t>
  </si>
  <si>
    <t>Stichting Algemeen Opvangcentrum Purmerend</t>
  </si>
  <si>
    <t>Stichting Thuiszorg Helpende Hand</t>
  </si>
  <si>
    <t>Stichting Kadera</t>
  </si>
  <si>
    <t>Stichting ArosA</t>
  </si>
  <si>
    <t>Stichting Zozijn</t>
  </si>
  <si>
    <t>Stichting Lievegoed</t>
  </si>
  <si>
    <t>Stichting De Waerden (Noord-Holland Noord)</t>
  </si>
  <si>
    <t>Stichting De Waerden (Kennemerland)</t>
  </si>
  <si>
    <t>Stichting Verpleeghuis Het Parkhuis</t>
  </si>
  <si>
    <t>Julia Stichting  'Agnietenhove'</t>
  </si>
  <si>
    <t>Julia Stichting Mariënburg</t>
  </si>
  <si>
    <t>Stichting Heliomare (Amstelland en de Meerlanden))</t>
  </si>
  <si>
    <t>Stichting Heliomare (Noord-Holland Noord)</t>
  </si>
  <si>
    <t>Stichting Heliomare</t>
  </si>
  <si>
    <t>Stichting Pergamijn (Noord-Limburg)</t>
  </si>
  <si>
    <t>Stichting Pergamijn (Zuid-Limburg)</t>
  </si>
  <si>
    <t>Centrum voor Reuma en Revalidatie Rotterdam v/h Stichting Rheumaverpleeghuis</t>
  </si>
  <si>
    <t>Stichting De Okkernoot</t>
  </si>
  <si>
    <t>Stichting Reik</t>
  </si>
  <si>
    <t>Stichting Talant (Friesland)</t>
  </si>
  <si>
    <t>S.V.V.G. De Schutse</t>
  </si>
  <si>
    <t>Pauwer</t>
  </si>
  <si>
    <t>Liemerije, deskundige zorg voor ouderen</t>
  </si>
  <si>
    <t>Stichting Bruggerbosch</t>
  </si>
  <si>
    <t>Stichting Profila Zorg (Zuid-Hollandse Eilanden)</t>
  </si>
  <si>
    <t>Stichting Profila Zorg (Groningen)</t>
  </si>
  <si>
    <t>Stichting Verpleeghuis Salem</t>
  </si>
  <si>
    <t>Stichting Ecosol Leerbedrijven</t>
  </si>
  <si>
    <t>Stichting Zonnehuisgroep Amstelland</t>
  </si>
  <si>
    <t>Stichting de Waalboog, zorg welzijn en wonen</t>
  </si>
  <si>
    <t>Zuyderland Zorgcentra BV (Noord-Limburg)</t>
  </si>
  <si>
    <t>Zuyderland Geestelijke Gezondheidszorg BV</t>
  </si>
  <si>
    <t>Zuyderland Zorgcentra BV (Zuid-Limburg)</t>
  </si>
  <si>
    <t>Stichting Verpleeghuis Bergweide</t>
  </si>
  <si>
    <t>Stichting MensEnZorg</t>
  </si>
  <si>
    <t>Stichting Lelie Zorggroep</t>
  </si>
  <si>
    <t>CaroCare Thuiszorg B.V</t>
  </si>
  <si>
    <t>Stichting IrisZorg</t>
  </si>
  <si>
    <t>Stichting Thuiszorg Diensten Centrale</t>
  </si>
  <si>
    <t>Aafje</t>
  </si>
  <si>
    <t>Stichting ActiVite thuis in wonen, welzijn en zorg</t>
  </si>
  <si>
    <t>Buurtzorg Nederland</t>
  </si>
  <si>
    <t>Stichting Terwille</t>
  </si>
  <si>
    <t>Stichting Florence</t>
  </si>
  <si>
    <t>Allerzorg B.V.</t>
  </si>
  <si>
    <t>Stichting Carinova</t>
  </si>
  <si>
    <t>Stichting AmaliaZorg</t>
  </si>
  <si>
    <t>Versatility Thuiszorg Regio Zwolle (Arlero)</t>
  </si>
  <si>
    <t>Stichting Carintreggeland</t>
  </si>
  <si>
    <t>Stichting ZorgBalans</t>
  </si>
  <si>
    <t>Stichting Christelijk Verpleeghuis Barneveld</t>
  </si>
  <si>
    <t>Thuiszorg Groot Gelre B.V.</t>
  </si>
  <si>
    <t>Pento Vroegbehandeling</t>
  </si>
  <si>
    <t>Stichting Ons Tweede Thuis</t>
  </si>
  <si>
    <t>Stichting Ambiq</t>
  </si>
  <si>
    <t>Stichting Humanitas Onder Dak Twente</t>
  </si>
  <si>
    <t>GGMD voor Doven en Slechthorenden</t>
  </si>
  <si>
    <t>Perspectief GZ b.v.</t>
  </si>
  <si>
    <t>Stichting Onder Een Dak (Stoed)</t>
  </si>
  <si>
    <t>Zigzagzorg B.V.</t>
  </si>
  <si>
    <t>Trajectum GGZ</t>
  </si>
  <si>
    <t>PrivaZorg AWBZ B.V.</t>
  </si>
  <si>
    <t>RIBW IJssel-Vecht</t>
  </si>
  <si>
    <t>Zorgboerderij en Therapeutisch Centrum Wittelte vof</t>
  </si>
  <si>
    <t>Zorgboerderij en Therapeutisch Centrum Wittelte v.o.f.</t>
  </si>
  <si>
    <t>Stichting Community Support</t>
  </si>
  <si>
    <t>Stichting WonenPlus</t>
  </si>
  <si>
    <t>Zorggroep Sint Maarten - Antonius</t>
  </si>
  <si>
    <t>Stichting Zorggroep Sint Maarten</t>
  </si>
  <si>
    <t>Stichting NOVIzorg</t>
  </si>
  <si>
    <t>Verpleging Verzorging Thuis (VVT BV)</t>
  </si>
  <si>
    <t>Thuiszorgburo Markanto</t>
  </si>
  <si>
    <t>Zorggroep Solis</t>
  </si>
  <si>
    <t>Stichting Zorggroep Solis</t>
  </si>
  <si>
    <t>Stichting Thuiszorg Midden-Gelderland</t>
  </si>
  <si>
    <t>Stichting Syndion</t>
  </si>
  <si>
    <t>RST Zorgverleners</t>
  </si>
  <si>
    <t>Actief Zorg B.V.</t>
  </si>
  <si>
    <t>Stichting PartiCura</t>
  </si>
  <si>
    <t>Stichting PartiCura (Haaglanden)</t>
  </si>
  <si>
    <t>Stichting PartiCura Friesland</t>
  </si>
  <si>
    <t>Stichting Kinder- en jeugdpsychiatrie Karakter</t>
  </si>
  <si>
    <t>Zorggarant Thuiszorg</t>
  </si>
  <si>
    <t>Stichting Zorggarant Thuiszorg Noord-Nederland</t>
  </si>
  <si>
    <t>Stichting Zorggarant Noord-Nederland</t>
  </si>
  <si>
    <t>Stichting Land van Horne</t>
  </si>
  <si>
    <t>Stichting Zorgcombinatie Marga Klompé</t>
  </si>
  <si>
    <t>Stichting Zorgcombinatie Marga Klompé (De Hoge Weide)</t>
  </si>
  <si>
    <t>Accolade Zorggroep</t>
  </si>
  <si>
    <t>Stichting Laurens</t>
  </si>
  <si>
    <t>Cordaan RIBW</t>
  </si>
  <si>
    <t>Directzorg Nederland B.V.</t>
  </si>
  <si>
    <t>Stichting Zorg Adullam</t>
  </si>
  <si>
    <t>Adullam Zuidwest-Nederland</t>
  </si>
  <si>
    <t>Samenwerkende woon- en zorgvoorzieningen voor gehandicapten (SWZ)</t>
  </si>
  <si>
    <t>Stichting Protestante Zorggroep Crabbehof</t>
  </si>
  <si>
    <t>Stichting Zorggroep Elde</t>
  </si>
  <si>
    <t>Stichting Interzorg Noord Nederland</t>
  </si>
  <si>
    <t>Ananz Wonen-Welzijn-Zorg, onderdeel van de St. Anna Zorggroep</t>
  </si>
  <si>
    <t>Stichting De Posten</t>
  </si>
  <si>
    <t>Stichting Zorgpartners Friesland</t>
  </si>
  <si>
    <t>Stichting Zorgpalet</t>
  </si>
  <si>
    <t>Stichting Meriant (Alliade)</t>
  </si>
  <si>
    <t>Stichting Sint Jacob</t>
  </si>
  <si>
    <t>Stichting Valkenhof Centrum voor verpleging en verzorging</t>
  </si>
  <si>
    <t>Stichting Sevagram, Zorgcentra</t>
  </si>
  <si>
    <t>Stichting Woon-Zorgcentra De Rijnhoven</t>
  </si>
  <si>
    <t>Nederlandse Provincie van de Orde der Minderbroeders-Kapucijnen</t>
  </si>
  <si>
    <t>Stichting Jan Berchmans</t>
  </si>
  <si>
    <t>Stichting HilverZorg</t>
  </si>
  <si>
    <t>Interkerkelijke Stichting Zorgvoorzieningen De Brug</t>
  </si>
  <si>
    <t>Stichting Het Spectrum</t>
  </si>
  <si>
    <t>Stichting de Hoven</t>
  </si>
  <si>
    <t>Stichting Carinova (Zorggroep De Leiboom)</t>
  </si>
  <si>
    <t>Stichting Zorggroep Raalte</t>
  </si>
  <si>
    <t>Stichting Plantein</t>
  </si>
  <si>
    <t>Stichting Allévo, zorg- en dienstverlening</t>
  </si>
  <si>
    <t>Stichting Beth Shalom</t>
  </si>
  <si>
    <t>Stichting Verpleeg- en Verzorgingshuis De Leystroom</t>
  </si>
  <si>
    <t>Stichting Raffy, Zorg en Wonen voor Molukse en Indische Ouderen</t>
  </si>
  <si>
    <t>Stichting Bejaardenzorg Clara Fey (AZM herstelzorg)</t>
  </si>
  <si>
    <t>Stichting Sint Elisabeth</t>
  </si>
  <si>
    <t>Stichting Zorggroep Oldael</t>
  </si>
  <si>
    <t>Stichting Mosae Zorggroep</t>
  </si>
  <si>
    <t>Stichting Leveste</t>
  </si>
  <si>
    <t>Stichting Nusantara</t>
  </si>
  <si>
    <t>Stichting De Zorgboog</t>
  </si>
  <si>
    <t>Stichting Woon- en Zorgcentra Haaglanden (WZH)</t>
  </si>
  <si>
    <t>Stichting Palet centra voor wonen, zorg en welzijn</t>
  </si>
  <si>
    <t>Stichting Zorgcentra De Betuwe</t>
  </si>
  <si>
    <t>Stichting Evean Zorg</t>
  </si>
  <si>
    <t>Stichting Thebe Midden-Brabant</t>
  </si>
  <si>
    <t>Stichting Diafaan</t>
  </si>
  <si>
    <t>Stichting Sint Jozefoord</t>
  </si>
  <si>
    <t>Stichting Sutfene</t>
  </si>
  <si>
    <t>Stichting Coloriet</t>
  </si>
  <si>
    <t>Stichting Vilente</t>
  </si>
  <si>
    <t>Stichting Avoord, Zorg &amp; Wonen</t>
  </si>
  <si>
    <t>Park Zuiderhout</t>
  </si>
  <si>
    <t>Stichting Wende</t>
  </si>
  <si>
    <t>Protestants Interkerkelijke Stichting Zorgverlening Hendrik Ido Ambacht</t>
  </si>
  <si>
    <t>Stichting Zorgcentra Rivierenland</t>
  </si>
  <si>
    <t>Zorgcentra Pantein</t>
  </si>
  <si>
    <t>Stichting Amstelring</t>
  </si>
  <si>
    <t>Stichting NiKo</t>
  </si>
  <si>
    <t>Stichting ZuidZorg</t>
  </si>
  <si>
    <t>Thuiszorg Rijn en IJssel B.V.</t>
  </si>
  <si>
    <t>Stichting Hulpvaardig</t>
  </si>
  <si>
    <t>Stichting Zorghulp Westfriesland</t>
  </si>
  <si>
    <t>Stichting Proteion</t>
  </si>
  <si>
    <t>Stichting Wassenaarse Zorgverlening</t>
  </si>
  <si>
    <t>Stichting Woon- en Zorgcentrum De Merwelanden</t>
  </si>
  <si>
    <t>Stichting Maria-Oord wonen, welzijn, zorg en verpleging</t>
  </si>
  <si>
    <t>Stichting Warande</t>
  </si>
  <si>
    <t>Stichting Zorggroep Meander</t>
  </si>
  <si>
    <t>Stichting Warmande</t>
  </si>
  <si>
    <t>Stichting Zorg en Verpleging Goeree-Overflakkee</t>
  </si>
  <si>
    <t>Aveant B.V.</t>
  </si>
  <si>
    <t>Amie Ouderenzorg (vh Zorgcontact)</t>
  </si>
  <si>
    <t>Stichting Catharina</t>
  </si>
  <si>
    <t>Stichting Hillegomse Organisaties voor Zorgverlening aan Ouderen (HOZO)</t>
  </si>
  <si>
    <t>Stichting De Riethorst Stromenland</t>
  </si>
  <si>
    <t>Stichting Zorgverlening Het Baken</t>
  </si>
  <si>
    <t>Stichting Curamus</t>
  </si>
  <si>
    <t>Activisie B.V.</t>
  </si>
  <si>
    <t>Stichting Afasietherapie Amsterdam/Afasiecentrum Amsterdam</t>
  </si>
  <si>
    <t>Centraalzorg B.V.</t>
  </si>
  <si>
    <t>Impegno B.V.</t>
  </si>
  <si>
    <t>Stichting InterMediCare</t>
  </si>
  <si>
    <t>Nieuwe Eindhovense Opvang Stichting (Neos)</t>
  </si>
  <si>
    <t>Stichting Thebe West-Brabant</t>
  </si>
  <si>
    <t>Thebe Holding BV (Thuiszorg Midden-Brabant)</t>
  </si>
  <si>
    <t>Stichting De Hoop</t>
  </si>
  <si>
    <t>Stichting Christelijk Vrouwencentrum Ruchama</t>
  </si>
  <si>
    <t>Stichting Geriant</t>
  </si>
  <si>
    <t>Stichting Amsta (DKJ)</t>
  </si>
  <si>
    <t>Stichting Amsta</t>
  </si>
  <si>
    <t>Stichting Residentie Buitenzorg</t>
  </si>
  <si>
    <t>Cooperatieve vereniging Boer en Zorg B.A.</t>
  </si>
  <si>
    <t>Zorgmaatwerk Friesland</t>
  </si>
  <si>
    <t>Stichting Moviera</t>
  </si>
  <si>
    <t>Victas</t>
  </si>
  <si>
    <t>FlexiCura</t>
  </si>
  <si>
    <t>Stichting Tactus, verslavingszorg</t>
  </si>
  <si>
    <t>Stichting Oosterlengte</t>
  </si>
  <si>
    <t>Stichting Diomage</t>
  </si>
  <si>
    <t>Stichting RMPI-de Grote Rivieren</t>
  </si>
  <si>
    <t>Stichting Triversum</t>
  </si>
  <si>
    <t>Novadic-Kentron</t>
  </si>
  <si>
    <t>Stichting 't Kabouterhuis</t>
  </si>
  <si>
    <t>Academisch Centrum KJP Curium</t>
  </si>
  <si>
    <t>Stichting De Praktijk</t>
  </si>
  <si>
    <t>Stichting Reakt</t>
  </si>
  <si>
    <t>UmcGroningen Thuis</t>
  </si>
  <si>
    <t>Stichting Nehemia Hulpverlening</t>
  </si>
  <si>
    <t>Thebe Holding BV (Thuiszorg West-Brabant)</t>
  </si>
  <si>
    <t>Stichting De Opbouw (Zorgpalet Baarn - Soest)</t>
  </si>
  <si>
    <t>Stichting ZZG zorggroep</t>
  </si>
  <si>
    <t>Driezorg, Stichting voor Wonen Zorg en Welzijn</t>
  </si>
  <si>
    <t>Stichting Ouderenzorg Kanaalzone</t>
  </si>
  <si>
    <t>Stichting Zorggroep Manna</t>
  </si>
  <si>
    <t>Stichting AxionContinu</t>
  </si>
  <si>
    <t>Stichting Vivent</t>
  </si>
  <si>
    <t>Stichting PuurZuid</t>
  </si>
  <si>
    <t>Stichting Libertas Leiden</t>
  </si>
  <si>
    <t>Maatschappelijk Ondersteunings Bureau B.V.</t>
  </si>
  <si>
    <t>Stichting Betere Thuiszorg Twente &amp; Achterhoek</t>
  </si>
  <si>
    <t>Stichting ZorgBedrijf Noord Holland</t>
  </si>
  <si>
    <t>Stichting Roebia Zorg</t>
  </si>
  <si>
    <t>Stichting Diaphora Zorgverlening</t>
  </si>
  <si>
    <t>Beter Thuis Wonen Thuiszorg (BTW)</t>
  </si>
  <si>
    <t>Stichting KinderThuisZorg</t>
  </si>
  <si>
    <t>Stichting Vitras.</t>
  </si>
  <si>
    <t>De ZorgZaak</t>
  </si>
  <si>
    <t>Zorgbureau Endless</t>
  </si>
  <si>
    <t>Stichting Wieringa &amp; ten Cate</t>
  </si>
  <si>
    <t>Antroz, Antroposofische Woonzorggroep</t>
  </si>
  <si>
    <t>Joost Zorgt B.V.</t>
  </si>
  <si>
    <t>Stichting Schakelring</t>
  </si>
  <si>
    <t>Stichting Moveoo</t>
  </si>
  <si>
    <t>Stichting Zorgkompas in Beweging</t>
  </si>
  <si>
    <t>Stichting Orthopedagogisch Centrum Brabant (OCB)</t>
  </si>
  <si>
    <t>Stichting Amarant Groep</t>
  </si>
  <si>
    <t>Stichting Savant</t>
  </si>
  <si>
    <t>Centraal bureau Stichting Ontmoeting</t>
  </si>
  <si>
    <t>Stichting MeanderGroep Zuid-Limburg</t>
  </si>
  <si>
    <t>Stichting Het Middelpunt</t>
  </si>
  <si>
    <t>Ixta Noa</t>
  </si>
  <si>
    <t>Careyn Delft Westland Oostland B.V.</t>
  </si>
  <si>
    <t>Careyn Zuid-Hollandse Eilanden B.V.</t>
  </si>
  <si>
    <t>Stichting LIMOR</t>
  </si>
  <si>
    <t>Opella, protestants-christelijke stichting voor wonen, zorg en welzijn</t>
  </si>
  <si>
    <t>Stichting Maatschappelijke Opvang s-Hertogenbosch e.o.</t>
  </si>
  <si>
    <t>Protestants Christelijke Stichting WoonZorgcentrum Foswert</t>
  </si>
  <si>
    <t>Stichting Zorgcombinatie Interzorg</t>
  </si>
  <si>
    <t>Stichting Zorggroep Maas&amp;Waal</t>
  </si>
  <si>
    <t>Stichting 't Gerack (vh SVONN)</t>
  </si>
  <si>
    <t>Stichting Lentis</t>
  </si>
  <si>
    <t>Dignis</t>
  </si>
  <si>
    <t>Stichting Careaz wonen, welzijn, zorg</t>
  </si>
  <si>
    <t>Riwis Zorg &amp; Welzijn</t>
  </si>
  <si>
    <t>Riwis Zorg en Welzijn GGZ</t>
  </si>
  <si>
    <t>Stichting Riwis Zorg &amp; Welzijn VVT</t>
  </si>
  <si>
    <t>Stichting Zorggroep Oude en Nieuwe Land</t>
  </si>
  <si>
    <t>Stichting ZuidOostZorg</t>
  </si>
  <si>
    <t>Stichting Zorggroep Het Oude en Nieuwe Land</t>
  </si>
  <si>
    <t>Stichting Volckaert</t>
  </si>
  <si>
    <t>Stichting Volkaert Dongen</t>
  </si>
  <si>
    <t>Stichting Elisabeth</t>
  </si>
  <si>
    <t>Stichting AV Zorggroep</t>
  </si>
  <si>
    <t>Stichting Cardia</t>
  </si>
  <si>
    <t>AtlantisZorg Stichting voor mens en welzijn</t>
  </si>
  <si>
    <t>Stichting JonkersZorg</t>
  </si>
  <si>
    <t>Stichting Exploitatie Hospice Alkmaar</t>
  </si>
  <si>
    <t>Stichting Breederzorg Thuiszorg</t>
  </si>
  <si>
    <t>Van den Dool Zorg &amp; Begeleiding</t>
  </si>
  <si>
    <t>Stichting Thuiszorg Zorg voor Mensen</t>
  </si>
  <si>
    <t>Thuishulp Zorgzaam B.V.</t>
  </si>
  <si>
    <t>Stichting DSV (Duinrand Salem Vlietstede)</t>
  </si>
  <si>
    <t>Stichting Vitalis Zorg Groep</t>
  </si>
  <si>
    <t>Stichting TriviumMeulenbeltZorg</t>
  </si>
  <si>
    <t>Stichting BrabantZorg</t>
  </si>
  <si>
    <t>Stichting Vita, welzijn en advies</t>
  </si>
  <si>
    <t>Stichting Zorggroep Reinalda</t>
  </si>
  <si>
    <t>Stichting Zorggroep Liante</t>
  </si>
  <si>
    <t>Pasana Care</t>
  </si>
  <si>
    <t>Stichting Haagse Wijk- en Woonzorg (HWW)</t>
  </si>
  <si>
    <t>Aardema Thuiszorg B.V.</t>
  </si>
  <si>
    <t>Stichting de Regenboog Groep</t>
  </si>
  <si>
    <t>Better Life Thuiszorg B.V.</t>
  </si>
  <si>
    <t>Multi Maatzorg B.V.</t>
  </si>
  <si>
    <t>Stichting Zorggroep Amsterdam Oost</t>
  </si>
  <si>
    <t>Stichting ZorgSaam Zeeuws Vlaanderen</t>
  </si>
  <si>
    <t>Stichting Insula Dei Huize Kohlmann</t>
  </si>
  <si>
    <t>Stichting Saffier/Zorggroep De Residentie</t>
  </si>
  <si>
    <t>Stichting Zorggroep De Vechtstreek</t>
  </si>
  <si>
    <t>Stichting Topaz</t>
  </si>
  <si>
    <t>Stichting voor Regionale Zorgverlening (SVRZ)</t>
  </si>
  <si>
    <t>Stichting De Bilthuysen</t>
  </si>
  <si>
    <t>Stichting Woonzorggroep Samen</t>
  </si>
  <si>
    <t>Stichting De Buitenwereld</t>
  </si>
  <si>
    <t>Stichting HVP Zorg</t>
  </si>
  <si>
    <t>Reinier de Graaf Groep -AWBZ-zorg</t>
  </si>
  <si>
    <t>AltraCura B.V.</t>
  </si>
  <si>
    <t>Stichting Stek Jeugdzorg</t>
  </si>
  <si>
    <t>Stichting Sint Annaklooster</t>
  </si>
  <si>
    <t>Stichting Zorgstroom</t>
  </si>
  <si>
    <t>Advies en Bemiddeling Thuiszorg Zeeland B.V. (ABT)</t>
  </si>
  <si>
    <t>Residentiele &amp; Ambulante Service en Zorg (RAZ) B.V.</t>
  </si>
  <si>
    <t>Sigma ZorG B.V.</t>
  </si>
  <si>
    <t>Stichting Thuiszorg De Versterking</t>
  </si>
  <si>
    <t>Stichting Zorg ParcHuis Spelderholt</t>
  </si>
  <si>
    <t>Stichting GGZ Dijk en Duin</t>
  </si>
  <si>
    <t>Bavo Europoort</t>
  </si>
  <si>
    <t>Parnassia</t>
  </si>
  <si>
    <t>Pro Persona</t>
  </si>
  <si>
    <t>Thuiszorg Comfort AWBZ B.V.</t>
  </si>
  <si>
    <t>Sinai Centrum B.V.</t>
  </si>
  <si>
    <t>Stichting Warm Thuis</t>
  </si>
  <si>
    <t>Stichting Sensire</t>
  </si>
  <si>
    <t>Stichting GGZ Noord-Holland-Noord</t>
  </si>
  <si>
    <t>Stichting Mediant GGZ</t>
  </si>
  <si>
    <t>Stichting GGZ Delfland</t>
  </si>
  <si>
    <t>Stichting Eleos</t>
  </si>
  <si>
    <t>Stichting Altrecht</t>
  </si>
  <si>
    <t>Stichting GGZ inGeest</t>
  </si>
  <si>
    <t>Reinier van Arkel Groep, locatie 's-Hertogenbosch</t>
  </si>
  <si>
    <t>Stichting Zonnehuizen Kind &amp; Jeugd</t>
  </si>
  <si>
    <t>Stichting GGZ West-Brabant</t>
  </si>
  <si>
    <t>Stichting Adhesie</t>
  </si>
  <si>
    <t>Stichting GGZ Friesland</t>
  </si>
  <si>
    <t>Stichting RIBW Leger des Heils GGZ Zwolle</t>
  </si>
  <si>
    <t>RIBW Leger des Heils GGZ Amstelland en de Meerlanden</t>
  </si>
  <si>
    <t>Stichting RIBW Leger des Heils GGZ Haaglanden</t>
  </si>
  <si>
    <t>Stichting RIBW Leger des Heils GGZ Amsterdam</t>
  </si>
  <si>
    <t>Het Leger des Heils</t>
  </si>
  <si>
    <t>Stichting Emergis</t>
  </si>
  <si>
    <t>GGz Breburg</t>
  </si>
  <si>
    <t>GGZ Breburg</t>
  </si>
  <si>
    <t>Stichting Promens Care</t>
  </si>
  <si>
    <t>Stichting CCC Zorg, Midden Brabant</t>
  </si>
  <si>
    <t>Zorgverlening de Friese Wouden</t>
  </si>
  <si>
    <t>Stichting Kloosterverzorgingshuis Glorieux</t>
  </si>
  <si>
    <t>Stichting Laurens (Rotterdam)</t>
  </si>
  <si>
    <t>Zorg Groep Beek B.V.</t>
  </si>
  <si>
    <t>Stichting Zorggroep Ter Weel</t>
  </si>
  <si>
    <t>Stichting Marente</t>
  </si>
  <si>
    <t>Stichting QuaRijn</t>
  </si>
  <si>
    <t>Stichting Kwintes</t>
  </si>
  <si>
    <t>Vitaal Thuizorg B.V.</t>
  </si>
  <si>
    <t>Stichting Argrarische Zorgonderneming Vlist (AZOV)</t>
  </si>
  <si>
    <t>BetuweZorg B.V.</t>
  </si>
  <si>
    <t>Vriend GGZ B.V.</t>
  </si>
  <si>
    <t>OntwikkelingsMaatschappij Rijnmond (OMR) B.V.</t>
  </si>
  <si>
    <t>Koninkijke Visio (Delft, Westland, Oostland)</t>
  </si>
  <si>
    <t>Stichting Maatschappelijke en Juridische Dienstverlening</t>
  </si>
  <si>
    <t>ZorgPlus (V.O.F)</t>
  </si>
  <si>
    <t>Stichting Zorg Plus Twente</t>
  </si>
  <si>
    <t>Creating Balance BV</t>
  </si>
  <si>
    <t>Stichting Baantraject Care &amp; Preventie</t>
  </si>
  <si>
    <t>Careyn</t>
  </si>
  <si>
    <t>NOVUM PlusZorg &amp; Verpleging B.V.</t>
  </si>
  <si>
    <t>PrivaZorg AWBZ Zuid Holland Noord</t>
  </si>
  <si>
    <t>Stichting Thuiszorgservice Nederland</t>
  </si>
  <si>
    <t>Stichting Thuiszorg Service Nederland</t>
  </si>
  <si>
    <t>Stichting Accare</t>
  </si>
  <si>
    <t>Stichting Prokino</t>
  </si>
  <si>
    <t>MoniCare Thuis in Zorg B.V.</t>
  </si>
  <si>
    <t>Stichting KAG-zorg</t>
  </si>
  <si>
    <t>Stichting Shiva Zorg</t>
  </si>
  <si>
    <t>Stichting Woonzorg Lojal</t>
  </si>
  <si>
    <t>Stichting Thuiszorg Noord Nederland</t>
  </si>
  <si>
    <t>ABC Zorgcomfort B.V.</t>
  </si>
  <si>
    <t>Stichting Eduzon</t>
  </si>
  <si>
    <t>Arbe Dienstverlening B.V.</t>
  </si>
  <si>
    <t>Comfortzorg AWBZ Heerenveen</t>
  </si>
  <si>
    <t>Stichting Zorg op Maat (ZOM)</t>
  </si>
  <si>
    <t>Stichting ARTA</t>
  </si>
  <si>
    <t>S'Heeren Loo Zorggroep</t>
  </si>
  <si>
    <t>Zienn</t>
  </si>
  <si>
    <t>Verslavingszorg Noord Nederland (VNN)</t>
  </si>
  <si>
    <t>KinderThuiszorg (Zuidoost-Brabant)</t>
  </si>
  <si>
    <t>Carinova</t>
  </si>
  <si>
    <t>Stichting de Droomboom</t>
  </si>
  <si>
    <t>Clementia Zorgverleners B.V.</t>
  </si>
  <si>
    <t>Stichting De Heem</t>
  </si>
  <si>
    <t>Stichting Solace</t>
  </si>
  <si>
    <t>Stichting De Brug Christelijke Verslavingszorg Katwijk en Omstreken</t>
  </si>
  <si>
    <t>R95 Routes naar Zorg Groningen B.V.</t>
  </si>
  <si>
    <t>Zorgcentra Pantein B.V.</t>
  </si>
  <si>
    <t>Stichting MILO</t>
  </si>
  <si>
    <t>Arlero Thuiszorg B.V. / P.E. Leeflang</t>
  </si>
  <si>
    <t>Arlero Thuiszorg</t>
  </si>
  <si>
    <t>Buurtzorg regio Groningen</t>
  </si>
  <si>
    <t>Buurtzorg regio Arnhem</t>
  </si>
  <si>
    <t>Stichting Bijzonder Jeugdwerk Brabant</t>
  </si>
  <si>
    <t>Stichting RIBW Leger des Heils GGZ Rotterdam</t>
  </si>
  <si>
    <t>Stichting Fier Fryslan</t>
  </si>
  <si>
    <t>Stichting Fokus Exploitatie</t>
  </si>
  <si>
    <t>Stichting Verpleging en Verzorging Beukenstein</t>
  </si>
  <si>
    <t>Stichting tante Louise-Vivensis Zorg</t>
  </si>
  <si>
    <t>Stichting De Zorgcirkel</t>
  </si>
  <si>
    <t>Stichting Kentalis Zorg</t>
  </si>
  <si>
    <t>GGZ-groep Noord- en Midden Limburg</t>
  </si>
  <si>
    <t>Stichting Amerpoort</t>
  </si>
  <si>
    <t>Rivas Zorggroep</t>
  </si>
  <si>
    <t>Stichting De Witte Hoeve</t>
  </si>
  <si>
    <t>De Bregthoeve Zorg VOF</t>
  </si>
  <si>
    <t>Van Zoolingen B.V.</t>
  </si>
  <si>
    <t>Stichting Heemz.org</t>
  </si>
  <si>
    <t>De Gelukkige Dolfijntjes V.O.F.</t>
  </si>
  <si>
    <t>Stichting Residentiele &amp; Ambulante Zorg (RAZ)</t>
  </si>
  <si>
    <t>JuniorCare B.V.</t>
  </si>
  <si>
    <t>Stichting Buitengewoon leren &amp; werken - Prins Heerlijk</t>
  </si>
  <si>
    <t>Stichting Kenniscentrum Oncologie</t>
  </si>
  <si>
    <t>Bureau Opvang Begeleiding Autisme (Boba) BV</t>
  </si>
  <si>
    <t>Opvanghuis Berlicum B.V.</t>
  </si>
  <si>
    <t>Stichting GoedGeregeld</t>
  </si>
  <si>
    <t>Stichting Multidag Nijmegen (SMN)</t>
  </si>
  <si>
    <t>Stichting Zorgboeren Zuid-Holland</t>
  </si>
  <si>
    <t>Stichting De Dynamische Kracht</t>
  </si>
  <si>
    <t>Dunya Zorg en Welzijn BV</t>
  </si>
  <si>
    <t>Trajectvol</t>
  </si>
  <si>
    <t>Eddee Zorgverlening B.V.</t>
  </si>
  <si>
    <t>Inzowijs B.V.</t>
  </si>
  <si>
    <t>Stichting Melion</t>
  </si>
  <si>
    <t>Cooperatieve vereniging Zorg Dichtbij U.A.</t>
  </si>
  <si>
    <t>Stichting Werkgelegenheidsinitiatieven Noordoost Twente</t>
  </si>
  <si>
    <t>Vitaal Thuiszorg B.V</t>
  </si>
  <si>
    <t>Vitaal Thuiszorg B.V.</t>
  </si>
  <si>
    <t>Ambulante Begeleiding Het Spectrum B.V.</t>
  </si>
  <si>
    <t>William Schrikker Stichting Zorg &amp; Wonen</t>
  </si>
  <si>
    <t>CareHouse Holding B.V.</t>
  </si>
  <si>
    <t>Traject 58 V.O.F.</t>
  </si>
  <si>
    <t>Zorggroep Stad en Ommeland B.V.</t>
  </si>
  <si>
    <t>Academisch Medisch Centrum Amsterdam</t>
  </si>
  <si>
    <t>Cultureel Maatschappelijk Zorgbureau B.V.</t>
  </si>
  <si>
    <t>Joling Thuiszorg BV</t>
  </si>
  <si>
    <t>Cura XL</t>
  </si>
  <si>
    <t>Stichting GGMD voor Doven en Slechthorenden</t>
  </si>
  <si>
    <t>Stichting Bartimeus-Sonneheerdt</t>
  </si>
  <si>
    <t>De Zorgpartners B.V.</t>
  </si>
  <si>
    <t>Stichting De Noorderbrug</t>
  </si>
  <si>
    <t>Stichting Zorgboerderij Ons Verlangen</t>
  </si>
  <si>
    <t>Stichting De Opbouw</t>
  </si>
  <si>
    <t>Amfors Dagbesteding B.V.</t>
  </si>
  <si>
    <t>Carinova Thuiszorg</t>
  </si>
  <si>
    <t>Tactus Verslavingszorg (Flevoland)</t>
  </si>
  <si>
    <t>Dunya Zorg en Welzijn</t>
  </si>
  <si>
    <t>Zorgboerderij ko-bus</t>
  </si>
  <si>
    <t>Zorg voor Zorg Nederland B.V.</t>
  </si>
  <si>
    <t>Stichting Begeleid Werken Flevoland</t>
  </si>
  <si>
    <t>Kleine Maatjes B.V.</t>
  </si>
  <si>
    <t>Jejujo-land (VOF)</t>
  </si>
  <si>
    <t>Autismehuis B.V.</t>
  </si>
  <si>
    <t>Zorggroep Heerendordt B.V.</t>
  </si>
  <si>
    <t>Stichting Cirya</t>
  </si>
  <si>
    <t>Stichting Zorg Advies Bureau Nederland</t>
  </si>
  <si>
    <t>Stichting Profila Zorg</t>
  </si>
  <si>
    <t>Zorgburo Maatwerk B.V.</t>
  </si>
  <si>
    <t>Wassenaarse zorgverlening</t>
  </si>
  <si>
    <t>De Seizoenen B.V.</t>
  </si>
  <si>
    <t>Zonnehuizen Kind &amp; Jeugd</t>
  </si>
  <si>
    <t>MEDEMBLIK</t>
  </si>
  <si>
    <t>RIBW Leger des Heils GGZ</t>
  </si>
  <si>
    <t>Stichting Maasduinen</t>
  </si>
  <si>
    <t>Stichting Zonnehuisgroep Noord</t>
  </si>
  <si>
    <t>Stichting Verian Nijmegen e.o.</t>
  </si>
  <si>
    <t>Zorggroep Sint Maarten</t>
  </si>
  <si>
    <t>Stichting Verian</t>
  </si>
  <si>
    <t>Stichting Trajectum</t>
  </si>
  <si>
    <t>Thuiszorg van Oranje</t>
  </si>
  <si>
    <t>Vierstroom</t>
  </si>
  <si>
    <t>Stichting Pro Senectute</t>
  </si>
  <si>
    <t>Zorgfamilie B.V.</t>
  </si>
  <si>
    <t>PrivaZorg AWBZ</t>
  </si>
  <si>
    <t>Coöperatie Boer en Zorg</t>
  </si>
  <si>
    <t>Zorgcombinatie Noorderboog</t>
  </si>
  <si>
    <t>Professionals in NAH</t>
  </si>
  <si>
    <t>Stichting Cordaan Thuiszorg</t>
  </si>
  <si>
    <t>Residentiële en Ambulante Service en Zorg (RAZ)</t>
  </si>
  <si>
    <t>Zonnehuisgroep Amstelland</t>
  </si>
  <si>
    <t>Beter Thuis Wonen Thuiszorg B.V.</t>
  </si>
  <si>
    <t>Raphaëlstichting</t>
  </si>
  <si>
    <t>Stichting Vitree</t>
  </si>
  <si>
    <t>Stichting de Tussenvoorziening</t>
  </si>
  <si>
    <t>ExperTcare B.V.</t>
  </si>
  <si>
    <t>Stichting Vérian Nijmegen e.o.</t>
  </si>
  <si>
    <t>Stichting Koninklijke Kentalis</t>
  </si>
  <si>
    <t>Koninklijke Visio Expertisecentrum voor Slechtziende en Blinde mensen</t>
  </si>
  <si>
    <t>NSDSK</t>
  </si>
  <si>
    <t>Stichting Profia Zorg</t>
  </si>
  <si>
    <t>Stichting Bartiméus Sonneheerdt</t>
  </si>
  <si>
    <t>Odibaan</t>
  </si>
  <si>
    <t>Stichting Blijf Groep</t>
  </si>
  <si>
    <t>RUICH B.V.</t>
  </si>
  <si>
    <t>Heppie Deejs B.V.</t>
  </si>
  <si>
    <t>Van Hollant B.V.</t>
  </si>
  <si>
    <t>Zorgverlening De Leijgraaf B.V.</t>
  </si>
  <si>
    <t>AristoZorg B.V.</t>
  </si>
  <si>
    <t>Stichting Internationale Zorg aan Huis (IZAH)</t>
  </si>
  <si>
    <t>Stichting Zorgkompas in beweging</t>
  </si>
  <si>
    <t>Stichting Best Care for you</t>
  </si>
  <si>
    <t>Stichting Moria</t>
  </si>
  <si>
    <t>Allerzorg</t>
  </si>
  <si>
    <t>Stichting Zorggroep Helmond</t>
  </si>
  <si>
    <t>Boba Zorginstelling Autisme</t>
  </si>
  <si>
    <t>Het Zorgmakelaarskantoor ZIN B.V.</t>
  </si>
  <si>
    <t>Jan Arends B.V.</t>
  </si>
  <si>
    <t>Bartiméus</t>
  </si>
  <si>
    <t>Stichting de Buitenwereld</t>
  </si>
  <si>
    <t>Stichting Residentiele en Ambulante Service en Zorg (RAZ) B.V.</t>
  </si>
  <si>
    <t>Vierstroom B.V.</t>
  </si>
  <si>
    <t>Stichting Kadera, aanpak huiselijk geweld</t>
  </si>
  <si>
    <t>A&amp;S Groep B.V.</t>
  </si>
  <si>
    <t>Verburgt - Molhuysen Zorg B.V.</t>
  </si>
  <si>
    <t>Residentiële en Ambulante Service en Zorg (RAZ) B.V.</t>
  </si>
  <si>
    <t>Stichting Zorgfix Thuiszorg</t>
  </si>
  <si>
    <t>Splendid Care B.V.</t>
  </si>
  <si>
    <t>Stichting De Ster Kinderbegeleidingscentrum</t>
  </si>
  <si>
    <t>Kediante Zorgservice B.V.</t>
  </si>
  <si>
    <t>Zorg op Maat 't Nieuwland B.V.</t>
  </si>
  <si>
    <t>Auti-Start B.V.</t>
  </si>
  <si>
    <t>Stichting Je Maintiendrai</t>
  </si>
  <si>
    <t>De Buurtzuster B.V.</t>
  </si>
  <si>
    <t>Klaver4</t>
  </si>
  <si>
    <t>Jan Arends GGZ</t>
  </si>
  <si>
    <t>MASTENBROEK</t>
  </si>
  <si>
    <t>Coöperatieve Verening Boer en Zorg B.A.</t>
  </si>
  <si>
    <t>Stichting Residentiele en Ambulante Zorg</t>
  </si>
  <si>
    <t>Zorg in Uitvoering B.V.</t>
  </si>
  <si>
    <t>Stichting Reigershoeve</t>
  </si>
  <si>
    <t>Thuiszorg Samen Verder B.V.</t>
  </si>
  <si>
    <t>Zorgmed Thuiszorg B.V.</t>
  </si>
  <si>
    <t>Cello</t>
  </si>
  <si>
    <t>Carint Arnhem</t>
  </si>
  <si>
    <t>Zorgburo Maatwerk</t>
  </si>
  <si>
    <t>Stichting Woonbegeleiding Jong Volwassenen</t>
  </si>
  <si>
    <t>William Schrikker Stichting Zorg en Wonen</t>
  </si>
  <si>
    <t>European Social Projects Office B.V. (ESPO)</t>
  </si>
  <si>
    <t>Stichting Interakt Contour Groep</t>
  </si>
  <si>
    <t>Stichting GGZ Centraal</t>
  </si>
  <si>
    <t>Elver</t>
  </si>
  <si>
    <t>Stichting Geïntegreerde GGZ in Eindhoven en de Kempen</t>
  </si>
  <si>
    <t>Stichting Alkmaarse Budget Service</t>
  </si>
  <si>
    <t>Stichting ActiVite</t>
  </si>
  <si>
    <t>Stichting Bartiméus</t>
  </si>
  <si>
    <t>Stichting AyganZorg</t>
  </si>
  <si>
    <t>Stichting Vitras</t>
  </si>
  <si>
    <t>Stichting Skoel</t>
  </si>
  <si>
    <t>Stichting El Arte de La Vida</t>
  </si>
  <si>
    <t>Stichting Back to Basic Twente</t>
  </si>
  <si>
    <t>Zorggroep De Zegger B.V.</t>
  </si>
  <si>
    <t>Exodus</t>
  </si>
  <si>
    <t>Stichting Time Out</t>
  </si>
  <si>
    <t>HerZorg B.V.</t>
  </si>
  <si>
    <t>Stichting Zahet</t>
  </si>
  <si>
    <t>KompAss B.V.</t>
  </si>
  <si>
    <t>Instituut Socrates</t>
  </si>
  <si>
    <t>Team050 B.V.</t>
  </si>
  <si>
    <t>Stichting Care Plus</t>
  </si>
  <si>
    <t>Stichting Ludgerus, wonen voor senioren</t>
  </si>
  <si>
    <t>AndersOm Thuisbegeleiding B.V.</t>
  </si>
  <si>
    <t>Beter Thuis Wonen Thuiszorg</t>
  </si>
  <si>
    <t>Coöperatieve vereniging Zorg Dichtbij U.A.</t>
  </si>
  <si>
    <t>Stichting Rensis</t>
  </si>
  <si>
    <t>BV Zorgresidentie Zorg</t>
  </si>
  <si>
    <t>Boriz B.V.</t>
  </si>
  <si>
    <t>Bureau NAH Zorg BV</t>
  </si>
  <si>
    <t>OENTSJERK</t>
  </si>
  <si>
    <t>Professionals Holding BV</t>
  </si>
  <si>
    <t>Stichting Den Haneker landbouw en zorg</t>
  </si>
  <si>
    <t>Amare Zorgcoaching B.V.</t>
  </si>
  <si>
    <t>Chalcedoonzorg BV</t>
  </si>
  <si>
    <t>Zorg Intens B.V.</t>
  </si>
  <si>
    <t>Stichting Indra Ouderenhuisvesting Midden Nederland</t>
  </si>
  <si>
    <t>ThuiszorgInHolland Verzorging &amp; Verpleging bv</t>
  </si>
  <si>
    <t>Steffies Particuliere Zorg BV</t>
  </si>
  <si>
    <t>Stichting Trimenzo</t>
  </si>
  <si>
    <t>Zorgtoppers BV</t>
  </si>
  <si>
    <t>Distel Zorg B.V.</t>
  </si>
  <si>
    <t>Vriend GGZ</t>
  </si>
  <si>
    <t>Stichting Exodus-Stoel Drenthe</t>
  </si>
  <si>
    <t>Voorzet Begeleiding B.V.</t>
  </si>
  <si>
    <t>Stichting Zekere Basis</t>
  </si>
  <si>
    <t>Stichting het Maathuis</t>
  </si>
  <si>
    <t>Stichting Jan Verhallen</t>
  </si>
  <si>
    <t>Stichting Exodus Groningen</t>
  </si>
  <si>
    <t>Stichting Firmitas</t>
  </si>
  <si>
    <t>Oranjeborg B.V.</t>
  </si>
  <si>
    <t>De Lichtenvoorde</t>
  </si>
  <si>
    <t>Stichting De Linde inzake De Marsen</t>
  </si>
  <si>
    <t>Stichting Het Spookbos, Zorgafdeling De Stal</t>
  </si>
  <si>
    <t>Stichting Parkzorg</t>
  </si>
  <si>
    <t>Nicon Care BV</t>
  </si>
  <si>
    <t>ZieZeZo BV</t>
  </si>
  <si>
    <t>Stichting Exodus Utrecht</t>
  </si>
  <si>
    <t>Jagerhuis ZIN BV</t>
  </si>
  <si>
    <t>Stichting InayaZorg</t>
  </si>
  <si>
    <t>Ambachtzorg B.V.</t>
  </si>
  <si>
    <t>Coöperatieve vereniging Zorg Dichtbij u.a.</t>
  </si>
  <si>
    <t>Stichting LSG Rentray</t>
  </si>
  <si>
    <t>Quintes Thuiszorg BV</t>
  </si>
  <si>
    <t>Nieuwland Opleidingen BV</t>
  </si>
  <si>
    <t>Driezorg, Stichting voor Wonen, Zorg en Welzijn</t>
  </si>
  <si>
    <t>Stichting met GGZ</t>
  </si>
  <si>
    <t>PC Stichting Woonzorgcentrum Foswert</t>
  </si>
  <si>
    <t>Middin</t>
  </si>
  <si>
    <t>Careyn DWO/NWN B.V.</t>
  </si>
  <si>
    <t>Stichting Cordaan</t>
  </si>
  <si>
    <t>AZR-ZORG</t>
  </si>
  <si>
    <t>Stichting D.W.R.P.</t>
  </si>
  <si>
    <t>DM Exploitatie B.V.</t>
  </si>
  <si>
    <t>Stichting Carinova Thuiszorg Salland</t>
  </si>
  <si>
    <t>Stichting ZorgWiel</t>
  </si>
  <si>
    <t>Stichting Breder</t>
  </si>
  <si>
    <t>Zorgcoöperatie Accent U.A.</t>
  </si>
  <si>
    <t>Stichting het Robertshuis</t>
  </si>
  <si>
    <t>Multi Plus Zorg B.V.</t>
  </si>
  <si>
    <t>Idesta B.V.</t>
  </si>
  <si>
    <t>Zuster in de buurt_Home-Care Arnhem B.V.</t>
  </si>
  <si>
    <t>WoonZorg Combinatie Overijssel B.V.</t>
  </si>
  <si>
    <t>Stichting I.C.Z. Cura Rotterdam</t>
  </si>
  <si>
    <t>Stichting Ela</t>
  </si>
  <si>
    <t>WAPENVELD</t>
  </si>
  <si>
    <t>AvantiZorg</t>
  </si>
  <si>
    <t>Sticting Fokus Exploitatie</t>
  </si>
  <si>
    <t>Nocht en Wille Zorg B.V.</t>
  </si>
  <si>
    <t>PAESENS</t>
  </si>
  <si>
    <t>City Kids Rotterdam B.V.</t>
  </si>
  <si>
    <t>Stichting Zorggroep Scilla Andante</t>
  </si>
  <si>
    <t>EESERVEEN</t>
  </si>
  <si>
    <t>Thuiszorg Dichtbij</t>
  </si>
  <si>
    <t>Stichting Uniek Begeiding</t>
  </si>
  <si>
    <t>Stichting ZiekenThuis</t>
  </si>
  <si>
    <t>Joost Zorgt Nederland B.V.</t>
  </si>
  <si>
    <t>Kids2care kinderthuiszorg B.V.</t>
  </si>
  <si>
    <t>JULIANADORP</t>
  </si>
  <si>
    <t>Zorgcoöperatie Thuisbasis Brabant U.A.</t>
  </si>
  <si>
    <t>Netwerkpsychologen</t>
  </si>
  <si>
    <t>Stichting De Berkelhof</t>
  </si>
  <si>
    <t>HAARLO</t>
  </si>
  <si>
    <t>NewCare4you B.V.</t>
  </si>
  <si>
    <t>STMG B.V.</t>
  </si>
  <si>
    <t>Kennemerzorg B.V.</t>
  </si>
  <si>
    <t>Wijkverpleging Carpe Diem U.A.</t>
  </si>
  <si>
    <t>ORO Helmond</t>
  </si>
  <si>
    <t>Stichting Intermetzo Zorg</t>
  </si>
  <si>
    <t>Waterlandswelzijn</t>
  </si>
  <si>
    <t>Coöperatie Zorggroep Spaarnestad U.A.</t>
  </si>
  <si>
    <t>Fleurage Residence Bloemendaal B.V.</t>
  </si>
  <si>
    <t>BLOEMENDAAL</t>
  </si>
  <si>
    <t>Stichting Zorgpalet Baarn-Soest</t>
  </si>
  <si>
    <t>Hanzeheerd</t>
  </si>
  <si>
    <t>Stichting Bartimeus Sonneheerdt</t>
  </si>
  <si>
    <t>Senior Assist Care</t>
  </si>
  <si>
    <t>Aanzien B.V.</t>
  </si>
  <si>
    <t>Woonzorg de Berkenhof B.V.</t>
  </si>
  <si>
    <t>KERKENVELD</t>
  </si>
  <si>
    <t>Vlindervrije Zorg B.V.</t>
  </si>
  <si>
    <t>Roos Begeleiding B.V.</t>
  </si>
  <si>
    <t>Zorggroep Oude en Nieuwe Land</t>
  </si>
  <si>
    <t>Ambulante Hulpverlening Midden Nederland B.V.</t>
  </si>
  <si>
    <t>Jeugdprofs</t>
  </si>
  <si>
    <t>Thuiszorg De GeZusters</t>
  </si>
  <si>
    <t>Leyhoeve Zorg B.V.</t>
  </si>
  <si>
    <t>Eden Care Residences BV</t>
  </si>
  <si>
    <t>Coöperatie Limburgse Zorgboeren U.A.</t>
  </si>
  <si>
    <t>Stichting Milo: Wegbereiders in communicatie</t>
  </si>
  <si>
    <t>Stichting Zuidzorg</t>
  </si>
  <si>
    <t>Stichting Trifolium Zorg</t>
  </si>
  <si>
    <t>Stichting Zorggroep Apeldoorn en omstreken</t>
  </si>
  <si>
    <t>BijZonder ZorgenKind B.V.</t>
  </si>
  <si>
    <t>SURHUISTERVEEN</t>
  </si>
  <si>
    <t>Stichting Good4Life</t>
  </si>
  <si>
    <t>Polder Residence</t>
  </si>
  <si>
    <t>BREEZAND</t>
  </si>
  <si>
    <t>Kloosterhuis 't Zicht B.V.</t>
  </si>
  <si>
    <t>Dagopvang de Nostalgie BV</t>
  </si>
  <si>
    <t>AMSTELHOEK</t>
  </si>
  <si>
    <t>De Kroon Zorginstelling B.V.</t>
  </si>
  <si>
    <t>Thuiszorg Hart voor Nederland B.V.</t>
  </si>
  <si>
    <t>Stichting Buro Lima</t>
  </si>
  <si>
    <t>Kinderhospice Binnenveld</t>
  </si>
  <si>
    <t>Stichting Zorgwiel</t>
  </si>
  <si>
    <t>Stichting ZAHET</t>
  </si>
  <si>
    <t>Stichting Zeker Zorg</t>
  </si>
  <si>
    <t>Dagopvang De Nostalgie B.V.</t>
  </si>
  <si>
    <t>Zorgbureau De Stellingwerven B.V.</t>
  </si>
  <si>
    <t>NOORDWOLDE FR</t>
  </si>
  <si>
    <t>A.M.A.C. Delissen</t>
  </si>
  <si>
    <t>W. Jadzi</t>
  </si>
  <si>
    <t>Y. de Ruijter</t>
  </si>
  <si>
    <t>Louk Schoffelmeer</t>
  </si>
  <si>
    <t>S.S.H. Strijdhaftig</t>
  </si>
  <si>
    <t>BOSSCHENHOOFD</t>
  </si>
  <si>
    <t>OOSTRUM LB</t>
  </si>
  <si>
    <t>A.M. Quekel</t>
  </si>
  <si>
    <t>M.J. Reinita</t>
  </si>
  <si>
    <t>O.M. Blankendal</t>
  </si>
  <si>
    <t>G. Nuytemans - Rekers</t>
  </si>
  <si>
    <t>A. Shvarts</t>
  </si>
  <si>
    <t>A.M. Birtick</t>
  </si>
  <si>
    <t>C.J. Bouman</t>
  </si>
  <si>
    <t>J.M.G. Habraken</t>
  </si>
  <si>
    <t>Tiny de Wal</t>
  </si>
  <si>
    <t>R. Pinas</t>
  </si>
  <si>
    <t>POPPEL</t>
  </si>
  <si>
    <t>E.J. Bosma - Kos</t>
  </si>
  <si>
    <t>N. de Bruijn</t>
  </si>
  <si>
    <t>W. Doevendans</t>
  </si>
  <si>
    <t>M. van Gaal</t>
  </si>
  <si>
    <t>L.B.M. Hormann - Evers</t>
  </si>
  <si>
    <t>Marjolein Houttuin</t>
  </si>
  <si>
    <t>E.M. de Rooij</t>
  </si>
  <si>
    <t>M.A. Steverink</t>
  </si>
  <si>
    <t>P.I. Oosterhuis</t>
  </si>
  <si>
    <t>H. van Tintelen</t>
  </si>
  <si>
    <t>A. Quekel - Basemans</t>
  </si>
  <si>
    <t>R.A. de Vries</t>
  </si>
  <si>
    <t>N. Koijen</t>
  </si>
  <si>
    <t>M. Groenen van der Velden</t>
  </si>
  <si>
    <t>W. Baldew</t>
  </si>
  <si>
    <t>S. Karagok - Timur</t>
  </si>
  <si>
    <t>G.J. Chery</t>
  </si>
  <si>
    <t>Romana Refos</t>
  </si>
  <si>
    <t>M. Pajic</t>
  </si>
  <si>
    <t>S.S.E. Sennebad</t>
  </si>
  <si>
    <t>K.J. Kluivert</t>
  </si>
  <si>
    <t>D. Caliskan</t>
  </si>
  <si>
    <t>VELDWEZELT</t>
  </si>
  <si>
    <t>R. Sierksma</t>
  </si>
  <si>
    <t>Jeanette Jansen</t>
  </si>
  <si>
    <t>L. van der Waal - Weijenbergh</t>
  </si>
  <si>
    <t>Jessica Beer</t>
  </si>
  <si>
    <t>R.O. Offermans</t>
  </si>
  <si>
    <t>Mariska Meijer</t>
  </si>
  <si>
    <t>J.A.M. Konerman</t>
  </si>
  <si>
    <t>R.J. Pinas</t>
  </si>
  <si>
    <t>Wilma Hogelink</t>
  </si>
  <si>
    <t>N. Dermofsisian</t>
  </si>
  <si>
    <t>L.C. Martis (p.a. Detmar Bewindvoeringen)</t>
  </si>
  <si>
    <t>H.F. Allen</t>
  </si>
  <si>
    <t>C.G.M. Rood</t>
  </si>
  <si>
    <t>T. Guvenc - Karatay</t>
  </si>
  <si>
    <t>J.R. Pereira</t>
  </si>
  <si>
    <t>E. Boas Berg</t>
  </si>
  <si>
    <t>Linda Vogel</t>
  </si>
  <si>
    <t>J.G.M Voppen Kamps</t>
  </si>
  <si>
    <t>M.Y. Echteld</t>
  </si>
  <si>
    <t>D.T.G. Jansen</t>
  </si>
  <si>
    <t>L. te Poel</t>
  </si>
  <si>
    <t>D.P.H. Toonen</t>
  </si>
  <si>
    <t>A.H.J.M. Luijbregts</t>
  </si>
  <si>
    <t>E. van Bokhorst</t>
  </si>
  <si>
    <t>TOLLEBEEK</t>
  </si>
  <si>
    <t>S.M. Hendriksen</t>
  </si>
  <si>
    <t>SAMBEEK</t>
  </si>
  <si>
    <t>J.M. Ackermans Panka</t>
  </si>
  <si>
    <t>Lia te Poel</t>
  </si>
  <si>
    <t>S. Mahmodian</t>
  </si>
  <si>
    <t>R. Mikaili Diba</t>
  </si>
  <si>
    <t>J.S. Rojer</t>
  </si>
  <si>
    <t>D.C. Mekkelholt</t>
  </si>
  <si>
    <t>J.C. Neef - Helder</t>
  </si>
  <si>
    <t>SPAUBEEK</t>
  </si>
  <si>
    <t>H.J. Bogaard</t>
  </si>
  <si>
    <t>M.M. Pique</t>
  </si>
  <si>
    <t>M.G. Hesper</t>
  </si>
  <si>
    <t>C.J. Lanjouw - Schutte</t>
  </si>
  <si>
    <t>Ietske de Vries</t>
  </si>
  <si>
    <t>Phyllis Sheppard</t>
  </si>
  <si>
    <t>N.M. Rother</t>
  </si>
  <si>
    <t>P. Reith - Bremer</t>
  </si>
  <si>
    <t>G. Pinas</t>
  </si>
  <si>
    <t>N. van der Hidde</t>
  </si>
  <si>
    <t>J.T.M. van der Ven</t>
  </si>
  <si>
    <t>D.G.J. van Dijk</t>
  </si>
  <si>
    <t>J.J. Goddijn</t>
  </si>
  <si>
    <t>F.E.A. Kemper - Helstone</t>
  </si>
  <si>
    <t>DRACHTSTERCOMPAGNIE</t>
  </si>
  <si>
    <t>A. Agterhof</t>
  </si>
  <si>
    <t>J.A.M. Konermann</t>
  </si>
  <si>
    <t>A.J. Bosch</t>
  </si>
  <si>
    <t>B. Roorda - Nefkens</t>
  </si>
  <si>
    <t>BODEGRAVEN</t>
  </si>
  <si>
    <t>Monique Biesheuvel-de Borst</t>
  </si>
  <si>
    <t>Gwenda van de Vuurst - de Graaf</t>
  </si>
  <si>
    <t>J. Beer</t>
  </si>
  <si>
    <t>E.W.A. Winter</t>
  </si>
  <si>
    <t>SWIFTERBANT</t>
  </si>
  <si>
    <t>K.F. Zigterman - de Ruijter</t>
  </si>
  <si>
    <t>KRAGGENBURG</t>
  </si>
  <si>
    <t>A.G. Agterhof</t>
  </si>
  <si>
    <t>Mark van den Muijsenberg</t>
  </si>
  <si>
    <t>I.A. Lemmen</t>
  </si>
  <si>
    <t>C. Bosch Bruins Slot</t>
  </si>
  <si>
    <t>D.T. van Boven</t>
  </si>
  <si>
    <t>E. Jarmohamed</t>
  </si>
  <si>
    <t>M.L. de Vos Klootwijk</t>
  </si>
  <si>
    <t>R. Gordijn</t>
  </si>
  <si>
    <t>BEEK</t>
  </si>
  <si>
    <t>F.P.M. van Boxtel</t>
  </si>
  <si>
    <t>G.J. Kempen</t>
  </si>
  <si>
    <t>T. Kriesels</t>
  </si>
  <si>
    <t>J. Ruijters</t>
  </si>
  <si>
    <t>P. Schoenmakers</t>
  </si>
  <si>
    <t>P. Verstappen</t>
  </si>
  <si>
    <t>L.L.M. van de Rijdt</t>
  </si>
  <si>
    <t>M.A.G. Castelijn</t>
  </si>
  <si>
    <t>N.D. Breidel</t>
  </si>
  <si>
    <t>M. Meisner - Barneveld</t>
  </si>
  <si>
    <t>T. van Baaren</t>
  </si>
  <si>
    <t>F.D. Bakker</t>
  </si>
  <si>
    <t>M. Keyer</t>
  </si>
  <si>
    <t>M. Tock</t>
  </si>
  <si>
    <t>E. van den Braak</t>
  </si>
  <si>
    <t>M.L. Tiggelaar</t>
  </si>
  <si>
    <t>S.M. Plein</t>
  </si>
  <si>
    <t>M.M. Piqué</t>
  </si>
  <si>
    <t>C.S. Sedney</t>
  </si>
  <si>
    <t>A. Aalse</t>
  </si>
  <si>
    <t>R.L.M. Gordijn</t>
  </si>
  <si>
    <t>L.E. Dors</t>
  </si>
  <si>
    <t>M.J.M. Joosten</t>
  </si>
  <si>
    <t>M.A. van Rijn</t>
  </si>
  <si>
    <t>A.M.G. Heijman</t>
  </si>
  <si>
    <t>G.H. Sadeghi</t>
  </si>
  <si>
    <t>J. Boateng</t>
  </si>
  <si>
    <t>C.M. Schuurs</t>
  </si>
  <si>
    <t>LAGE ZWALUWE</t>
  </si>
  <si>
    <t>M.P.J. Pennings - Oberdorf</t>
  </si>
  <si>
    <t>BUCHTEN</t>
  </si>
  <si>
    <t>A.C.M. Huntemann</t>
  </si>
  <si>
    <t>AMSTENRADE</t>
  </si>
  <si>
    <t>V. Lameriks - Janssen</t>
  </si>
  <si>
    <t>I.F. Windzak</t>
  </si>
  <si>
    <t>F.M. Martina</t>
  </si>
  <si>
    <t>J.S. Francke</t>
  </si>
  <si>
    <t>M.J. Jonker - Stoutjesdijk</t>
  </si>
  <si>
    <t>C. Alanja</t>
  </si>
  <si>
    <t>M.M. van Liempt</t>
  </si>
  <si>
    <t>NUENEN</t>
  </si>
  <si>
    <t>L.J. Duiker</t>
  </si>
  <si>
    <t>M. van den Muijsenberg</t>
  </si>
  <si>
    <t>H.C. Ramdhan</t>
  </si>
  <si>
    <t>M.L. de Vos</t>
  </si>
  <si>
    <t>M.M. Small</t>
  </si>
  <si>
    <t>D.M.T. Smits - Arends</t>
  </si>
  <si>
    <t>J.H.M. Stevens - Mathijssen</t>
  </si>
  <si>
    <t>L. Kampherbeek</t>
  </si>
  <si>
    <t>A. Bos</t>
  </si>
  <si>
    <t>Beatrix de Boer</t>
  </si>
  <si>
    <t>K.J. Dijkman</t>
  </si>
  <si>
    <t>S. Wekema</t>
  </si>
  <si>
    <t>Els Schopman</t>
  </si>
  <si>
    <t>WEERSELO</t>
  </si>
  <si>
    <t>Ellen Snelting</t>
  </si>
  <si>
    <t>Vera Claus</t>
  </si>
  <si>
    <t>N. Toprakci</t>
  </si>
  <si>
    <t>Manuela Allart</t>
  </si>
  <si>
    <t>R. Hofstra</t>
  </si>
  <si>
    <t>Alma den Hartog</t>
  </si>
  <si>
    <t>LUDDEWEER</t>
  </si>
  <si>
    <t>F.J. Brank</t>
  </si>
  <si>
    <t>A. Couperus</t>
  </si>
  <si>
    <t>L. Nijborg</t>
  </si>
  <si>
    <t>M.C. van Rhemen</t>
  </si>
  <si>
    <t>M. van Dijk</t>
  </si>
  <si>
    <t>S. Bakker</t>
  </si>
  <si>
    <t>A.M. Schaap</t>
  </si>
  <si>
    <t>G.R. Smith</t>
  </si>
  <si>
    <t>E. Goettsch</t>
  </si>
  <si>
    <t>F.M. Isaac</t>
  </si>
  <si>
    <t>B. van Bergen</t>
  </si>
  <si>
    <t>ROZENBURG ZH</t>
  </si>
  <si>
    <t>A. Wesselink</t>
  </si>
  <si>
    <t>S. Blokker</t>
  </si>
  <si>
    <t>M. de Laive</t>
  </si>
  <si>
    <t>J. Polman</t>
  </si>
  <si>
    <t>ECHTEN DR</t>
  </si>
  <si>
    <t>J.N. van Ommeren</t>
  </si>
  <si>
    <t>K.G. de Veen</t>
  </si>
  <si>
    <t>TEST voor MeNZa</t>
  </si>
  <si>
    <t>A.E. den Boer - Oppenhuizen</t>
  </si>
  <si>
    <t>W.C.P. Haverhoek</t>
  </si>
  <si>
    <t>J. den Heijer - Dijkstra</t>
  </si>
  <si>
    <t>C.J. van der Weide - van Gom</t>
  </si>
  <si>
    <t>M. Bosman - Twilhaar</t>
  </si>
  <si>
    <t>T. van Brummelen - Hoogerwerf</t>
  </si>
  <si>
    <t>I.A.J. Gepkens</t>
  </si>
  <si>
    <t>E.J.M. Slingerland</t>
  </si>
  <si>
    <t>J.H.L. Jeronimus</t>
  </si>
  <si>
    <t>T. Twilhaar - Steenbergen</t>
  </si>
  <si>
    <t>M.A.J. Niebling - Werry</t>
  </si>
  <si>
    <t>J.W.T. Kraaijenhof</t>
  </si>
  <si>
    <t>L. Bennewitz</t>
  </si>
  <si>
    <t>J.C. Vendelmans</t>
  </si>
  <si>
    <t>S.M.G. Bouwmeester</t>
  </si>
  <si>
    <t>W.J. van der Wal</t>
  </si>
  <si>
    <t>H.R.A. de Jong</t>
  </si>
  <si>
    <t>I.C. Gefferie</t>
  </si>
  <si>
    <t>A.J.L. Huinink - Hagen</t>
  </si>
  <si>
    <t>B.M.M. Holtrop</t>
  </si>
  <si>
    <t>B. Ovcharenko</t>
  </si>
  <si>
    <t>G.W.A. Adriaans</t>
  </si>
  <si>
    <t>S.A. Rechards</t>
  </si>
  <si>
    <t>H.E. van der Horn - Hulzebos</t>
  </si>
  <si>
    <t>H. Suhermien</t>
  </si>
  <si>
    <t>S.I. Draaijer - Groothedde</t>
  </si>
  <si>
    <t>H.J. Garritsen</t>
  </si>
  <si>
    <t>A.M.A. Meesen</t>
  </si>
  <si>
    <t>L.M. Lunes</t>
  </si>
  <si>
    <t>M.J. Avis - Brouwer</t>
  </si>
  <si>
    <t>E.M. van Renssen - van den Enden</t>
  </si>
  <si>
    <t>G. Kooijman - van Hemert</t>
  </si>
  <si>
    <t>A. van Ark - Wentink</t>
  </si>
  <si>
    <t>A.S.E. van Hooijdonk</t>
  </si>
  <si>
    <t>A. de Blaauw - Nijman</t>
  </si>
  <si>
    <t>T. Kamstra</t>
  </si>
  <si>
    <t>A.T.A.M. Harbers - van Huet</t>
  </si>
  <si>
    <t>B.D. Remmers - Elzerman</t>
  </si>
  <si>
    <t>J. de Jong - Santman</t>
  </si>
  <si>
    <t>AHAUS - OTTENSTEIN</t>
  </si>
  <si>
    <t>C.A.C. Pol - Lamers</t>
  </si>
  <si>
    <t>A.W.H. van Moerkerk</t>
  </si>
  <si>
    <t>G.J.H. Morsman - Rengerink</t>
  </si>
  <si>
    <t>M.L.L. Rosendahl</t>
  </si>
  <si>
    <t>D.A.M. Mazereeuw</t>
  </si>
  <si>
    <t>M. Valkenaars</t>
  </si>
  <si>
    <t>E. de Vos - Klemm</t>
  </si>
  <si>
    <t>M.A. ten Houte de Lange</t>
  </si>
  <si>
    <t>E.G.M. Olde Bolhaar</t>
  </si>
  <si>
    <t>H.J.M. Radstake</t>
  </si>
  <si>
    <t>M. van Winsen - van Roekel</t>
  </si>
  <si>
    <t>E. Labots</t>
  </si>
  <si>
    <t>M.C.J. Berendsen</t>
  </si>
  <si>
    <t>M. Claus</t>
  </si>
  <si>
    <t>M.W. van 't Zelfde</t>
  </si>
  <si>
    <t>C.A. van der Molen - Brink</t>
  </si>
  <si>
    <t>G. van Tilborg - Parlevliet</t>
  </si>
  <si>
    <t>J.J. Damhuis</t>
  </si>
  <si>
    <t>A.G. Schut</t>
  </si>
  <si>
    <t>M.E. Müller - van de Meeberg</t>
  </si>
  <si>
    <t>E.U.H.C. van der Velden</t>
  </si>
  <si>
    <t>W.B. Boonstra</t>
  </si>
  <si>
    <t>A. de Boer</t>
  </si>
  <si>
    <t>J. Stoker - Veen</t>
  </si>
  <si>
    <t>M.S. Hölscher-Geduld</t>
  </si>
  <si>
    <t>T. Blom - van Heerde</t>
  </si>
  <si>
    <t>G.A. van der Vlag - Zwiers</t>
  </si>
  <si>
    <t>DALEN</t>
  </si>
  <si>
    <t>W. IJkema</t>
  </si>
  <si>
    <t>GORREDIJK</t>
  </si>
  <si>
    <t>J.L.H. Toenink - ten Vaanholt</t>
  </si>
  <si>
    <t>A.T. Scholtens - Tempel</t>
  </si>
  <si>
    <t>E. van Tijn</t>
  </si>
  <si>
    <t>E.W. Broeksma - Yska</t>
  </si>
  <si>
    <t>J.H. Koers</t>
  </si>
  <si>
    <t>Y.H.J. Bakker - Jongbloed</t>
  </si>
  <si>
    <t>L. Sprakel - Schaap</t>
  </si>
  <si>
    <t>J. Nekkers - Grootoonk</t>
  </si>
  <si>
    <t>M. Veldhuis - Peters</t>
  </si>
  <si>
    <t>C. Wijkniet</t>
  </si>
  <si>
    <t>R. Simon</t>
  </si>
  <si>
    <t>M.E. Kauwenbergh</t>
  </si>
  <si>
    <t>R.J.A.M. Walthouwer</t>
  </si>
  <si>
    <t>P.M.H. Debie</t>
  </si>
  <si>
    <t>M.D. Roska</t>
  </si>
  <si>
    <t>F.K. Nyawade</t>
  </si>
  <si>
    <t>G.G.A.M. Cleuskens</t>
  </si>
  <si>
    <t>T.P.M. van der Linden</t>
  </si>
  <si>
    <t>A.J. van den Berge</t>
  </si>
  <si>
    <t>N. van Hees</t>
  </si>
  <si>
    <t>C.P.M. van Aert</t>
  </si>
  <si>
    <t>C. Ouwendijk</t>
  </si>
  <si>
    <t>HOOGERHEIDE</t>
  </si>
  <si>
    <t>T. Riede</t>
  </si>
  <si>
    <t>M.A.J. Aerts</t>
  </si>
  <si>
    <t>A. Meziane</t>
  </si>
  <si>
    <t>A. Schuurbiers</t>
  </si>
  <si>
    <t>A.C. de Jongh Horvers</t>
  </si>
  <si>
    <t>C.J. Zutte</t>
  </si>
  <si>
    <t>C.M. Stello</t>
  </si>
  <si>
    <t>D.A. Saleng</t>
  </si>
  <si>
    <t>E.J.M.S. Meex</t>
  </si>
  <si>
    <t>H.A. Middel</t>
  </si>
  <si>
    <t>J.E.N. Ogwu</t>
  </si>
  <si>
    <t>J.L.P.M. Taalman</t>
  </si>
  <si>
    <t>J.W. de Blois</t>
  </si>
  <si>
    <t>L.A.M. van Kuijk Clout</t>
  </si>
  <si>
    <t>L.N.M. van Leeuwen</t>
  </si>
  <si>
    <t>M.A.J. van Lierop</t>
  </si>
  <si>
    <t>M.A.N. Duysker</t>
  </si>
  <si>
    <t>M.D. Thomas</t>
  </si>
  <si>
    <t>M.F.G. Knoops</t>
  </si>
  <si>
    <t>M.H.C. van Oeffelen</t>
  </si>
  <si>
    <t>M.J.C. Hobbel</t>
  </si>
  <si>
    <t>M.M. Abarquez</t>
  </si>
  <si>
    <t>N. Prins</t>
  </si>
  <si>
    <t>N.J.P. van Gils</t>
  </si>
  <si>
    <t>N.N.M. de Neijs</t>
  </si>
  <si>
    <t>OSSENDRECHT</t>
  </si>
  <si>
    <t>R. Dhoeme</t>
  </si>
  <si>
    <t>S.I. Tokaay</t>
  </si>
  <si>
    <t>T.A. Mizrak</t>
  </si>
  <si>
    <t>Y.J.H.M. Verheijen</t>
  </si>
  <si>
    <t>P.A. Aikman</t>
  </si>
  <si>
    <t>G.E. Maria</t>
  </si>
  <si>
    <t>S. Hiemstra</t>
  </si>
  <si>
    <t>Vera Uiterloo</t>
  </si>
  <si>
    <t>D.P. Koulen</t>
  </si>
  <si>
    <t>IJ.P.M. Engwerda</t>
  </si>
  <si>
    <t>R.E. Nijman</t>
  </si>
  <si>
    <t>M.M.L. Koswal</t>
  </si>
  <si>
    <t>L.W. Partodikromo</t>
  </si>
  <si>
    <t>S.S. George</t>
  </si>
  <si>
    <t>V.M. Uiterloo</t>
  </si>
  <si>
    <t>M. Brandon</t>
  </si>
  <si>
    <t>B. Ramdedovic</t>
  </si>
  <si>
    <t>C.J. Verveer</t>
  </si>
  <si>
    <t>W. Brouwer</t>
  </si>
  <si>
    <t>M.A. Isidora</t>
  </si>
  <si>
    <t>L.R. Deekman</t>
  </si>
  <si>
    <t>K.A. Fernandes</t>
  </si>
  <si>
    <t>I. Post</t>
  </si>
  <si>
    <t>L.R. Johns</t>
  </si>
  <si>
    <t>M.O.E. Eeland</t>
  </si>
  <si>
    <t>Z. Khavary</t>
  </si>
  <si>
    <t>V.G. Mormon</t>
  </si>
  <si>
    <t>M.M. Overman</t>
  </si>
  <si>
    <t>G.S. Starke</t>
  </si>
  <si>
    <t>M.A. Krol</t>
  </si>
  <si>
    <t>M.N. Jibodh</t>
  </si>
  <si>
    <t>F.G. Martis</t>
  </si>
  <si>
    <t>S.D. Kessels</t>
  </si>
  <si>
    <t>D.M.S. Richard</t>
  </si>
  <si>
    <t>A.N. Sacharow</t>
  </si>
  <si>
    <t>R.R. Merenciana</t>
  </si>
  <si>
    <t>L.H. Windzak</t>
  </si>
  <si>
    <t>M. Kisasondi Rietveldt</t>
  </si>
  <si>
    <t>A.B. Heijne</t>
  </si>
  <si>
    <t>M. Bounane</t>
  </si>
  <si>
    <t>P.J.A. Donk</t>
  </si>
  <si>
    <t>A.C. Walle</t>
  </si>
  <si>
    <t>E.M. Vogelaar</t>
  </si>
  <si>
    <t>S. Elouali</t>
  </si>
  <si>
    <t>N.N. Broer</t>
  </si>
  <si>
    <t>A.P.L. Blaas</t>
  </si>
  <si>
    <t>J.E. Thiellier</t>
  </si>
  <si>
    <t>L.M. Blanckaert</t>
  </si>
  <si>
    <t>M.D.N.C. Verheijden</t>
  </si>
  <si>
    <t>G. Reigina</t>
  </si>
  <si>
    <t>J.P.M. Swagemakers</t>
  </si>
  <si>
    <t>W. 't Hart</t>
  </si>
  <si>
    <t>C.M. Kosters</t>
  </si>
  <si>
    <t>B.P. Verschoor</t>
  </si>
  <si>
    <t>E. van Hese</t>
  </si>
  <si>
    <t>P.E. Moeliker</t>
  </si>
  <si>
    <t>SINT-MAARTENSDIJK</t>
  </si>
  <si>
    <t>A.M. Mullenhof</t>
  </si>
  <si>
    <t>P. van Vugt</t>
  </si>
  <si>
    <t>G.N. Waterman</t>
  </si>
  <si>
    <t>E.D.M. Jonkers</t>
  </si>
  <si>
    <t>A.F.H.M. Vinken</t>
  </si>
  <si>
    <t>J.J.I. Theunisz</t>
  </si>
  <si>
    <t>N.E.A.A. van Helden</t>
  </si>
  <si>
    <t>J.J. Dinjens</t>
  </si>
  <si>
    <t>S.L.B.L. van Duinen</t>
  </si>
  <si>
    <t>MAASBRACHT</t>
  </si>
  <si>
    <t>M. Levant Renfurm</t>
  </si>
  <si>
    <t>M.B.H. Hendriks</t>
  </si>
  <si>
    <t>S.C.J. Olberts</t>
  </si>
  <si>
    <t>C.J.M. Geers</t>
  </si>
  <si>
    <t>A.H.M.E. Nobelen</t>
  </si>
  <si>
    <t>Marjo Moberts</t>
  </si>
  <si>
    <t>M.E.J. Begas</t>
  </si>
  <si>
    <t>M.P. Janssen</t>
  </si>
  <si>
    <t>M.G.H. Roefs</t>
  </si>
  <si>
    <t>G.W.J.M. van den Broek</t>
  </si>
  <si>
    <t>HECHTEL EKSEL</t>
  </si>
  <si>
    <t>B. Houtsma</t>
  </si>
  <si>
    <t>A.C.J. van der Heijden</t>
  </si>
  <si>
    <t>C.E.P. Laurijsen</t>
  </si>
  <si>
    <t>E.S. Ras</t>
  </si>
  <si>
    <t>L.M.Blanckaert</t>
  </si>
  <si>
    <t>F. Eefting</t>
  </si>
  <si>
    <t>N.T.S. Dielingen</t>
  </si>
  <si>
    <t>A.M.G. Chitaroe</t>
  </si>
  <si>
    <t>S.S. Slagveer</t>
  </si>
  <si>
    <t>A.D.G.M. Eppink</t>
  </si>
  <si>
    <t>S.M. Groenetelt</t>
  </si>
  <si>
    <t>P.A. Chander</t>
  </si>
  <si>
    <t>P.H. Graham</t>
  </si>
  <si>
    <t>A.A.E. Mac Nac</t>
  </si>
  <si>
    <t>D. Tatli</t>
  </si>
  <si>
    <t>J.G. Martina</t>
  </si>
  <si>
    <t>M. Smit</t>
  </si>
  <si>
    <t>FIJNAART</t>
  </si>
  <si>
    <t>H.C.M. Beers</t>
  </si>
  <si>
    <t>I.D.J. Peters</t>
  </si>
  <si>
    <t>R.E.C. Reitsma</t>
  </si>
  <si>
    <t>A.M.N. van Dams</t>
  </si>
  <si>
    <t>A.C. van Langeveld</t>
  </si>
  <si>
    <t>G.A.M. Tiessen</t>
  </si>
  <si>
    <t>M.R. Hawker</t>
  </si>
  <si>
    <t>M. Peters Veldhuis</t>
  </si>
  <si>
    <t>T. Steenbergen Twilhaar</t>
  </si>
  <si>
    <t>B.D. Elzerman Remmers</t>
  </si>
  <si>
    <t>M.I. Henry</t>
  </si>
  <si>
    <t>E.T.M. Cornelissen Hueting</t>
  </si>
  <si>
    <t>A. Nijman de Blaauw</t>
  </si>
  <si>
    <t>A.B. Parbhoe</t>
  </si>
  <si>
    <t>E.A.M. Scholten Morsink</t>
  </si>
  <si>
    <t>S.L. Korsten Kerkhoffs</t>
  </si>
  <si>
    <t>J.Y. Lagadeau</t>
  </si>
  <si>
    <t>J.L.H. ten Vaanholt Toenink</t>
  </si>
  <si>
    <t>M. Last Verwijs</t>
  </si>
  <si>
    <t>E.M. van den Enden van Renssen</t>
  </si>
  <si>
    <t>I.F. Sabajo</t>
  </si>
  <si>
    <t>H.N. Rozenblad Hoekstra</t>
  </si>
  <si>
    <t>A. Louddad</t>
  </si>
  <si>
    <t>E.J. Cairo</t>
  </si>
  <si>
    <t>G.A. van der Vlag Zwiers</t>
  </si>
  <si>
    <t>M.C. de Vries</t>
  </si>
  <si>
    <t>R. Gezius</t>
  </si>
  <si>
    <t>J.M. Beeldsnijder</t>
  </si>
  <si>
    <t>C.S. Giersthove</t>
  </si>
  <si>
    <t>P.S. Hoepel Hiwat</t>
  </si>
  <si>
    <t>R.M.R. Kensmil</t>
  </si>
  <si>
    <t>M.T. Cyrus</t>
  </si>
  <si>
    <t>M.A. Pronk</t>
  </si>
  <si>
    <t>M. Vis</t>
  </si>
  <si>
    <t>EDAM</t>
  </si>
  <si>
    <t>S. Abdolmalki</t>
  </si>
  <si>
    <t>C.S. Moi Thuk Shung</t>
  </si>
  <si>
    <t>D.U. Spier</t>
  </si>
  <si>
    <t>H. Hebbes</t>
  </si>
  <si>
    <t>J.G.W. Mats</t>
  </si>
  <si>
    <t>E.T. Dap</t>
  </si>
  <si>
    <t>K.E. Fredrik Tjon Pian Gi</t>
  </si>
  <si>
    <t>T. de Ronde Ruiter</t>
  </si>
  <si>
    <t>R. Hameka</t>
  </si>
  <si>
    <t>D. Velthuijsen</t>
  </si>
  <si>
    <t>E.M.M. van der Hagen Spruit</t>
  </si>
  <si>
    <t>T.A.D. Bernard</t>
  </si>
  <si>
    <t>L.F. Ellensburg</t>
  </si>
  <si>
    <t>S.D. Franker</t>
  </si>
  <si>
    <t>T. van Heerde Blom</t>
  </si>
  <si>
    <t>J.S.N. Swart-de Hertog</t>
  </si>
  <si>
    <t>B.M. Behr</t>
  </si>
  <si>
    <t>L.M. Tindali</t>
  </si>
  <si>
    <t>M.E. Cabenda</t>
  </si>
  <si>
    <t>J.C.J.J. Chan</t>
  </si>
  <si>
    <t>E.M.G. de Back</t>
  </si>
  <si>
    <t>C.E. Kastiri Boekhout</t>
  </si>
  <si>
    <t>S.I. Groothedde Draaijer</t>
  </si>
  <si>
    <t>C.H. van Beek</t>
  </si>
  <si>
    <t>G. van Hemert Kooijman</t>
  </si>
  <si>
    <t>S. Matadien</t>
  </si>
  <si>
    <t>E. Imanuel</t>
  </si>
  <si>
    <t>G. Kabuka</t>
  </si>
  <si>
    <t>P.C. Sterk</t>
  </si>
  <si>
    <t>E.F.A. Schifferling</t>
  </si>
  <si>
    <t>G. Parletvliet van Tilborg</t>
  </si>
  <si>
    <t>N. Karagok</t>
  </si>
  <si>
    <t>A. Wentink van Ark</t>
  </si>
  <si>
    <t>R.L. Culbard Beyde</t>
  </si>
  <si>
    <t>J. Masrour</t>
  </si>
  <si>
    <t>E.S. Hogeboom Mom</t>
  </si>
  <si>
    <t>R.R. Merencia</t>
  </si>
  <si>
    <t>E. Klemm de Vos</t>
  </si>
  <si>
    <t>J. Santman de Jong</t>
  </si>
  <si>
    <t>L. de Mik-Schop</t>
  </si>
  <si>
    <t>J.A. Holtkuile</t>
  </si>
  <si>
    <t>M. Winsen van Roekel</t>
  </si>
  <si>
    <t>N.L.F. Vos</t>
  </si>
  <si>
    <t>M.J. Brouwer - Avis</t>
  </si>
  <si>
    <t>A.M.J. Teelen Klappe</t>
  </si>
  <si>
    <t>S.J. Krind</t>
  </si>
  <si>
    <t>G.J.H. Rengerink Morsman</t>
  </si>
  <si>
    <t>C.J. van der Kolk</t>
  </si>
  <si>
    <t>M.M.L. Koswal Maayen</t>
  </si>
  <si>
    <t>S.M. Rocha Amarante Sebastiao</t>
  </si>
  <si>
    <t>M.M.L. Rosendahl</t>
  </si>
  <si>
    <t>C.A. Brink van der Molen</t>
  </si>
  <si>
    <t>S. Jonas</t>
  </si>
  <si>
    <t>A..T. Tempel-Scholtens</t>
  </si>
  <si>
    <t>J.E. Burgzorg</t>
  </si>
  <si>
    <t>H.R. Komproe</t>
  </si>
  <si>
    <t>R. Lisboa da Silva Fernandes</t>
  </si>
  <si>
    <t>S.E.M. van der Veldt</t>
  </si>
  <si>
    <t>J.M. Daniel</t>
  </si>
  <si>
    <t>N.T.S. Dielingen-Mahes</t>
  </si>
  <si>
    <t>D.J. Vijgeboom</t>
  </si>
  <si>
    <t>M.C.C. Beumer-Herms</t>
  </si>
  <si>
    <t>M.A. Veurman Wierenga</t>
  </si>
  <si>
    <t>A.J.L. Hagen Huinink</t>
  </si>
  <si>
    <t>E.W. Yska Broeksma</t>
  </si>
  <si>
    <t>R.B.M. Vogelzang</t>
  </si>
  <si>
    <t>A.A.E. Mac Nac Joval</t>
  </si>
  <si>
    <t>K. Sabriye</t>
  </si>
  <si>
    <t>W.R. Sarman</t>
  </si>
  <si>
    <t>M.E. Veldboom</t>
  </si>
  <si>
    <t>R. Bakboord</t>
  </si>
  <si>
    <t>S.M. Beeldsnijder</t>
  </si>
  <si>
    <t>K.N. Vijgeboom</t>
  </si>
  <si>
    <t>B. Renkema</t>
  </si>
  <si>
    <t>M.A. Boldewijn</t>
  </si>
  <si>
    <t>P.D. Linger Eijk</t>
  </si>
  <si>
    <t>R. van Schie</t>
  </si>
  <si>
    <t>W.M. Buizer-Tamminga</t>
  </si>
  <si>
    <t>Z. Amenchar</t>
  </si>
  <si>
    <t>H.C. Cairo van der Weerd</t>
  </si>
  <si>
    <t>N. van Zuiden</t>
  </si>
  <si>
    <t>Y. Hamdouch</t>
  </si>
  <si>
    <t>B.W.L. Lin</t>
  </si>
  <si>
    <t>C.P. Vin</t>
  </si>
  <si>
    <t>C. Zaalman de Jong</t>
  </si>
  <si>
    <t>M.M. Korsten</t>
  </si>
  <si>
    <t>A.E. Oppenhuizen den Boer</t>
  </si>
  <si>
    <t>E. de Jonge Gunther</t>
  </si>
  <si>
    <t>T. Gunther</t>
  </si>
  <si>
    <t>M. Twilhaar Bosman</t>
  </si>
  <si>
    <t>O.J. Smart</t>
  </si>
  <si>
    <t>C.A. Blankendal Hoovliets</t>
  </si>
  <si>
    <t>T. van Brummelen Hoogerwerf</t>
  </si>
  <si>
    <t>C.J. van Gom-van der Weide</t>
  </si>
  <si>
    <t>J.E. Jack</t>
  </si>
  <si>
    <t>G.D. Sibelo-Rustenberg</t>
  </si>
  <si>
    <t>G.A.H. van Zon Balendong</t>
  </si>
  <si>
    <t>R.G.J. Kuin</t>
  </si>
  <si>
    <t>W.H.D. Bosch</t>
  </si>
  <si>
    <t>A. Meziane Beloufi</t>
  </si>
  <si>
    <t>A. Dubber Bennink</t>
  </si>
  <si>
    <t>A.H.M. Nelson</t>
  </si>
  <si>
    <t>A.S.M. Schurmann</t>
  </si>
  <si>
    <t>C. Frima</t>
  </si>
  <si>
    <t>C.A.C. Pol Lamers</t>
  </si>
  <si>
    <t>E.A.M. Graham</t>
  </si>
  <si>
    <t>H.E. Hulzebos van der Horn</t>
  </si>
  <si>
    <t>J. den Heijer Dijkstra</t>
  </si>
  <si>
    <t>L. Harderwijk</t>
  </si>
  <si>
    <t>L. Taloon</t>
  </si>
  <si>
    <t>L.E. Bastiaans</t>
  </si>
  <si>
    <t>L.J.M. Holband-Snijders</t>
  </si>
  <si>
    <t>M. Walter-Jansen</t>
  </si>
  <si>
    <t>M. Soemowidjojo-Tdlohreg</t>
  </si>
  <si>
    <t>M.A. Ramazan</t>
  </si>
  <si>
    <t>M.A. Brunst Iwan Nasser</t>
  </si>
  <si>
    <t>M.A.H. Borst</t>
  </si>
  <si>
    <t>M.A.J. Werry Niebling</t>
  </si>
  <si>
    <t>M.M. Susanna</t>
  </si>
  <si>
    <t>R.M. Muntslag</t>
  </si>
  <si>
    <t>S. Azran</t>
  </si>
  <si>
    <t>S.A. Morisson</t>
  </si>
  <si>
    <t>S.E. van Woersem</t>
  </si>
  <si>
    <t>V.F. Dalnoot</t>
  </si>
  <si>
    <t>V.U. Jong</t>
  </si>
  <si>
    <t>W. Keur</t>
  </si>
  <si>
    <t>J.J. Jones</t>
  </si>
  <si>
    <t>P. Paliso</t>
  </si>
  <si>
    <t>L. Snijders-Holband</t>
  </si>
  <si>
    <t>S. Tokaay</t>
  </si>
  <si>
    <t>B. Joseph</t>
  </si>
  <si>
    <t>J. Blinker</t>
  </si>
  <si>
    <t>M. Overman</t>
  </si>
  <si>
    <t>S. Lampoe</t>
  </si>
  <si>
    <t>C. Zutte</t>
  </si>
  <si>
    <t>E. de Kluis-Winter</t>
  </si>
  <si>
    <t>W. van Ophem</t>
  </si>
  <si>
    <t>V. Mormon</t>
  </si>
  <si>
    <t>M. Eijkelenburg</t>
  </si>
  <si>
    <t>M. Turney-Thomas</t>
  </si>
  <si>
    <t>M. Montrée</t>
  </si>
  <si>
    <t>M. Isidora</t>
  </si>
  <si>
    <t>M. Cyrus</t>
  </si>
  <si>
    <t>P. Joval - Aikman</t>
  </si>
  <si>
    <t>B.P. Bakker-Verschoor</t>
  </si>
  <si>
    <t>M.D.N.C. van den Berg-Verheijden</t>
  </si>
  <si>
    <t>R.L. Beyde-Culbard</t>
  </si>
  <si>
    <t>C.E. Boekhout-Kastiri</t>
  </si>
  <si>
    <t>M. Bosman Twilhaar</t>
  </si>
  <si>
    <t>H.H.J.L. Brukx</t>
  </si>
  <si>
    <t>T. van Brummelen-Hoogerwerf</t>
  </si>
  <si>
    <t>W.M. Buizer</t>
  </si>
  <si>
    <t>B.A.J. Duinen</t>
  </si>
  <si>
    <t>G.G.A.M. van Eck-Cleuskens</t>
  </si>
  <si>
    <t>K.M. Epping</t>
  </si>
  <si>
    <t>Y.Hamdouch</t>
  </si>
  <si>
    <t>A.M. Holtzer van Zanten</t>
  </si>
  <si>
    <t>C.A. Hoogvliets Blankendal</t>
  </si>
  <si>
    <t>E.T.M. Hueting Cornelissen</t>
  </si>
  <si>
    <t>M. Jansen Walter</t>
  </si>
  <si>
    <t>J. Kersbergen Eckhard</t>
  </si>
  <si>
    <t>H.B.M. de Leeuw Wijn</t>
  </si>
  <si>
    <t>P.D. Linger</t>
  </si>
  <si>
    <t>J.D. Op 't Land-Langeveld</t>
  </si>
  <si>
    <t>M.P. Philips-Janssen</t>
  </si>
  <si>
    <t>C.A.C. Pol-Lamers</t>
  </si>
  <si>
    <t>O. Pothoven-van der Breggen</t>
  </si>
  <si>
    <t>Y.G. Prein-Koenders</t>
  </si>
  <si>
    <t>A.T.A.M. van Huet Harbers</t>
  </si>
  <si>
    <t>G.R. Adelaar</t>
  </si>
  <si>
    <t>J. Eckhard Kersbergen</t>
  </si>
  <si>
    <t>P.M. Holder</t>
  </si>
  <si>
    <t>L.M.M. van de Rijdt</t>
  </si>
  <si>
    <t>G.D. Rustenberg-Sibelo</t>
  </si>
  <si>
    <t>H.W.C.M. Schoenmakers</t>
  </si>
  <si>
    <t>S.M. Sebastiao-Rocha Amarante</t>
  </si>
  <si>
    <t>K.B.J. van Duinen</t>
  </si>
  <si>
    <t>C.J.G.U. Verkuijlen</t>
  </si>
  <si>
    <t>P.A.E. Vlerken-Smits</t>
  </si>
  <si>
    <t>J.C.P. Vloet-Kooijmans</t>
  </si>
  <si>
    <t>L.R. Vriesde</t>
  </si>
  <si>
    <t>P.J. Wanst</t>
  </si>
  <si>
    <t>M.M.E. Willems-Quanjel</t>
  </si>
  <si>
    <t>M. van Winsen-van Roekel</t>
  </si>
  <si>
    <t>J.J.H.M. De Graaf</t>
  </si>
  <si>
    <t>W. Rotmans</t>
  </si>
  <si>
    <t>A. Boom</t>
  </si>
  <si>
    <t>H.C. van der Weerd Cairo</t>
  </si>
  <si>
    <t>G. Balendong-van Zon</t>
  </si>
  <si>
    <t>M. Bauwens</t>
  </si>
  <si>
    <t>C. Vin</t>
  </si>
  <si>
    <t>M. Plein</t>
  </si>
  <si>
    <t>Y. Roberts</t>
  </si>
  <si>
    <t>M. Brunst</t>
  </si>
  <si>
    <t>R. Lisboa</t>
  </si>
  <si>
    <t>C. Moi Thuk Shung</t>
  </si>
  <si>
    <t>J. Chan</t>
  </si>
  <si>
    <t>M. Koster</t>
  </si>
  <si>
    <t>T. Ruiter-de Ronde</t>
  </si>
  <si>
    <t>I. Gefferie</t>
  </si>
  <si>
    <t>M. Anson</t>
  </si>
  <si>
    <t>L. Ellensburg</t>
  </si>
  <si>
    <t>J. Bruyning</t>
  </si>
  <si>
    <t>M. Henry</t>
  </si>
  <si>
    <t>S. Hiwat Hoepel</t>
  </si>
  <si>
    <t>R. Kensmil</t>
  </si>
  <si>
    <t>J. Mats</t>
  </si>
  <si>
    <t>E. Robert</t>
  </si>
  <si>
    <t>C.A. Hoogvliets</t>
  </si>
  <si>
    <t>C.E Boekhout Kastiri</t>
  </si>
  <si>
    <t>L.J.M. Snijders Holband</t>
  </si>
  <si>
    <t>D.P Koulen</t>
  </si>
  <si>
    <t>C. Kamphuis van den Berg</t>
  </si>
  <si>
    <t>A.M.J. Klappe Teelen</t>
  </si>
  <si>
    <t>E.A.M. Morsink Scholten</t>
  </si>
  <si>
    <t>G.J.H. Morsman Rengerink</t>
  </si>
  <si>
    <t>C.J. van der Weide-van Gom</t>
  </si>
  <si>
    <t>A.T. Scholtens-Tempel</t>
  </si>
  <si>
    <t>J. Stoker-Veen</t>
  </si>
  <si>
    <t>G. van Tilborg-Parlevliet</t>
  </si>
  <si>
    <t>C.A. van der Molen-Brink</t>
  </si>
  <si>
    <t>P. van der Velde-Pebesma</t>
  </si>
  <si>
    <t>A.J.H. Zwager-van Velsen</t>
  </si>
  <si>
    <t>A. Dubber-Bennink</t>
  </si>
  <si>
    <t>A.J.L. Huinink Hagen</t>
  </si>
  <si>
    <t>M.C.C. Herms Beumer</t>
  </si>
  <si>
    <t>E.W. Broeksma Yska</t>
  </si>
  <si>
    <t>M.A. Wierenga Veurman</t>
  </si>
  <si>
    <t>R.D. Sewnath</t>
  </si>
  <si>
    <t>J.C. Koppenol-Alfred</t>
  </si>
  <si>
    <t>H.W.C.M. Schoenmakers-Timmermans</t>
  </si>
  <si>
    <t>J.S. Swart-de Hertog</t>
  </si>
  <si>
    <t>M. Soemawidjojo</t>
  </si>
  <si>
    <t>C. van Breukelen</t>
  </si>
  <si>
    <t>NR NOG GEBRUIKEN</t>
  </si>
  <si>
    <t>Nummer kan gebruikt worden</t>
  </si>
  <si>
    <t>naam CRM</t>
  </si>
  <si>
    <t>2015/2016</t>
  </si>
  <si>
    <t>Bijlage bij circulaire Regulering/Wlz/16/6c</t>
  </si>
  <si>
    <t>Eigen bijdrage</t>
  </si>
  <si>
    <t>Bijdragen van derden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</si>
</sst>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43" formatCode="_ * #,##0.00_ ;_ * \-#,##0.00_ ;_ * &quot;-&quot;??_ ;_ @_ "/>
    <numFmt numFmtId="164" formatCode="_ &quot;€&quot;\ * #,##0_ ;_ &quot;€&quot;\ * \-#,##0_ ;_ &quot;€&quot;\ * &quot;-&quot;_ ;_ @_ "/>
    <numFmt numFmtId="165" formatCode="_ &quot;€&quot;\ * #,##0.00_ ;_ &quot;€&quot;\ * \-#,##0.00_ ;_ &quot;€&quot;\ * &quot;-&quot;??_ ;_ @_ "/>
    <numFmt numFmtId="166" formatCode="&quot;€&quot;\ #,##0.00_-;&quot;€&quot;\ #,##0.00\-"/>
    <numFmt numFmtId="167" formatCode="_-* #,##0_-;_-* #,##0\-;_-* &quot;-&quot;_-;_-@_-"/>
    <numFmt numFmtId="168" formatCode="_-&quot;€&quot;\ * #,##0.00_-;_-&quot;€&quot;\ * #,##0.00\-;_-&quot;€&quot;\ * &quot;-&quot;??_-;_-@_-"/>
    <numFmt numFmtId="169" formatCode="_-* #,##0.00_-;_-* #,##0.00\-;_-* &quot;-&quot;??_-;_-@_-"/>
    <numFmt numFmtId="170" formatCode="\ \ƒ* #,##0_ \ ;\ \ƒ* ;\ \ƒ* "/>
    <numFmt numFmtId="171" formatCode="&quot;F&quot;\ #,##0_-;&quot;F&quot;\ #,##0\-"/>
    <numFmt numFmtId="172" formatCode="#,##0_ \ ;\(#,##0\)_ ;"/>
    <numFmt numFmtId="173" formatCode="###0_-;###0\-"/>
    <numFmt numFmtId="174" formatCode="0_ ;\-0\ "/>
  </numFmts>
  <fonts count="58" x14ac:knownFonts="1">
    <font>
      <sz val="10"/>
      <name val="Arial"/>
    </font>
    <font>
      <sz val="10"/>
      <name val="Arial"/>
      <family val="2"/>
    </font>
    <font>
      <sz val="8"/>
      <name val="Helv"/>
    </font>
    <font>
      <u/>
      <sz val="10"/>
      <color indexed="12"/>
      <name val="Arial"/>
      <family val="2"/>
    </font>
    <font>
      <b/>
      <sz val="14"/>
      <name val="Helv"/>
    </font>
    <font>
      <sz val="9"/>
      <name val="Helv"/>
    </font>
    <font>
      <sz val="9"/>
      <name val="Arial"/>
      <family val="2"/>
    </font>
    <font>
      <b/>
      <sz val="9"/>
      <name val="Arial"/>
      <family val="2"/>
    </font>
    <font>
      <sz val="24"/>
      <color indexed="13"/>
      <name val="Helv"/>
    </font>
    <font>
      <sz val="9"/>
      <name val="Verdana"/>
      <family val="2"/>
    </font>
    <font>
      <b/>
      <sz val="9"/>
      <name val="Verdana"/>
      <family val="2"/>
    </font>
    <font>
      <b/>
      <sz val="14"/>
      <name val="Verdana"/>
      <family val="2"/>
    </font>
    <font>
      <sz val="9"/>
      <color indexed="9"/>
      <name val="Verdana"/>
      <family val="2"/>
    </font>
    <font>
      <i/>
      <sz val="9"/>
      <name val="Verdana"/>
      <family val="2"/>
    </font>
    <font>
      <sz val="8"/>
      <name val="Arial"/>
      <family val="2"/>
    </font>
    <font>
      <sz val="8"/>
      <name val="Verdana"/>
      <family val="2"/>
    </font>
    <font>
      <sz val="10"/>
      <name val="Arial"/>
      <family val="2"/>
    </font>
    <font>
      <b/>
      <i/>
      <sz val="9"/>
      <name val="Verdana"/>
      <family val="2"/>
    </font>
    <font>
      <sz val="10"/>
      <name val="Verdana"/>
      <family val="2"/>
    </font>
    <font>
      <b/>
      <sz val="11"/>
      <name val="Verdana"/>
      <family val="2"/>
    </font>
    <font>
      <b/>
      <sz val="8"/>
      <name val="Verdana"/>
      <family val="2"/>
    </font>
    <font>
      <i/>
      <sz val="8"/>
      <name val="Verdana"/>
      <family val="2"/>
    </font>
    <font>
      <b/>
      <sz val="9"/>
      <color indexed="10"/>
      <name val="Verdana"/>
      <family val="2"/>
    </font>
    <font>
      <b/>
      <sz val="10"/>
      <name val="Verdana"/>
      <family val="2"/>
    </font>
    <font>
      <sz val="10"/>
      <color indexed="10"/>
      <name val="Verdana"/>
      <family val="2"/>
    </font>
    <font>
      <sz val="9"/>
      <name val="Verdana"/>
      <family val="2"/>
    </font>
    <font>
      <b/>
      <u/>
      <sz val="9"/>
      <name val="Verdana"/>
      <family val="2"/>
    </font>
    <font>
      <i/>
      <vertAlign val="superscript"/>
      <sz val="8"/>
      <name val="Verdana"/>
      <family val="2"/>
    </font>
    <font>
      <b/>
      <sz val="8"/>
      <color indexed="9"/>
      <name val="Verdana"/>
      <family val="2"/>
    </font>
    <font>
      <sz val="9"/>
      <color indexed="10"/>
      <name val="Verdana"/>
      <family val="2"/>
    </font>
    <font>
      <u/>
      <sz val="10"/>
      <color indexed="12"/>
      <name val="Verdana"/>
      <family val="2"/>
    </font>
    <font>
      <sz val="11"/>
      <color indexed="8"/>
      <name val="Calibri"/>
      <family val="2"/>
    </font>
    <font>
      <u/>
      <sz val="9"/>
      <name val="Verdana"/>
      <family val="2"/>
    </font>
    <font>
      <vertAlign val="superscript"/>
      <sz val="8"/>
      <name val="Verdana"/>
      <family val="2"/>
    </font>
    <font>
      <sz val="10"/>
      <name val="Arial"/>
      <family val="2"/>
    </font>
    <font>
      <sz val="11"/>
      <color theme="1"/>
      <name val="Calibri"/>
      <family val="2"/>
      <scheme val="minor"/>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006100"/>
      <name val="Calibri"/>
      <family val="2"/>
      <scheme val="minor"/>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1"/>
      <color theme="1"/>
      <name val="Calibri"/>
      <family val="2"/>
      <scheme val="minor"/>
    </font>
    <font>
      <b/>
      <sz val="11"/>
      <color rgb="FF3F3F3F"/>
      <name val="Calibri"/>
      <family val="2"/>
      <scheme val="minor"/>
    </font>
    <font>
      <i/>
      <sz val="11"/>
      <color rgb="FF7F7F7F"/>
      <name val="Calibri"/>
      <family val="2"/>
      <scheme val="minor"/>
    </font>
    <font>
      <sz val="11"/>
      <color rgb="FFFF0000"/>
      <name val="Calibri"/>
      <family val="2"/>
      <scheme val="minor"/>
    </font>
    <font>
      <sz val="9"/>
      <color rgb="FFFF0000"/>
      <name val="Verdana"/>
      <family val="2"/>
    </font>
    <font>
      <b/>
      <i/>
      <sz val="11"/>
      <color rgb="FF0070C0"/>
      <name val="Verdana"/>
      <family val="2"/>
    </font>
    <font>
      <b/>
      <sz val="10"/>
      <color rgb="FFFF0000"/>
      <name val="Verdana"/>
      <family val="2"/>
    </font>
    <font>
      <sz val="8"/>
      <color rgb="FFFF0000"/>
      <name val="Verdana"/>
      <family val="2"/>
    </font>
    <font>
      <sz val="10"/>
      <color rgb="FFFF0000"/>
      <name val="Verdana"/>
      <family val="2"/>
    </font>
    <font>
      <sz val="10"/>
      <name val="Arial"/>
      <family val="2"/>
    </font>
  </fonts>
  <fills count="49">
    <fill>
      <patternFill patternType="none"/>
    </fill>
    <fill>
      <patternFill patternType="gray125"/>
    </fill>
    <fill>
      <patternFill patternType="solid">
        <fgColor indexed="45"/>
        <bgColor indexed="64"/>
      </patternFill>
    </fill>
    <fill>
      <patternFill patternType="solid">
        <fgColor indexed="13"/>
      </patternFill>
    </fill>
    <fill>
      <patternFill patternType="solid">
        <fgColor indexed="43"/>
        <bgColor indexed="64"/>
      </patternFill>
    </fill>
    <fill>
      <patternFill patternType="solid">
        <fgColor indexed="12"/>
      </patternFill>
    </fill>
    <fill>
      <patternFill patternType="solid">
        <fgColor indexed="13"/>
        <bgColor indexed="64"/>
      </patternFill>
    </fill>
    <fill>
      <patternFill patternType="solid">
        <fgColor indexed="14"/>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D7DCEF"/>
        <bgColor indexed="64"/>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FFFF00"/>
        <bgColor indexed="64"/>
      </patternFill>
    </fill>
    <fill>
      <patternFill patternType="solid">
        <fgColor theme="4"/>
        <bgColor indexed="64"/>
      </patternFill>
    </fill>
    <fill>
      <patternFill patternType="solid">
        <fgColor theme="0"/>
        <bgColor indexed="64"/>
      </patternFill>
    </fill>
    <fill>
      <patternFill patternType="solid">
        <fgColor rgb="FFE4DDD4"/>
        <bgColor indexed="64"/>
      </patternFill>
    </fill>
  </fills>
  <borders count="77">
    <border>
      <left/>
      <right/>
      <top/>
      <bottom/>
      <diagonal/>
    </border>
    <border>
      <left style="hair">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double">
        <color indexed="8"/>
      </top>
      <bottom style="thin">
        <color indexed="8"/>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right/>
      <top style="thin">
        <color indexed="64"/>
      </top>
      <bottom/>
      <diagonal/>
    </border>
  </borders>
  <cellStyleXfs count="94">
    <xf numFmtId="0" fontId="0" fillId="0" borderId="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6" borderId="0" applyNumberFormat="0" applyBorder="0" applyAlignment="0" applyProtection="0"/>
    <xf numFmtId="41" fontId="9" fillId="37" borderId="1" applyProtection="0"/>
    <xf numFmtId="0" fontId="37" fillId="38" borderId="66" applyNumberFormat="0" applyAlignment="0" applyProtection="0"/>
    <xf numFmtId="0" fontId="38" fillId="39" borderId="67" applyNumberFormat="0" applyAlignment="0" applyProtection="0"/>
    <xf numFmtId="0" fontId="2" fillId="0" borderId="0"/>
    <xf numFmtId="0" fontId="2" fillId="0" borderId="2"/>
    <xf numFmtId="168" fontId="1" fillId="0" borderId="0" applyFont="0" applyFill="0" applyBorder="0" applyAlignment="0" applyProtection="0"/>
    <xf numFmtId="168" fontId="1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39" fillId="0" borderId="68" applyNumberFormat="0" applyFill="0" applyAlignment="0" applyProtection="0"/>
    <xf numFmtId="0" fontId="40" fillId="40" borderId="0" applyNumberFormat="0" applyBorder="0" applyAlignment="0" applyProtection="0"/>
    <xf numFmtId="0" fontId="3" fillId="0" borderId="0" applyNumberFormat="0" applyFill="0" applyBorder="0" applyAlignment="0" applyProtection="0">
      <alignment vertical="top"/>
      <protection locked="0"/>
    </xf>
    <xf numFmtId="0" fontId="41" fillId="41" borderId="66" applyNumberFormat="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2" fillId="0" borderId="69" applyNumberFormat="0" applyFill="0" applyAlignment="0" applyProtection="0"/>
    <xf numFmtId="0" fontId="43" fillId="0" borderId="70" applyNumberFormat="0" applyFill="0" applyAlignment="0" applyProtection="0"/>
    <xf numFmtId="0" fontId="44" fillId="0" borderId="71" applyNumberFormat="0" applyFill="0" applyAlignment="0" applyProtection="0"/>
    <xf numFmtId="0" fontId="44" fillId="0" borderId="0" applyNumberFormat="0" applyFill="0" applyBorder="0" applyAlignment="0" applyProtection="0"/>
    <xf numFmtId="0" fontId="4" fillId="3" borderId="2"/>
    <xf numFmtId="0" fontId="45" fillId="42"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43" borderId="72" applyNumberFormat="0" applyFont="0" applyAlignment="0" applyProtection="0"/>
    <xf numFmtId="0" fontId="46" fillId="44" borderId="0" applyNumberFormat="0" applyBorder="0" applyAlignment="0" applyProtection="0"/>
    <xf numFmtId="43" fontId="9" fillId="37" borderId="1" applyProtection="0"/>
    <xf numFmtId="9" fontId="16" fillId="0" borderId="0" applyFont="0" applyFill="0" applyBorder="0" applyAlignment="0" applyProtection="0"/>
    <xf numFmtId="0" fontId="2" fillId="0" borderId="0"/>
    <xf numFmtId="0" fontId="16" fillId="0" borderId="0"/>
    <xf numFmtId="0" fontId="35" fillId="0" borderId="0"/>
    <xf numFmtId="0" fontId="1" fillId="0" borderId="0"/>
    <xf numFmtId="0" fontId="1" fillId="0" borderId="0" applyFill="0" applyBorder="0"/>
    <xf numFmtId="0" fontId="16" fillId="0" borderId="0" applyFill="0" applyBorder="0"/>
    <xf numFmtId="0" fontId="34" fillId="0" borderId="0" applyFill="0" applyBorder="0"/>
    <xf numFmtId="0" fontId="1" fillId="0" borderId="0"/>
    <xf numFmtId="0" fontId="25" fillId="0" borderId="0"/>
    <xf numFmtId="0" fontId="6" fillId="0" borderId="3" applyFill="0" applyBorder="0"/>
    <xf numFmtId="170" fontId="6" fillId="0" borderId="3" applyFill="0" applyBorder="0"/>
    <xf numFmtId="0" fontId="6" fillId="0" borderId="3" applyFill="0" applyBorder="0"/>
    <xf numFmtId="0" fontId="7" fillId="4" borderId="4"/>
    <xf numFmtId="171" fontId="1" fillId="4" borderId="4"/>
    <xf numFmtId="171" fontId="16" fillId="4" borderId="4"/>
    <xf numFmtId="171" fontId="1" fillId="4" borderId="4"/>
    <xf numFmtId="171" fontId="1" fillId="4" borderId="4"/>
    <xf numFmtId="172" fontId="7" fillId="4" borderId="4"/>
    <xf numFmtId="172" fontId="6" fillId="0" borderId="3" applyFill="0" applyBorder="0"/>
    <xf numFmtId="0" fontId="2" fillId="0" borderId="2"/>
    <xf numFmtId="0" fontId="47" fillId="0" borderId="0" applyNumberFormat="0" applyFill="0" applyBorder="0" applyAlignment="0" applyProtection="0"/>
    <xf numFmtId="0" fontId="8" fillId="5" borderId="0"/>
    <xf numFmtId="0" fontId="48" fillId="0" borderId="73" applyNumberFormat="0" applyFill="0" applyAlignment="0" applyProtection="0"/>
    <xf numFmtId="0" fontId="4" fillId="0" borderId="5"/>
    <xf numFmtId="0" fontId="4" fillId="0" borderId="2"/>
    <xf numFmtId="0" fontId="49" fillId="38" borderId="74" applyNumberFormat="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9" fontId="1" fillId="0" borderId="0" applyFont="0" applyFill="0" applyBorder="0" applyAlignment="0" applyProtection="0"/>
    <xf numFmtId="165" fontId="57" fillId="0" borderId="0" applyFont="0" applyFill="0" applyBorder="0" applyAlignment="0" applyProtection="0"/>
  </cellStyleXfs>
  <cellXfs count="519">
    <xf numFmtId="0" fontId="0" fillId="0" borderId="0" xfId="0"/>
    <xf numFmtId="0" fontId="9" fillId="6" borderId="0" xfId="65" applyFont="1" applyFill="1" applyProtection="1">
      <protection locked="0"/>
    </xf>
    <xf numFmtId="0" fontId="9" fillId="6" borderId="0" xfId="65" applyFont="1" applyFill="1" applyAlignment="1" applyProtection="1"/>
    <xf numFmtId="0" fontId="9" fillId="6" borderId="0" xfId="65" applyFont="1" applyFill="1" applyProtection="1"/>
    <xf numFmtId="0" fontId="10" fillId="0" borderId="0" xfId="65" applyFont="1" applyProtection="1"/>
    <xf numFmtId="0" fontId="9" fillId="0" borderId="0" xfId="65" applyFont="1" applyProtection="1"/>
    <xf numFmtId="0" fontId="9" fillId="0" borderId="0" xfId="65" applyFont="1" applyAlignment="1" applyProtection="1"/>
    <xf numFmtId="0" fontId="9" fillId="0" borderId="6" xfId="68" applyFont="1" applyFill="1" applyBorder="1" applyAlignment="1" applyProtection="1">
      <alignment vertical="center"/>
    </xf>
    <xf numFmtId="0" fontId="9" fillId="0" borderId="0" xfId="65" applyFont="1" applyFill="1" applyProtection="1"/>
    <xf numFmtId="0" fontId="9" fillId="0" borderId="0" xfId="65" applyFont="1" applyBorder="1" applyAlignment="1" applyProtection="1">
      <alignment vertical="center"/>
    </xf>
    <xf numFmtId="0" fontId="10" fillId="0" borderId="6" xfId="68" applyFont="1" applyFill="1" applyBorder="1" applyAlignment="1" applyProtection="1">
      <alignment vertical="center"/>
    </xf>
    <xf numFmtId="0" fontId="10" fillId="0" borderId="7" xfId="68" applyFont="1" applyFill="1" applyBorder="1" applyAlignment="1" applyProtection="1">
      <alignment vertical="center"/>
    </xf>
    <xf numFmtId="0" fontId="9" fillId="0" borderId="0" xfId="65" applyFont="1" applyAlignment="1" applyProtection="1">
      <alignment vertical="center"/>
    </xf>
    <xf numFmtId="0" fontId="9" fillId="0" borderId="8" xfId="68" applyFont="1" applyFill="1" applyBorder="1" applyAlignment="1" applyProtection="1">
      <alignment vertical="center"/>
    </xf>
    <xf numFmtId="0" fontId="9" fillId="0" borderId="8" xfId="65" applyFont="1" applyBorder="1" applyAlignment="1" applyProtection="1">
      <alignment vertical="center"/>
    </xf>
    <xf numFmtId="0" fontId="10" fillId="0" borderId="0" xfId="65" applyFont="1" applyBorder="1" applyAlignment="1" applyProtection="1">
      <alignment horizontal="left" vertical="center"/>
    </xf>
    <xf numFmtId="0" fontId="10" fillId="0" borderId="0" xfId="0" applyFont="1" applyAlignment="1" applyProtection="1">
      <alignment horizontal="left"/>
    </xf>
    <xf numFmtId="0" fontId="9" fillId="0" borderId="0" xfId="0" applyFont="1" applyFill="1" applyProtection="1"/>
    <xf numFmtId="3" fontId="9" fillId="0" borderId="0" xfId="68" applyNumberFormat="1" applyFont="1" applyFill="1" applyBorder="1" applyAlignment="1" applyProtection="1">
      <alignment horizontal="center" vertical="center"/>
    </xf>
    <xf numFmtId="0" fontId="9" fillId="0" borderId="0" xfId="65" applyFont="1" applyFill="1" applyAlignment="1" applyProtection="1">
      <alignment vertical="center"/>
    </xf>
    <xf numFmtId="0" fontId="10" fillId="0" borderId="0" xfId="65" applyFont="1" applyFill="1" applyProtection="1"/>
    <xf numFmtId="0" fontId="9" fillId="0" borderId="0" xfId="65" applyFont="1" applyFill="1" applyAlignment="1" applyProtection="1"/>
    <xf numFmtId="0" fontId="9" fillId="0" borderId="0" xfId="65" applyFont="1" applyFill="1" applyBorder="1" applyProtection="1"/>
    <xf numFmtId="37" fontId="9" fillId="2" borderId="9" xfId="65" applyNumberFormat="1" applyFont="1" applyFill="1" applyBorder="1" applyAlignment="1" applyProtection="1">
      <alignment vertical="center"/>
    </xf>
    <xf numFmtId="37" fontId="9" fillId="2" borderId="10" xfId="65" applyNumberFormat="1" applyFont="1" applyFill="1" applyBorder="1" applyAlignment="1" applyProtection="1">
      <alignment horizontal="right" vertical="center"/>
    </xf>
    <xf numFmtId="37" fontId="9" fillId="2" borderId="11" xfId="65" applyNumberFormat="1" applyFont="1" applyFill="1" applyBorder="1" applyAlignment="1" applyProtection="1">
      <alignment vertical="center"/>
    </xf>
    <xf numFmtId="14" fontId="9" fillId="0" borderId="6" xfId="65" applyNumberFormat="1" applyFont="1" applyFill="1" applyBorder="1" applyAlignment="1" applyProtection="1">
      <alignment horizontal="left" vertical="center"/>
    </xf>
    <xf numFmtId="0" fontId="9" fillId="0" borderId="6" xfId="65" applyNumberFormat="1" applyFont="1" applyFill="1" applyBorder="1" applyAlignment="1" applyProtection="1">
      <alignment horizontal="left" vertical="center"/>
    </xf>
    <xf numFmtId="0" fontId="9" fillId="7" borderId="1" xfId="0" applyFont="1" applyFill="1" applyBorder="1" applyAlignment="1" applyProtection="1">
      <alignment horizontal="center" vertical="center"/>
    </xf>
    <xf numFmtId="0" fontId="13" fillId="6" borderId="0" xfId="65" applyFont="1" applyFill="1" applyAlignment="1" applyProtection="1"/>
    <xf numFmtId="0" fontId="13" fillId="6" borderId="0" xfId="65" applyFont="1" applyFill="1" applyProtection="1"/>
    <xf numFmtId="0" fontId="13" fillId="6" borderId="0" xfId="65" applyFont="1" applyFill="1" applyAlignment="1" applyProtection="1">
      <alignment horizontal="center"/>
    </xf>
    <xf numFmtId="0" fontId="10" fillId="0" borderId="0" xfId="0" applyFont="1" applyFill="1" applyBorder="1" applyProtection="1"/>
    <xf numFmtId="0" fontId="18" fillId="0" borderId="0" xfId="0" applyFont="1"/>
    <xf numFmtId="0" fontId="10" fillId="0" borderId="1" xfId="68" applyFont="1" applyFill="1" applyBorder="1" applyAlignment="1" applyProtection="1">
      <alignment horizontal="center" vertical="center"/>
    </xf>
    <xf numFmtId="0" fontId="10" fillId="0" borderId="17" xfId="68" applyFont="1" applyFill="1" applyBorder="1" applyAlignment="1" applyProtection="1">
      <alignment horizontal="center" vertical="center"/>
    </xf>
    <xf numFmtId="0" fontId="18" fillId="0" borderId="0" xfId="0" applyFont="1" applyFill="1" applyProtection="1"/>
    <xf numFmtId="173" fontId="9" fillId="0" borderId="1" xfId="65" applyNumberFormat="1" applyFont="1" applyFill="1" applyBorder="1" applyAlignment="1" applyProtection="1">
      <alignment vertical="center"/>
    </xf>
    <xf numFmtId="0" fontId="15" fillId="8" borderId="0" xfId="0" applyFont="1" applyFill="1"/>
    <xf numFmtId="0" fontId="9" fillId="0" borderId="0" xfId="0" applyFont="1" applyFill="1" applyAlignment="1" applyProtection="1">
      <alignment horizontal="center"/>
    </xf>
    <xf numFmtId="0" fontId="15" fillId="0" borderId="0" xfId="0" applyFont="1" applyFill="1" applyBorder="1" applyProtection="1"/>
    <xf numFmtId="3" fontId="15" fillId="9" borderId="4" xfId="0" applyNumberFormat="1" applyFont="1" applyFill="1" applyBorder="1"/>
    <xf numFmtId="3" fontId="15" fillId="9" borderId="4" xfId="0" applyNumberFormat="1" applyFont="1" applyFill="1" applyBorder="1" applyAlignment="1">
      <alignment wrapText="1"/>
    </xf>
    <xf numFmtId="3" fontId="15" fillId="10" borderId="4" xfId="0" applyNumberFormat="1" applyFont="1" applyFill="1" applyBorder="1"/>
    <xf numFmtId="14" fontId="15" fillId="10" borderId="4" xfId="0" applyNumberFormat="1" applyFont="1" applyFill="1" applyBorder="1"/>
    <xf numFmtId="3" fontId="15" fillId="11" borderId="4" xfId="0" applyNumberFormat="1" applyFont="1" applyFill="1" applyBorder="1"/>
    <xf numFmtId="0" fontId="15" fillId="11" borderId="4" xfId="0" applyFont="1" applyFill="1" applyBorder="1"/>
    <xf numFmtId="0" fontId="15" fillId="9" borderId="4" xfId="0" applyFont="1" applyFill="1" applyBorder="1"/>
    <xf numFmtId="0" fontId="15" fillId="10" borderId="4" xfId="0" applyNumberFormat="1" applyFont="1" applyFill="1" applyBorder="1"/>
    <xf numFmtId="0" fontId="9" fillId="7" borderId="7" xfId="0" applyFont="1" applyFill="1" applyBorder="1" applyAlignment="1" applyProtection="1">
      <alignment vertical="center"/>
    </xf>
    <xf numFmtId="3" fontId="9" fillId="0" borderId="0" xfId="0" applyNumberFormat="1" applyFont="1" applyFill="1" applyProtection="1"/>
    <xf numFmtId="0" fontId="9" fillId="0" borderId="0" xfId="0" applyFont="1" applyFill="1" applyBorder="1" applyAlignment="1" applyProtection="1">
      <alignment vertical="center"/>
    </xf>
    <xf numFmtId="0" fontId="10" fillId="7" borderId="6" xfId="0" applyFont="1" applyFill="1" applyBorder="1" applyAlignment="1" applyProtection="1">
      <alignment vertical="center"/>
    </xf>
    <xf numFmtId="0" fontId="18" fillId="0" borderId="8" xfId="0" applyNumberFormat="1" applyFont="1" applyFill="1" applyBorder="1" applyAlignment="1" applyProtection="1">
      <alignment vertical="center"/>
    </xf>
    <xf numFmtId="14" fontId="18" fillId="0" borderId="8" xfId="0" applyNumberFormat="1" applyFont="1" applyFill="1" applyBorder="1" applyAlignment="1" applyProtection="1">
      <alignment vertical="center"/>
    </xf>
    <xf numFmtId="0" fontId="20" fillId="9" borderId="4" xfId="69" applyFont="1" applyFill="1" applyBorder="1"/>
    <xf numFmtId="0" fontId="15" fillId="0" borderId="0" xfId="0" applyFont="1" applyFill="1" applyBorder="1" applyAlignment="1" applyProtection="1">
      <alignment horizontal="right" vertical="center"/>
    </xf>
    <xf numFmtId="0" fontId="10" fillId="0" borderId="0" xfId="65" applyFont="1" applyFill="1" applyAlignment="1" applyProtection="1"/>
    <xf numFmtId="0" fontId="9" fillId="0" borderId="0" xfId="65" applyFont="1" applyFill="1" applyBorder="1" applyAlignment="1" applyProtection="1"/>
    <xf numFmtId="0" fontId="10" fillId="0" borderId="0" xfId="65" applyFont="1" applyFill="1" applyBorder="1" applyProtection="1"/>
    <xf numFmtId="0" fontId="10" fillId="0" borderId="0" xfId="65" applyFont="1" applyFill="1" applyAlignment="1" applyProtection="1">
      <alignment vertical="center"/>
    </xf>
    <xf numFmtId="0" fontId="9" fillId="0" borderId="0" xfId="65" applyFont="1" applyFill="1" applyBorder="1" applyAlignment="1" applyProtection="1">
      <alignment vertical="center"/>
    </xf>
    <xf numFmtId="0" fontId="26" fillId="0" borderId="0" xfId="65" applyFont="1" applyFill="1" applyProtection="1"/>
    <xf numFmtId="0" fontId="10" fillId="0" borderId="18" xfId="65" applyFont="1" applyFill="1" applyBorder="1" applyAlignment="1" applyProtection="1">
      <alignment horizontal="left"/>
    </xf>
    <xf numFmtId="0" fontId="10" fillId="0" borderId="19" xfId="65" applyFont="1" applyFill="1" applyBorder="1" applyAlignment="1" applyProtection="1">
      <alignment horizontal="left"/>
    </xf>
    <xf numFmtId="0" fontId="10" fillId="0" borderId="20" xfId="65" applyFont="1" applyFill="1" applyBorder="1" applyAlignment="1" applyProtection="1">
      <alignment horizontal="left"/>
    </xf>
    <xf numFmtId="0" fontId="10" fillId="0" borderId="21" xfId="65" applyFont="1" applyFill="1" applyBorder="1" applyProtection="1"/>
    <xf numFmtId="0" fontId="10" fillId="0" borderId="22" xfId="65" applyFont="1" applyFill="1" applyBorder="1" applyProtection="1"/>
    <xf numFmtId="0" fontId="9" fillId="0" borderId="23" xfId="65" applyFont="1" applyFill="1" applyBorder="1" applyProtection="1"/>
    <xf numFmtId="14" fontId="9" fillId="0" borderId="24" xfId="65" applyNumberFormat="1" applyFont="1" applyFill="1" applyBorder="1" applyProtection="1"/>
    <xf numFmtId="167" fontId="9" fillId="0" borderId="25" xfId="65" applyNumberFormat="1" applyFont="1" applyFill="1" applyBorder="1" applyAlignment="1" applyProtection="1">
      <protection locked="0"/>
    </xf>
    <xf numFmtId="0" fontId="9" fillId="0" borderId="26" xfId="65" applyFont="1" applyFill="1" applyBorder="1" applyProtection="1"/>
    <xf numFmtId="0" fontId="9" fillId="0" borderId="27" xfId="65" applyFont="1" applyFill="1" applyBorder="1" applyProtection="1"/>
    <xf numFmtId="167" fontId="9" fillId="0" borderId="0" xfId="65" applyNumberFormat="1" applyFont="1" applyFill="1" applyBorder="1" applyAlignment="1" applyProtection="1"/>
    <xf numFmtId="14" fontId="9" fillId="0" borderId="0" xfId="65" applyNumberFormat="1" applyFont="1" applyFill="1" applyBorder="1" applyProtection="1"/>
    <xf numFmtId="167" fontId="10" fillId="0" borderId="0" xfId="65" applyNumberFormat="1" applyFont="1" applyFill="1" applyBorder="1" applyAlignment="1" applyProtection="1"/>
    <xf numFmtId="0" fontId="0" fillId="0" borderId="0" xfId="0" applyFill="1" applyProtection="1"/>
    <xf numFmtId="0" fontId="10" fillId="0" borderId="28" xfId="0" applyFont="1" applyFill="1" applyBorder="1" applyProtection="1"/>
    <xf numFmtId="0" fontId="10" fillId="0" borderId="29" xfId="0" applyFont="1" applyFill="1" applyBorder="1" applyProtection="1"/>
    <xf numFmtId="0" fontId="18" fillId="0" borderId="30" xfId="0" applyFont="1" applyFill="1" applyBorder="1" applyProtection="1"/>
    <xf numFmtId="0" fontId="18" fillId="0" borderId="24" xfId="0" applyFont="1" applyFill="1" applyBorder="1" applyProtection="1"/>
    <xf numFmtId="0" fontId="9" fillId="0" borderId="31" xfId="0" applyFont="1" applyFill="1" applyBorder="1" applyProtection="1"/>
    <xf numFmtId="0" fontId="18" fillId="0" borderId="0" xfId="0" applyFont="1" applyFill="1" applyBorder="1" applyAlignment="1" applyProtection="1"/>
    <xf numFmtId="0" fontId="9" fillId="0" borderId="18" xfId="65" applyFont="1" applyFill="1" applyBorder="1" applyAlignment="1" applyProtection="1"/>
    <xf numFmtId="0" fontId="18" fillId="0" borderId="0" xfId="0" applyFont="1" applyFill="1" applyBorder="1" applyProtection="1"/>
    <xf numFmtId="0" fontId="15" fillId="0" borderId="0" xfId="0" quotePrefix="1" applyFont="1" applyFill="1" applyBorder="1" applyProtection="1"/>
    <xf numFmtId="0" fontId="10" fillId="0" borderId="0" xfId="65" applyFont="1" applyFill="1" applyBorder="1" applyAlignment="1" applyProtection="1">
      <alignment vertical="center"/>
    </xf>
    <xf numFmtId="0" fontId="10" fillId="0" borderId="0" xfId="65" applyFont="1" applyBorder="1" applyAlignment="1" applyProtection="1">
      <alignment vertical="center"/>
    </xf>
    <xf numFmtId="0" fontId="18" fillId="0" borderId="0" xfId="0" applyFont="1" applyFill="1" applyAlignment="1" applyProtection="1"/>
    <xf numFmtId="0" fontId="9" fillId="0" borderId="7" xfId="65" applyFont="1" applyBorder="1" applyAlignment="1" applyProtection="1">
      <alignment vertical="center"/>
    </xf>
    <xf numFmtId="0" fontId="9" fillId="0" borderId="0" xfId="65" applyFont="1" applyFill="1" applyAlignment="1" applyProtection="1">
      <alignment wrapText="1"/>
    </xf>
    <xf numFmtId="0" fontId="9" fillId="0" borderId="0" xfId="0" applyFont="1" applyFill="1" applyAlignment="1" applyProtection="1">
      <alignment horizontal="left" indent="4"/>
    </xf>
    <xf numFmtId="0" fontId="9" fillId="0" borderId="0" xfId="0" applyFont="1" applyFill="1" applyAlignment="1" applyProtection="1">
      <alignment horizontal="left" indent="6"/>
    </xf>
    <xf numFmtId="0" fontId="24" fillId="0" borderId="0" xfId="0" applyFont="1" applyFill="1" applyAlignment="1" applyProtection="1"/>
    <xf numFmtId="0" fontId="9" fillId="0" borderId="0" xfId="0" applyFont="1" applyFill="1" applyAlignment="1" applyProtection="1">
      <alignment horizontal="left" indent="7"/>
    </xf>
    <xf numFmtId="0" fontId="24" fillId="0" borderId="0" xfId="0" applyFont="1" applyFill="1" applyAlignment="1" applyProtection="1">
      <alignment horizontal="right"/>
    </xf>
    <xf numFmtId="0" fontId="9" fillId="6" borderId="0" xfId="0" applyFont="1" applyFill="1" applyProtection="1"/>
    <xf numFmtId="0" fontId="9" fillId="0" borderId="32" xfId="65" applyFont="1" applyFill="1" applyBorder="1" applyProtection="1"/>
    <xf numFmtId="3" fontId="15" fillId="8" borderId="0" xfId="0" applyNumberFormat="1" applyFont="1" applyFill="1" applyBorder="1"/>
    <xf numFmtId="0" fontId="15" fillId="8" borderId="0" xfId="0" applyFont="1" applyFill="1" applyBorder="1"/>
    <xf numFmtId="0" fontId="28" fillId="12" borderId="33" xfId="0" applyFont="1" applyFill="1" applyBorder="1"/>
    <xf numFmtId="0" fontId="15" fillId="8" borderId="34" xfId="0" applyFont="1" applyFill="1" applyBorder="1"/>
    <xf numFmtId="0" fontId="15" fillId="8" borderId="35" xfId="0" applyFont="1" applyFill="1" applyBorder="1"/>
    <xf numFmtId="3" fontId="15" fillId="9" borderId="36" xfId="0" applyNumberFormat="1" applyFont="1" applyFill="1" applyBorder="1" applyAlignment="1">
      <alignment wrapText="1"/>
    </xf>
    <xf numFmtId="3" fontId="15" fillId="10" borderId="36" xfId="0" applyNumberFormat="1" applyFont="1" applyFill="1" applyBorder="1"/>
    <xf numFmtId="0" fontId="15" fillId="8" borderId="37" xfId="0" applyFont="1" applyFill="1" applyBorder="1"/>
    <xf numFmtId="3" fontId="15" fillId="8" borderId="35" xfId="0" applyNumberFormat="1" applyFont="1" applyFill="1" applyBorder="1"/>
    <xf numFmtId="3" fontId="15" fillId="11" borderId="36" xfId="0" applyNumberFormat="1" applyFont="1" applyFill="1" applyBorder="1"/>
    <xf numFmtId="3" fontId="15" fillId="9" borderId="36" xfId="0" applyNumberFormat="1" applyFont="1" applyFill="1" applyBorder="1"/>
    <xf numFmtId="0" fontId="15" fillId="9" borderId="39" xfId="0" applyFont="1" applyFill="1" applyBorder="1"/>
    <xf numFmtId="3" fontId="15" fillId="9" borderId="19" xfId="0" applyNumberFormat="1" applyFont="1" applyFill="1" applyBorder="1"/>
    <xf numFmtId="0" fontId="15" fillId="9" borderId="19" xfId="0" applyFont="1" applyFill="1" applyBorder="1"/>
    <xf numFmtId="3" fontId="20" fillId="8" borderId="35" xfId="0" applyNumberFormat="1" applyFont="1" applyFill="1" applyBorder="1"/>
    <xf numFmtId="0" fontId="20" fillId="8" borderId="35" xfId="0" applyFont="1" applyFill="1" applyBorder="1"/>
    <xf numFmtId="0" fontId="9" fillId="0" borderId="31" xfId="65" applyFont="1" applyFill="1" applyBorder="1" applyProtection="1"/>
    <xf numFmtId="0" fontId="9" fillId="0" borderId="24" xfId="65" applyFont="1" applyFill="1" applyBorder="1" applyProtection="1"/>
    <xf numFmtId="0" fontId="21" fillId="0" borderId="0" xfId="65" applyFont="1" applyFill="1" applyProtection="1"/>
    <xf numFmtId="0" fontId="9" fillId="0" borderId="40" xfId="65" applyFont="1" applyFill="1" applyBorder="1" applyProtection="1"/>
    <xf numFmtId="14" fontId="9" fillId="0" borderId="41" xfId="65" applyNumberFormat="1" applyFont="1" applyFill="1" applyBorder="1" applyProtection="1"/>
    <xf numFmtId="0" fontId="9" fillId="0" borderId="32" xfId="0" applyFont="1" applyFill="1" applyBorder="1" applyProtection="1"/>
    <xf numFmtId="0" fontId="18" fillId="0" borderId="42" xfId="0" applyFont="1" applyFill="1" applyBorder="1" applyProtection="1"/>
    <xf numFmtId="0" fontId="9" fillId="0" borderId="43" xfId="65" applyFont="1" applyFill="1" applyBorder="1" applyProtection="1"/>
    <xf numFmtId="0" fontId="18" fillId="0" borderId="41" xfId="0" applyFont="1" applyFill="1" applyBorder="1" applyProtection="1"/>
    <xf numFmtId="0" fontId="9" fillId="0" borderId="0" xfId="0" applyFont="1" applyAlignment="1">
      <alignment vertical="center"/>
    </xf>
    <xf numFmtId="0" fontId="9" fillId="0" borderId="0" xfId="0" applyFont="1" applyAlignment="1" applyProtection="1">
      <alignment vertical="center"/>
    </xf>
    <xf numFmtId="0" fontId="9" fillId="0" borderId="0" xfId="0" applyFont="1" applyFill="1" applyAlignment="1">
      <alignment vertical="center"/>
    </xf>
    <xf numFmtId="0" fontId="9" fillId="0" borderId="9" xfId="0" applyFont="1" applyBorder="1" applyAlignment="1" applyProtection="1">
      <alignment vertical="center"/>
    </xf>
    <xf numFmtId="0" fontId="10" fillId="0" borderId="9" xfId="0" applyFont="1" applyBorder="1" applyAlignment="1" applyProtection="1">
      <alignment vertical="center"/>
    </xf>
    <xf numFmtId="0" fontId="9" fillId="0" borderId="7" xfId="0" applyFont="1" applyBorder="1" applyAlignment="1">
      <alignment horizontal="center" vertical="center"/>
    </xf>
    <xf numFmtId="37" fontId="9" fillId="0" borderId="1" xfId="0" applyNumberFormat="1" applyFont="1" applyBorder="1" applyAlignment="1" applyProtection="1">
      <alignment horizontal="center" vertical="center"/>
    </xf>
    <xf numFmtId="167" fontId="9" fillId="0" borderId="1" xfId="0" applyNumberFormat="1" applyFont="1" applyFill="1" applyBorder="1" applyAlignment="1" applyProtection="1">
      <alignment vertical="center"/>
      <protection locked="0"/>
    </xf>
    <xf numFmtId="169" fontId="9" fillId="0" borderId="1" xfId="0" applyNumberFormat="1" applyFont="1" applyFill="1" applyBorder="1" applyAlignment="1" applyProtection="1">
      <alignment vertical="center"/>
      <protection locked="0"/>
    </xf>
    <xf numFmtId="167" fontId="9" fillId="0" borderId="1" xfId="0" applyNumberFormat="1" applyFont="1" applyFill="1" applyBorder="1" applyAlignment="1" applyProtection="1">
      <alignment vertical="center"/>
    </xf>
    <xf numFmtId="0" fontId="10" fillId="7" borderId="7" xfId="0" applyFont="1" applyFill="1" applyBorder="1" applyAlignment="1" applyProtection="1">
      <alignment horizontal="left" vertical="center"/>
    </xf>
    <xf numFmtId="167" fontId="9" fillId="7" borderId="4" xfId="0" applyNumberFormat="1" applyFont="1" applyFill="1" applyBorder="1" applyAlignment="1" applyProtection="1">
      <alignment vertical="center"/>
    </xf>
    <xf numFmtId="168" fontId="9" fillId="7" borderId="18" xfId="0" applyNumberFormat="1" applyFont="1" applyFill="1" applyBorder="1" applyAlignment="1" applyProtection="1">
      <alignment vertical="center"/>
    </xf>
    <xf numFmtId="167" fontId="10" fillId="7" borderId="40" xfId="0" applyNumberFormat="1" applyFont="1" applyFill="1" applyBorder="1" applyAlignment="1" applyProtection="1">
      <alignment vertical="center"/>
    </xf>
    <xf numFmtId="0" fontId="9" fillId="0" borderId="0" xfId="0" applyFont="1" applyBorder="1" applyAlignment="1" applyProtection="1">
      <alignment vertical="center"/>
    </xf>
    <xf numFmtId="0" fontId="9" fillId="0" borderId="0" xfId="0" applyFont="1" applyFill="1" applyAlignment="1" applyProtection="1">
      <alignment vertical="center"/>
    </xf>
    <xf numFmtId="0" fontId="9" fillId="0" borderId="6" xfId="0" quotePrefix="1" applyNumberFormat="1" applyFont="1" applyFill="1" applyBorder="1" applyAlignment="1" applyProtection="1">
      <alignment vertical="center"/>
    </xf>
    <xf numFmtId="0" fontId="9" fillId="0" borderId="6" xfId="0" quotePrefix="1" applyFont="1" applyBorder="1" applyAlignment="1" applyProtection="1">
      <alignment vertical="center"/>
    </xf>
    <xf numFmtId="0" fontId="10" fillId="0" borderId="18" xfId="65" applyFont="1" applyFill="1" applyBorder="1" applyProtection="1"/>
    <xf numFmtId="0" fontId="9" fillId="0" borderId="20" xfId="65" applyFont="1" applyFill="1" applyBorder="1" applyProtection="1"/>
    <xf numFmtId="0" fontId="9" fillId="0" borderId="28" xfId="65" applyFont="1" applyFill="1" applyBorder="1" applyProtection="1"/>
    <xf numFmtId="0" fontId="9" fillId="0" borderId="29" xfId="65" applyFont="1" applyFill="1" applyBorder="1" applyProtection="1"/>
    <xf numFmtId="0" fontId="9" fillId="0" borderId="44" xfId="65" applyFont="1" applyFill="1" applyBorder="1" applyProtection="1"/>
    <xf numFmtId="0" fontId="0" fillId="0" borderId="0" xfId="0" applyAlignment="1">
      <alignment vertical="center" wrapText="1"/>
    </xf>
    <xf numFmtId="0" fontId="9" fillId="0" borderId="42" xfId="65" applyFont="1" applyFill="1" applyBorder="1" applyProtection="1"/>
    <xf numFmtId="0" fontId="15" fillId="0" borderId="0" xfId="0" applyFont="1" applyFill="1" applyAlignment="1" applyProtection="1">
      <alignment vertical="center"/>
    </xf>
    <xf numFmtId="3" fontId="15" fillId="0" borderId="0" xfId="0" applyNumberFormat="1" applyFont="1" applyFill="1" applyAlignment="1" applyProtection="1">
      <alignment vertical="center"/>
    </xf>
    <xf numFmtId="0" fontId="10" fillId="7" borderId="7" xfId="0" applyFont="1" applyFill="1" applyBorder="1" applyAlignment="1" applyProtection="1">
      <alignment vertical="center"/>
    </xf>
    <xf numFmtId="0" fontId="19" fillId="0" borderId="0" xfId="0" applyFont="1" applyFill="1" applyAlignment="1" applyProtection="1">
      <alignment horizontal="left" vertical="center"/>
    </xf>
    <xf numFmtId="0" fontId="22" fillId="0" borderId="0" xfId="65" applyFont="1" applyBorder="1" applyAlignment="1" applyProtection="1">
      <alignment vertical="center"/>
    </xf>
    <xf numFmtId="0" fontId="18" fillId="0" borderId="0" xfId="0" applyFont="1" applyFill="1" applyBorder="1" applyAlignment="1" applyProtection="1">
      <alignment vertical="center"/>
    </xf>
    <xf numFmtId="0" fontId="10" fillId="0" borderId="0" xfId="65" applyFont="1" applyAlignment="1" applyProtection="1">
      <alignment vertical="center"/>
    </xf>
    <xf numFmtId="0" fontId="0" fillId="0" borderId="0" xfId="0" applyAlignment="1" applyProtection="1">
      <alignment vertical="center"/>
    </xf>
    <xf numFmtId="0" fontId="11" fillId="0" borderId="0" xfId="65" applyFont="1" applyBorder="1" applyAlignment="1" applyProtection="1">
      <alignment vertical="center"/>
    </xf>
    <xf numFmtId="0" fontId="11" fillId="0" borderId="0" xfId="65" applyFont="1" applyBorder="1" applyAlignment="1" applyProtection="1">
      <alignment horizontal="left" vertical="center"/>
    </xf>
    <xf numFmtId="37" fontId="9" fillId="0" borderId="0" xfId="65" applyNumberFormat="1" applyFont="1" applyBorder="1" applyAlignment="1" applyProtection="1">
      <alignment vertical="center"/>
    </xf>
    <xf numFmtId="0" fontId="12" fillId="0" borderId="0" xfId="65" applyFont="1" applyBorder="1" applyAlignment="1" applyProtection="1">
      <alignment horizontal="left" vertical="center"/>
    </xf>
    <xf numFmtId="0" fontId="11" fillId="0" borderId="0" xfId="65" applyFont="1" applyFill="1" applyBorder="1" applyAlignment="1" applyProtection="1">
      <alignment vertical="center"/>
    </xf>
    <xf numFmtId="0" fontId="12" fillId="0" borderId="0" xfId="65" applyFont="1" applyBorder="1" applyAlignment="1" applyProtection="1">
      <alignment vertical="center"/>
    </xf>
    <xf numFmtId="0" fontId="9" fillId="0" borderId="45" xfId="65" applyFont="1" applyBorder="1" applyAlignment="1" applyProtection="1">
      <alignment vertical="center"/>
    </xf>
    <xf numFmtId="0" fontId="9" fillId="0" borderId="46" xfId="65" applyFont="1" applyBorder="1" applyAlignment="1" applyProtection="1">
      <alignment vertical="center"/>
    </xf>
    <xf numFmtId="0" fontId="9" fillId="0" borderId="47" xfId="65" applyFont="1" applyBorder="1" applyAlignment="1" applyProtection="1">
      <alignment vertical="center"/>
    </xf>
    <xf numFmtId="0" fontId="9" fillId="0" borderId="27" xfId="65" applyFont="1" applyBorder="1" applyAlignment="1" applyProtection="1">
      <alignment vertical="center"/>
    </xf>
    <xf numFmtId="0" fontId="9" fillId="0" borderId="48" xfId="65" applyFont="1" applyBorder="1" applyAlignment="1" applyProtection="1">
      <alignment vertical="center"/>
    </xf>
    <xf numFmtId="0" fontId="29" fillId="0" borderId="0" xfId="65" applyFont="1" applyAlignment="1" applyProtection="1">
      <alignment vertical="center"/>
    </xf>
    <xf numFmtId="0" fontId="9" fillId="0" borderId="32" xfId="65" applyFont="1" applyBorder="1" applyAlignment="1" applyProtection="1">
      <alignment vertical="center"/>
    </xf>
    <xf numFmtId="0" fontId="9" fillId="0" borderId="49" xfId="65" applyFont="1" applyBorder="1" applyAlignment="1" applyProtection="1">
      <alignment vertical="center"/>
    </xf>
    <xf numFmtId="0" fontId="9" fillId="0" borderId="50" xfId="65" applyFont="1" applyBorder="1" applyAlignment="1" applyProtection="1">
      <alignment vertical="center"/>
    </xf>
    <xf numFmtId="173" fontId="9" fillId="0" borderId="0" xfId="65" applyNumberFormat="1" applyFont="1" applyFill="1" applyBorder="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8" fillId="0" borderId="0" xfId="0" applyFont="1" applyBorder="1" applyAlignment="1" applyProtection="1">
      <alignment vertical="center"/>
    </xf>
    <xf numFmtId="0" fontId="19" fillId="0" borderId="0" xfId="65" applyFont="1" applyBorder="1" applyAlignment="1" applyProtection="1">
      <alignment vertical="center"/>
    </xf>
    <xf numFmtId="0" fontId="13" fillId="0" borderId="52" xfId="65" applyFont="1" applyFill="1" applyBorder="1" applyProtection="1"/>
    <xf numFmtId="0" fontId="13" fillId="0" borderId="30" xfId="65" applyFont="1" applyFill="1" applyBorder="1" applyProtection="1"/>
    <xf numFmtId="0" fontId="15" fillId="0" borderId="18" xfId="0" applyFont="1" applyFill="1" applyBorder="1" applyAlignment="1">
      <alignment vertical="center"/>
    </xf>
    <xf numFmtId="0" fontId="15" fillId="0" borderId="20" xfId="0" applyFont="1" applyFill="1" applyBorder="1" applyAlignment="1">
      <alignment vertical="center"/>
    </xf>
    <xf numFmtId="0" fontId="18" fillId="0" borderId="52" xfId="0" applyFont="1" applyFill="1" applyBorder="1" applyAlignment="1" applyProtection="1">
      <alignment horizontal="center"/>
    </xf>
    <xf numFmtId="0" fontId="18" fillId="0" borderId="53" xfId="0" applyFont="1" applyFill="1" applyBorder="1" applyProtection="1"/>
    <xf numFmtId="0" fontId="18" fillId="0" borderId="31" xfId="0" applyFont="1" applyFill="1" applyBorder="1" applyAlignment="1" applyProtection="1">
      <alignment horizontal="center"/>
    </xf>
    <xf numFmtId="0" fontId="18" fillId="0" borderId="1" xfId="0" applyFont="1" applyFill="1" applyBorder="1" applyProtection="1"/>
    <xf numFmtId="0" fontId="18" fillId="0" borderId="54" xfId="0" applyFont="1" applyFill="1" applyBorder="1" applyAlignment="1" applyProtection="1">
      <alignment horizontal="center"/>
    </xf>
    <xf numFmtId="0" fontId="18" fillId="0" borderId="55" xfId="0" applyFont="1" applyFill="1" applyBorder="1" applyProtection="1"/>
    <xf numFmtId="0" fontId="10" fillId="45" borderId="18" xfId="65" applyFont="1" applyFill="1" applyBorder="1" applyAlignment="1" applyProtection="1">
      <alignment horizontal="left"/>
    </xf>
    <xf numFmtId="0" fontId="9" fillId="45" borderId="19" xfId="65" applyFont="1" applyFill="1" applyBorder="1" applyProtection="1"/>
    <xf numFmtId="0" fontId="9" fillId="45" borderId="20" xfId="65" applyFont="1" applyFill="1" applyBorder="1" applyProtection="1"/>
    <xf numFmtId="0" fontId="10" fillId="6" borderId="18" xfId="65" applyFont="1" applyFill="1" applyBorder="1" applyProtection="1"/>
    <xf numFmtId="0" fontId="10" fillId="0" borderId="20" xfId="65" applyFont="1" applyFill="1" applyBorder="1" applyProtection="1"/>
    <xf numFmtId="0" fontId="18" fillId="0" borderId="1" xfId="0" applyFont="1" applyFill="1" applyBorder="1" applyAlignment="1" applyProtection="1">
      <alignment horizontal="left" vertical="center"/>
    </xf>
    <xf numFmtId="0" fontId="9" fillId="0" borderId="1" xfId="65" applyFont="1" applyFill="1" applyBorder="1" applyProtection="1"/>
    <xf numFmtId="0" fontId="18" fillId="0" borderId="1" xfId="0" applyFont="1" applyFill="1" applyBorder="1" applyAlignment="1" applyProtection="1">
      <alignment horizontal="center"/>
    </xf>
    <xf numFmtId="0" fontId="9" fillId="0" borderId="31" xfId="65" applyFont="1" applyFill="1" applyBorder="1" applyAlignment="1" applyProtection="1">
      <alignment horizontal="center"/>
    </xf>
    <xf numFmtId="0" fontId="9" fillId="0" borderId="1" xfId="65" applyFont="1" applyFill="1" applyBorder="1" applyAlignment="1" applyProtection="1">
      <alignment horizontal="center"/>
    </xf>
    <xf numFmtId="0" fontId="9" fillId="0" borderId="0" xfId="66" applyFont="1" applyFill="1" applyBorder="1" applyProtection="1"/>
    <xf numFmtId="0" fontId="9" fillId="0" borderId="21" xfId="65" applyFont="1" applyFill="1" applyBorder="1" applyProtection="1"/>
    <xf numFmtId="0" fontId="10" fillId="0" borderId="18" xfId="0" applyFont="1" applyFill="1" applyBorder="1" applyProtection="1"/>
    <xf numFmtId="0" fontId="23" fillId="0" borderId="0" xfId="0" applyFont="1" applyFill="1" applyBorder="1" applyProtection="1"/>
    <xf numFmtId="0" fontId="10" fillId="0" borderId="1" xfId="0" applyFont="1" applyFill="1" applyBorder="1" applyAlignment="1" applyProtection="1">
      <alignment horizontal="center" vertical="center"/>
    </xf>
    <xf numFmtId="3" fontId="9" fillId="0" borderId="0" xfId="0" applyNumberFormat="1" applyFont="1" applyFill="1" applyAlignment="1" applyProtection="1">
      <alignment vertical="center"/>
    </xf>
    <xf numFmtId="0" fontId="10" fillId="0" borderId="17" xfId="0" applyFont="1" applyFill="1" applyBorder="1" applyAlignment="1" applyProtection="1">
      <alignment horizontal="center" vertical="center"/>
    </xf>
    <xf numFmtId="0" fontId="27" fillId="0" borderId="0" xfId="0" applyFont="1" applyFill="1" applyAlignment="1">
      <alignment vertical="center" wrapText="1"/>
    </xf>
    <xf numFmtId="0" fontId="31" fillId="0" borderId="0" xfId="0" applyFont="1" applyFill="1" applyAlignment="1">
      <alignment horizontal="right" vertical="center"/>
    </xf>
    <xf numFmtId="0" fontId="33" fillId="0" borderId="0" xfId="0" applyFont="1" applyFill="1" applyAlignment="1">
      <alignment vertical="center"/>
    </xf>
    <xf numFmtId="0" fontId="15" fillId="8" borderId="0" xfId="0" applyFont="1" applyFill="1" applyAlignment="1">
      <alignment wrapText="1"/>
    </xf>
    <xf numFmtId="0" fontId="9" fillId="0" borderId="59" xfId="38" applyNumberFormat="1" applyFont="1" applyFill="1" applyBorder="1" applyAlignment="1" applyProtection="1"/>
    <xf numFmtId="0" fontId="10" fillId="0" borderId="40" xfId="38" applyNumberFormat="1" applyFont="1" applyFill="1" applyBorder="1" applyAlignment="1" applyProtection="1"/>
    <xf numFmtId="167" fontId="9" fillId="0" borderId="0" xfId="65" applyNumberFormat="1" applyFont="1" applyFill="1" applyBorder="1" applyAlignment="1" applyProtection="1">
      <alignment horizontal="center" vertical="center"/>
    </xf>
    <xf numFmtId="14" fontId="10" fillId="6" borderId="20" xfId="65" applyNumberFormat="1" applyFont="1" applyFill="1" applyBorder="1" applyProtection="1"/>
    <xf numFmtId="0" fontId="18" fillId="0" borderId="58" xfId="0" applyFont="1" applyFill="1" applyBorder="1" applyAlignment="1" applyProtection="1">
      <alignment horizontal="center"/>
    </xf>
    <xf numFmtId="0" fontId="18" fillId="0" borderId="57" xfId="0" applyFont="1" applyFill="1" applyBorder="1" applyAlignment="1" applyProtection="1">
      <alignment horizontal="center"/>
    </xf>
    <xf numFmtId="0" fontId="18" fillId="0" borderId="57" xfId="0" applyFont="1" applyFill="1" applyBorder="1" applyProtection="1"/>
    <xf numFmtId="0" fontId="18" fillId="0" borderId="57" xfId="0" applyFont="1" applyFill="1" applyBorder="1" applyAlignment="1" applyProtection="1">
      <alignment horizontal="left" vertical="center"/>
    </xf>
    <xf numFmtId="0" fontId="9" fillId="0" borderId="59" xfId="65" applyFont="1" applyFill="1" applyBorder="1" applyProtection="1"/>
    <xf numFmtId="0" fontId="10" fillId="45" borderId="60" xfId="65" applyFont="1" applyFill="1" applyBorder="1" applyAlignment="1" applyProtection="1">
      <alignment horizontal="center"/>
    </xf>
    <xf numFmtId="0" fontId="18" fillId="45" borderId="60" xfId="0" applyFont="1" applyFill="1" applyBorder="1" applyProtection="1"/>
    <xf numFmtId="0" fontId="10" fillId="45" borderId="60" xfId="65" applyFont="1" applyFill="1" applyBorder="1" applyProtection="1"/>
    <xf numFmtId="0" fontId="10" fillId="45" borderId="61" xfId="65" applyFont="1" applyFill="1" applyBorder="1" applyProtection="1"/>
    <xf numFmtId="0" fontId="10" fillId="45" borderId="18" xfId="66" applyFont="1" applyFill="1" applyBorder="1" applyProtection="1"/>
    <xf numFmtId="0" fontId="15" fillId="0" borderId="4" xfId="69" applyFont="1" applyBorder="1" applyAlignment="1">
      <alignment horizontal="right" vertical="center"/>
    </xf>
    <xf numFmtId="3" fontId="15" fillId="8" borderId="18" xfId="0" applyNumberFormat="1" applyFont="1" applyFill="1" applyBorder="1" applyAlignment="1">
      <alignment vertical="center"/>
    </xf>
    <xf numFmtId="0" fontId="15" fillId="8" borderId="19" xfId="0" applyFont="1" applyFill="1" applyBorder="1" applyAlignment="1">
      <alignment vertical="center"/>
    </xf>
    <xf numFmtId="0" fontId="15" fillId="8" borderId="20" xfId="0" applyFont="1" applyFill="1" applyBorder="1" applyAlignment="1">
      <alignment vertical="center"/>
    </xf>
    <xf numFmtId="0" fontId="15" fillId="8" borderId="0" xfId="0" applyFont="1" applyFill="1" applyAlignment="1">
      <alignment vertical="center"/>
    </xf>
    <xf numFmtId="0" fontId="20" fillId="8" borderId="0" xfId="0" applyFont="1" applyFill="1" applyAlignment="1">
      <alignment vertical="center"/>
    </xf>
    <xf numFmtId="0" fontId="15" fillId="8" borderId="6" xfId="0" applyFont="1" applyFill="1" applyBorder="1" applyAlignment="1">
      <alignment vertical="center"/>
    </xf>
    <xf numFmtId="0" fontId="15" fillId="8" borderId="7" xfId="0" applyFont="1" applyFill="1" applyBorder="1" applyAlignment="1">
      <alignment vertical="center"/>
    </xf>
    <xf numFmtId="0" fontId="15" fillId="8" borderId="62" xfId="0" applyFont="1" applyFill="1" applyBorder="1" applyAlignment="1">
      <alignment vertical="center"/>
    </xf>
    <xf numFmtId="0" fontId="28" fillId="12" borderId="33" xfId="0" applyFont="1" applyFill="1" applyBorder="1" applyAlignment="1">
      <alignment vertical="center"/>
    </xf>
    <xf numFmtId="0" fontId="15" fillId="8" borderId="34" xfId="0" applyFont="1" applyFill="1" applyBorder="1" applyAlignment="1">
      <alignment vertical="center"/>
    </xf>
    <xf numFmtId="0" fontId="15" fillId="8" borderId="63" xfId="0" applyFont="1" applyFill="1" applyBorder="1" applyAlignment="1">
      <alignment vertical="center"/>
    </xf>
    <xf numFmtId="0" fontId="15" fillId="8" borderId="35" xfId="0" applyFont="1" applyFill="1" applyBorder="1" applyAlignment="1">
      <alignment vertical="center"/>
    </xf>
    <xf numFmtId="0" fontId="15" fillId="8" borderId="0" xfId="0" applyFont="1" applyFill="1" applyBorder="1" applyAlignment="1">
      <alignment vertical="center"/>
    </xf>
    <xf numFmtId="0" fontId="15" fillId="8" borderId="64" xfId="0" applyFont="1" applyFill="1" applyBorder="1" applyAlignment="1">
      <alignment vertical="center"/>
    </xf>
    <xf numFmtId="0" fontId="20" fillId="8" borderId="35" xfId="0" applyFont="1" applyFill="1" applyBorder="1" applyAlignment="1">
      <alignment vertical="center"/>
    </xf>
    <xf numFmtId="0" fontId="15" fillId="9" borderId="39" xfId="0" applyFont="1" applyFill="1" applyBorder="1" applyAlignment="1">
      <alignment vertical="center"/>
    </xf>
    <xf numFmtId="0" fontId="15" fillId="9" borderId="19" xfId="0" applyFont="1" applyFill="1" applyBorder="1" applyAlignment="1">
      <alignment vertical="center"/>
    </xf>
    <xf numFmtId="0" fontId="15" fillId="9" borderId="20" xfId="0" applyFont="1" applyFill="1" applyBorder="1" applyAlignment="1">
      <alignment vertical="center"/>
    </xf>
    <xf numFmtId="0" fontId="15" fillId="11" borderId="36" xfId="0" applyFont="1" applyFill="1" applyBorder="1" applyAlignment="1">
      <alignment vertical="center"/>
    </xf>
    <xf numFmtId="0" fontId="15" fillId="11" borderId="4" xfId="0" applyFont="1" applyFill="1" applyBorder="1" applyAlignment="1">
      <alignment vertical="center"/>
    </xf>
    <xf numFmtId="0" fontId="15" fillId="9" borderId="36" xfId="0" applyFont="1" applyFill="1" applyBorder="1" applyAlignment="1">
      <alignment vertical="center"/>
    </xf>
    <xf numFmtId="0" fontId="15" fillId="9" borderId="4" xfId="0" applyFont="1" applyFill="1" applyBorder="1" applyAlignment="1">
      <alignment vertical="center"/>
    </xf>
    <xf numFmtId="3" fontId="15" fillId="9" borderId="36" xfId="0" applyNumberFormat="1" applyFont="1" applyFill="1" applyBorder="1" applyAlignment="1">
      <alignment vertical="center" wrapText="1"/>
    </xf>
    <xf numFmtId="3" fontId="15" fillId="9" borderId="4" xfId="0" applyNumberFormat="1" applyFont="1" applyFill="1" applyBorder="1" applyAlignment="1">
      <alignment vertical="center" wrapText="1"/>
    </xf>
    <xf numFmtId="3" fontId="15" fillId="10" borderId="36" xfId="0" applyNumberFormat="1" applyFont="1" applyFill="1" applyBorder="1" applyAlignment="1">
      <alignment vertical="center"/>
    </xf>
    <xf numFmtId="3" fontId="15" fillId="10" borderId="4" xfId="0" applyNumberFormat="1" applyFont="1" applyFill="1" applyBorder="1" applyAlignment="1">
      <alignment vertical="center"/>
    </xf>
    <xf numFmtId="0" fontId="15" fillId="8" borderId="38" xfId="0" applyFont="1" applyFill="1" applyBorder="1" applyAlignment="1">
      <alignment vertical="center"/>
    </xf>
    <xf numFmtId="0" fontId="15" fillId="8" borderId="37" xfId="0" applyFont="1" applyFill="1" applyBorder="1" applyAlignment="1">
      <alignment vertical="center"/>
    </xf>
    <xf numFmtId="0" fontId="15" fillId="8" borderId="65" xfId="0" applyFont="1" applyFill="1" applyBorder="1" applyAlignment="1">
      <alignment vertical="center"/>
    </xf>
    <xf numFmtId="0" fontId="21" fillId="0" borderId="0" xfId="0" applyFont="1" applyFill="1" applyAlignment="1">
      <alignment vertical="center"/>
    </xf>
    <xf numFmtId="0" fontId="9" fillId="0" borderId="0" xfId="0" applyFont="1" applyFill="1" applyAlignment="1" applyProtection="1">
      <alignment horizontal="center" vertical="center"/>
    </xf>
    <xf numFmtId="0" fontId="52" fillId="0" borderId="0" xfId="0" applyFont="1" applyFill="1" applyAlignment="1" applyProtection="1">
      <alignment horizontal="center" vertical="center"/>
    </xf>
    <xf numFmtId="0" fontId="15" fillId="0" borderId="0" xfId="0" applyFont="1" applyFill="1" applyAlignment="1" applyProtection="1">
      <alignment horizontal="center" vertical="center"/>
    </xf>
    <xf numFmtId="0" fontId="0" fillId="0" borderId="0" xfId="0" applyAlignment="1">
      <alignment horizontal="center"/>
    </xf>
    <xf numFmtId="0" fontId="21" fillId="0" borderId="0" xfId="0" applyFont="1" applyFill="1" applyAlignment="1">
      <alignment vertical="center" wrapText="1"/>
    </xf>
    <xf numFmtId="0" fontId="20" fillId="0" borderId="0" xfId="0" applyFont="1" applyBorder="1" applyProtection="1"/>
    <xf numFmtId="0" fontId="15" fillId="0" borderId="0" xfId="0" applyFont="1" applyAlignment="1" applyProtection="1"/>
    <xf numFmtId="0" fontId="23" fillId="0" borderId="0" xfId="0" applyFont="1" applyFill="1" applyAlignment="1" applyProtection="1">
      <alignment vertical="center"/>
    </xf>
    <xf numFmtId="0" fontId="9" fillId="0" borderId="6" xfId="0" applyFont="1" applyBorder="1" applyAlignment="1" applyProtection="1">
      <alignment vertical="center" wrapText="1"/>
    </xf>
    <xf numFmtId="0" fontId="10" fillId="45" borderId="57" xfId="0" applyFont="1" applyFill="1" applyBorder="1" applyAlignment="1" applyProtection="1">
      <alignment horizontal="center" vertical="center"/>
    </xf>
    <xf numFmtId="0" fontId="10" fillId="46" borderId="0" xfId="0" applyFont="1" applyFill="1" applyAlignment="1" applyProtection="1">
      <alignment vertical="center"/>
    </xf>
    <xf numFmtId="0" fontId="21" fillId="46" borderId="0" xfId="0" applyFont="1" applyFill="1" applyAlignment="1">
      <alignment vertical="center"/>
    </xf>
    <xf numFmtId="0" fontId="10" fillId="46" borderId="0" xfId="0" applyFont="1" applyFill="1" applyAlignment="1" applyProtection="1">
      <alignment horizontal="left" vertical="center"/>
    </xf>
    <xf numFmtId="0" fontId="9" fillId="46" borderId="1" xfId="0" applyFont="1" applyFill="1" applyBorder="1" applyAlignment="1" applyProtection="1">
      <alignment horizontal="center" vertical="center"/>
    </xf>
    <xf numFmtId="0" fontId="10" fillId="46" borderId="1" xfId="0" applyFont="1" applyFill="1" applyBorder="1" applyAlignment="1" applyProtection="1">
      <alignment horizontal="center" vertical="center"/>
    </xf>
    <xf numFmtId="0" fontId="9" fillId="0" borderId="0" xfId="65" quotePrefix="1" applyFont="1" applyFill="1" applyAlignment="1" applyProtection="1">
      <alignment horizontal="center" vertical="center"/>
    </xf>
    <xf numFmtId="0" fontId="13" fillId="6" borderId="0" xfId="67" applyFont="1" applyFill="1" applyAlignment="1" applyProtection="1"/>
    <xf numFmtId="0" fontId="13" fillId="6" borderId="0" xfId="67" applyFont="1" applyFill="1" applyAlignment="1" applyProtection="1">
      <alignment horizontal="center" vertical="center"/>
    </xf>
    <xf numFmtId="0" fontId="9" fillId="6" borderId="0" xfId="67" applyFont="1" applyFill="1" applyAlignment="1" applyProtection="1">
      <alignment horizontal="center" vertical="center"/>
    </xf>
    <xf numFmtId="0" fontId="9" fillId="0" borderId="0" xfId="67" applyFont="1" applyFill="1" applyProtection="1"/>
    <xf numFmtId="0" fontId="9" fillId="6" borderId="0" xfId="67" applyFont="1" applyFill="1" applyProtection="1"/>
    <xf numFmtId="0" fontId="15" fillId="6" borderId="0" xfId="0" applyFont="1" applyFill="1" applyAlignment="1">
      <alignment horizontal="center"/>
    </xf>
    <xf numFmtId="0" fontId="9" fillId="6" borderId="0" xfId="0" applyFont="1" applyFill="1"/>
    <xf numFmtId="0" fontId="9" fillId="0" borderId="0" xfId="0" applyFont="1"/>
    <xf numFmtId="0" fontId="13" fillId="6" borderId="0" xfId="67" applyFont="1" applyFill="1" applyAlignment="1" applyProtection="1">
      <alignment horizontal="center"/>
    </xf>
    <xf numFmtId="0" fontId="13" fillId="0" borderId="0" xfId="67" applyFont="1" applyFill="1" applyAlignment="1" applyProtection="1">
      <alignment horizontal="center"/>
    </xf>
    <xf numFmtId="0" fontId="21" fillId="6" borderId="0" xfId="67" applyFont="1" applyFill="1" applyAlignment="1" applyProtection="1">
      <alignment horizontal="center"/>
    </xf>
    <xf numFmtId="0" fontId="13" fillId="8" borderId="0" xfId="67" applyFont="1" applyFill="1" applyAlignment="1" applyProtection="1">
      <alignment horizontal="center"/>
    </xf>
    <xf numFmtId="0" fontId="13" fillId="8" borderId="0" xfId="67" applyFont="1" applyFill="1" applyAlignment="1" applyProtection="1">
      <alignment horizontal="center" vertical="center"/>
    </xf>
    <xf numFmtId="0" fontId="15" fillId="0" borderId="0" xfId="0" applyFont="1" applyFill="1" applyBorder="1" applyAlignment="1" applyProtection="1">
      <alignment horizontal="right"/>
    </xf>
    <xf numFmtId="0" fontId="15" fillId="0" borderId="0" xfId="0" applyFont="1" applyAlignment="1">
      <alignment horizontal="center"/>
    </xf>
    <xf numFmtId="0" fontId="9" fillId="8" borderId="0" xfId="0" applyFont="1" applyFill="1"/>
    <xf numFmtId="0" fontId="19" fillId="0" borderId="0" xfId="0" applyFont="1" applyBorder="1" applyAlignment="1" applyProtection="1">
      <alignment vertical="center"/>
      <protection hidden="1"/>
    </xf>
    <xf numFmtId="0" fontId="9" fillId="0" borderId="0" xfId="0" applyFont="1" applyAlignment="1" applyProtection="1">
      <alignment horizontal="center" vertical="center"/>
      <protection hidden="1"/>
    </xf>
    <xf numFmtId="0" fontId="9" fillId="0" borderId="0" xfId="0" applyFont="1" applyFill="1" applyProtection="1">
      <protection hidden="1"/>
    </xf>
    <xf numFmtId="0" fontId="9" fillId="0" borderId="0" xfId="0" applyFont="1" applyAlignment="1" applyProtection="1">
      <alignment vertical="center"/>
      <protection hidden="1"/>
    </xf>
    <xf numFmtId="0" fontId="9" fillId="0" borderId="0" xfId="0" applyFont="1" applyFill="1" applyAlignment="1" applyProtection="1">
      <alignment vertical="center"/>
      <protection hidden="1"/>
    </xf>
    <xf numFmtId="0" fontId="15" fillId="0" borderId="0" xfId="0" applyFont="1" applyAlignment="1">
      <alignment horizontal="center" vertical="center"/>
    </xf>
    <xf numFmtId="0" fontId="9" fillId="0" borderId="0" xfId="0" applyFont="1" applyBorder="1" applyAlignment="1" applyProtection="1">
      <alignment vertical="center" wrapText="1"/>
      <protection hidden="1"/>
    </xf>
    <xf numFmtId="0" fontId="9" fillId="0" borderId="0" xfId="0" applyFont="1" applyBorder="1" applyAlignment="1">
      <alignment vertical="center"/>
    </xf>
    <xf numFmtId="0" fontId="15" fillId="0" borderId="0" xfId="0" applyFont="1" applyAlignment="1">
      <alignment vertical="center"/>
    </xf>
    <xf numFmtId="0" fontId="9" fillId="0" borderId="0" xfId="0" applyFont="1" applyBorder="1" applyAlignment="1" applyProtection="1">
      <alignment horizontal="center" vertical="center"/>
      <protection hidden="1"/>
    </xf>
    <xf numFmtId="0" fontId="9" fillId="0" borderId="0" xfId="0" applyFont="1" applyFill="1" applyBorder="1" applyAlignment="1" applyProtection="1">
      <alignment vertical="center"/>
      <protection hidden="1"/>
    </xf>
    <xf numFmtId="0" fontId="9" fillId="0" borderId="0" xfId="0" applyFont="1" applyBorder="1" applyAlignment="1" applyProtection="1">
      <alignment vertical="center"/>
      <protection hidden="1"/>
    </xf>
    <xf numFmtId="0" fontId="9" fillId="0" borderId="9" xfId="0" applyFont="1" applyBorder="1" applyAlignment="1" applyProtection="1">
      <alignment vertical="center"/>
      <protection hidden="1"/>
    </xf>
    <xf numFmtId="0" fontId="9" fillId="0" borderId="9" xfId="0" applyFont="1" applyBorder="1" applyAlignment="1" applyProtection="1">
      <alignment horizontal="center" vertical="center"/>
      <protection hidden="1"/>
    </xf>
    <xf numFmtId="0" fontId="9" fillId="0" borderId="10" xfId="0" applyFont="1" applyBorder="1" applyAlignment="1" applyProtection="1">
      <alignment horizontal="center" vertical="center"/>
      <protection hidden="1"/>
    </xf>
    <xf numFmtId="0" fontId="10" fillId="7" borderId="1" xfId="0" applyFont="1" applyFill="1" applyBorder="1" applyAlignment="1" applyProtection="1">
      <alignment horizontal="left" vertical="center"/>
    </xf>
    <xf numFmtId="0" fontId="9" fillId="0" borderId="1" xfId="0" applyFont="1" applyBorder="1" applyAlignment="1" applyProtection="1">
      <alignment horizontal="center" vertical="center" wrapText="1"/>
      <protection hidden="1"/>
    </xf>
    <xf numFmtId="0" fontId="22" fillId="0" borderId="1" xfId="0" applyFont="1" applyBorder="1" applyAlignment="1" applyProtection="1">
      <alignment horizontal="center" vertical="center" wrapText="1"/>
      <protection hidden="1"/>
    </xf>
    <xf numFmtId="0" fontId="9" fillId="0" borderId="1" xfId="0" applyFont="1" applyFill="1" applyBorder="1" applyAlignment="1" applyProtection="1">
      <alignment vertical="center" wrapText="1"/>
      <protection hidden="1"/>
    </xf>
    <xf numFmtId="0" fontId="9" fillId="0" borderId="1" xfId="0" quotePrefix="1" applyFont="1" applyFill="1" applyBorder="1" applyAlignment="1" applyProtection="1">
      <alignment horizontal="left" vertical="center" wrapText="1"/>
      <protection hidden="1"/>
    </xf>
    <xf numFmtId="0" fontId="9" fillId="0" borderId="1" xfId="0" applyFont="1" applyBorder="1" applyAlignment="1" applyProtection="1">
      <alignment vertical="center" wrapText="1"/>
      <protection hidden="1"/>
    </xf>
    <xf numFmtId="0" fontId="15" fillId="0" borderId="1" xfId="0" applyFont="1" applyBorder="1" applyAlignment="1">
      <alignment horizontal="center" vertical="center"/>
    </xf>
    <xf numFmtId="167" fontId="9" fillId="0" borderId="0" xfId="0" applyNumberFormat="1" applyFont="1" applyFill="1" applyAlignment="1">
      <alignment vertical="center"/>
    </xf>
    <xf numFmtId="0" fontId="15" fillId="0" borderId="1"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Fill="1"/>
    <xf numFmtId="0" fontId="15" fillId="0" borderId="40" xfId="0" applyFont="1" applyBorder="1" applyAlignment="1" applyProtection="1">
      <alignment horizontal="center"/>
      <protection hidden="1"/>
    </xf>
    <xf numFmtId="0" fontId="23" fillId="0" borderId="0" xfId="0" applyFont="1" applyAlignment="1">
      <alignmen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pplyProtection="1">
      <alignment vertical="center"/>
    </xf>
    <xf numFmtId="0" fontId="15" fillId="0" borderId="0" xfId="69" applyFont="1" applyBorder="1" applyAlignment="1">
      <alignment horizontal="right" vertical="center"/>
    </xf>
    <xf numFmtId="3" fontId="15" fillId="8" borderId="0" xfId="0" applyNumberFormat="1" applyFont="1" applyFill="1" applyBorder="1" applyAlignment="1">
      <alignment vertical="center"/>
    </xf>
    <xf numFmtId="0" fontId="15" fillId="0" borderId="0" xfId="0" applyFont="1" applyFill="1" applyBorder="1" applyAlignment="1">
      <alignment horizontal="right" vertical="center"/>
    </xf>
    <xf numFmtId="1" fontId="9" fillId="0" borderId="4" xfId="0" applyNumberFormat="1" applyFont="1" applyFill="1" applyBorder="1" applyAlignment="1" applyProtection="1">
      <alignment vertical="center"/>
    </xf>
    <xf numFmtId="0" fontId="20" fillId="11" borderId="4" xfId="0" applyFont="1" applyFill="1" applyBorder="1"/>
    <xf numFmtId="0" fontId="30" fillId="0" borderId="0" xfId="36" applyFont="1" applyFill="1" applyBorder="1" applyAlignment="1" applyProtection="1">
      <alignment vertical="center"/>
    </xf>
    <xf numFmtId="0" fontId="27" fillId="0" borderId="0" xfId="0" applyFont="1" applyFill="1" applyBorder="1" applyAlignment="1">
      <alignment vertical="center" wrapText="1"/>
    </xf>
    <xf numFmtId="0" fontId="53" fillId="0" borderId="0" xfId="0" applyFont="1" applyFill="1" applyBorder="1" applyAlignment="1">
      <alignment vertical="center"/>
    </xf>
    <xf numFmtId="164" fontId="10" fillId="47" borderId="40" xfId="0" applyNumberFormat="1" applyFont="1" applyFill="1" applyBorder="1" applyAlignment="1" applyProtection="1">
      <alignment vertical="center"/>
    </xf>
    <xf numFmtId="0" fontId="10" fillId="47" borderId="6" xfId="0" applyFont="1" applyFill="1" applyBorder="1" applyAlignment="1" applyProtection="1">
      <alignment vertical="center"/>
    </xf>
    <xf numFmtId="0" fontId="10" fillId="47" borderId="7" xfId="0" applyFont="1" applyFill="1" applyBorder="1" applyAlignment="1" applyProtection="1">
      <alignment vertical="center"/>
    </xf>
    <xf numFmtId="0" fontId="9" fillId="0" borderId="0" xfId="65" applyFont="1" applyFill="1" applyAlignment="1" applyProtection="1">
      <alignment vertical="center" wrapText="1"/>
    </xf>
    <xf numFmtId="164" fontId="9" fillId="37" borderId="1" xfId="0" applyNumberFormat="1" applyFont="1" applyFill="1" applyBorder="1" applyAlignment="1" applyProtection="1">
      <alignment vertical="center"/>
      <protection locked="0"/>
    </xf>
    <xf numFmtId="1" fontId="9" fillId="0" borderId="24" xfId="38" applyNumberFormat="1" applyFont="1" applyFill="1" applyBorder="1" applyAlignment="1" applyProtection="1"/>
    <xf numFmtId="0" fontId="54" fillId="0" borderId="0" xfId="0" applyFont="1" applyFill="1" applyAlignment="1" applyProtection="1">
      <alignment vertical="center"/>
    </xf>
    <xf numFmtId="0" fontId="10" fillId="7" borderId="1" xfId="0" applyFont="1" applyFill="1" applyBorder="1" applyAlignment="1" applyProtection="1">
      <alignment horizontal="center" vertical="center"/>
    </xf>
    <xf numFmtId="166" fontId="55" fillId="0" borderId="0" xfId="0" applyNumberFormat="1" applyFont="1" applyFill="1" applyBorder="1" applyAlignment="1">
      <alignment vertical="center"/>
    </xf>
    <xf numFmtId="0" fontId="54" fillId="0" borderId="0" xfId="65" applyFont="1" applyAlignment="1" applyProtection="1">
      <alignment vertical="center"/>
    </xf>
    <xf numFmtId="0" fontId="10" fillId="47" borderId="6" xfId="68" applyFont="1" applyFill="1" applyBorder="1" applyAlignment="1" applyProtection="1">
      <alignment vertical="center"/>
    </xf>
    <xf numFmtId="0" fontId="10" fillId="47" borderId="7" xfId="68" applyFont="1" applyFill="1" applyBorder="1" applyAlignment="1" applyProtection="1">
      <alignment vertical="center"/>
    </xf>
    <xf numFmtId="0" fontId="9" fillId="47" borderId="8" xfId="65" applyFont="1" applyFill="1" applyBorder="1" applyAlignment="1" applyProtection="1">
      <alignment vertical="center"/>
    </xf>
    <xf numFmtId="0" fontId="9" fillId="47" borderId="6" xfId="68" applyFont="1" applyFill="1" applyBorder="1" applyAlignment="1" applyProtection="1">
      <alignment vertical="center"/>
    </xf>
    <xf numFmtId="0" fontId="15" fillId="47" borderId="0" xfId="64" applyFont="1" applyFill="1" applyBorder="1" applyAlignment="1" applyProtection="1">
      <alignment horizontal="right"/>
    </xf>
    <xf numFmtId="0" fontId="15" fillId="47" borderId="0" xfId="64" applyFont="1" applyFill="1" applyBorder="1" applyAlignment="1" applyProtection="1">
      <alignment horizontal="right" vertical="center"/>
    </xf>
    <xf numFmtId="0" fontId="9" fillId="7" borderId="1" xfId="64" applyFont="1" applyFill="1" applyBorder="1" applyAlignment="1" applyProtection="1">
      <alignment horizontal="center" vertical="center"/>
    </xf>
    <xf numFmtId="0" fontId="9" fillId="7" borderId="17" xfId="0" applyFont="1" applyFill="1" applyBorder="1" applyAlignment="1" applyProtection="1">
      <alignment horizontal="center" vertical="center"/>
    </xf>
    <xf numFmtId="0" fontId="9" fillId="0" borderId="8" xfId="0" applyFont="1" applyFill="1" applyBorder="1" applyAlignment="1" applyProtection="1">
      <alignment vertical="center"/>
    </xf>
    <xf numFmtId="0" fontId="9" fillId="0" borderId="75" xfId="0" applyFont="1" applyFill="1" applyBorder="1" applyAlignment="1" applyProtection="1">
      <alignment vertical="center"/>
    </xf>
    <xf numFmtId="1" fontId="9" fillId="0" borderId="25" xfId="0" applyNumberFormat="1" applyFont="1" applyFill="1" applyBorder="1" applyAlignment="1" applyProtection="1">
      <alignment vertical="center"/>
    </xf>
    <xf numFmtId="0" fontId="9" fillId="0" borderId="3" xfId="0" applyFont="1" applyFill="1" applyBorder="1" applyAlignment="1" applyProtection="1">
      <alignment vertical="center"/>
    </xf>
    <xf numFmtId="0" fontId="10" fillId="0" borderId="4" xfId="0" applyFont="1" applyFill="1" applyBorder="1" applyAlignment="1" applyProtection="1">
      <alignment vertical="center"/>
    </xf>
    <xf numFmtId="0" fontId="10" fillId="0" borderId="4" xfId="0" applyFont="1" applyBorder="1" applyAlignment="1" applyProtection="1">
      <alignment horizontal="center" vertical="center"/>
    </xf>
    <xf numFmtId="0" fontId="9" fillId="0" borderId="6" xfId="0" applyNumberFormat="1" applyFont="1" applyFill="1" applyBorder="1" applyAlignment="1" applyProtection="1">
      <alignment horizontal="left" vertical="center"/>
    </xf>
    <xf numFmtId="0" fontId="0" fillId="0" borderId="7" xfId="0" applyBorder="1" applyAlignment="1">
      <alignment vertical="center"/>
    </xf>
    <xf numFmtId="0" fontId="9" fillId="0" borderId="0" xfId="0" applyFont="1" applyBorder="1" applyAlignment="1" applyProtection="1">
      <alignment horizontal="center" vertical="center" wrapText="1"/>
    </xf>
    <xf numFmtId="0" fontId="0" fillId="0" borderId="0" xfId="0" applyBorder="1" applyAlignment="1">
      <alignment vertical="center"/>
    </xf>
    <xf numFmtId="0" fontId="9" fillId="0" borderId="17"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47" borderId="4" xfId="65" applyFont="1" applyFill="1" applyBorder="1" applyProtection="1"/>
    <xf numFmtId="0" fontId="18" fillId="47" borderId="4" xfId="0" applyFont="1" applyFill="1" applyBorder="1" applyProtection="1"/>
    <xf numFmtId="0" fontId="9" fillId="47" borderId="4" xfId="65" applyFont="1" applyFill="1" applyBorder="1" applyAlignment="1" applyProtection="1">
      <alignment horizontal="center"/>
    </xf>
    <xf numFmtId="0" fontId="9" fillId="47" borderId="56" xfId="65" applyFont="1" applyFill="1" applyBorder="1" applyProtection="1"/>
    <xf numFmtId="0" fontId="18" fillId="47" borderId="44" xfId="0" applyFont="1" applyFill="1" applyBorder="1" applyProtection="1"/>
    <xf numFmtId="0" fontId="0" fillId="47" borderId="58" xfId="0" applyFill="1" applyBorder="1"/>
    <xf numFmtId="0" fontId="0" fillId="47" borderId="57" xfId="0" applyFill="1" applyBorder="1"/>
    <xf numFmtId="0" fontId="0" fillId="47" borderId="59" xfId="0" applyFill="1" applyBorder="1"/>
    <xf numFmtId="0" fontId="0" fillId="47" borderId="31" xfId="0" applyFill="1" applyBorder="1"/>
    <xf numFmtId="0" fontId="0" fillId="47" borderId="1" xfId="0" applyFill="1" applyBorder="1"/>
    <xf numFmtId="0" fontId="0" fillId="47" borderId="24" xfId="0" applyFill="1" applyBorder="1"/>
    <xf numFmtId="164" fontId="10" fillId="7" borderId="4" xfId="0" applyNumberFormat="1" applyFont="1" applyFill="1" applyBorder="1" applyAlignment="1" applyProtection="1">
      <alignment vertical="center"/>
    </xf>
    <xf numFmtId="0" fontId="52" fillId="0" borderId="0" xfId="65" applyFont="1" applyAlignment="1" applyProtection="1">
      <alignment vertical="center"/>
    </xf>
    <xf numFmtId="0" fontId="10" fillId="45" borderId="23" xfId="65" applyFont="1" applyFill="1" applyBorder="1" applyAlignment="1" applyProtection="1">
      <alignment horizontal="left" vertical="center"/>
    </xf>
    <xf numFmtId="0" fontId="9" fillId="45" borderId="3" xfId="65" applyFont="1" applyFill="1" applyBorder="1" applyAlignment="1" applyProtection="1">
      <alignment vertical="center"/>
    </xf>
    <xf numFmtId="0" fontId="9" fillId="45" borderId="51" xfId="65" applyFont="1" applyFill="1" applyBorder="1" applyAlignment="1" applyProtection="1">
      <alignment vertical="center"/>
    </xf>
    <xf numFmtId="0" fontId="15" fillId="9" borderId="18" xfId="0" applyFont="1" applyFill="1" applyBorder="1"/>
    <xf numFmtId="3" fontId="15" fillId="9" borderId="18" xfId="0" applyNumberFormat="1" applyFont="1" applyFill="1" applyBorder="1" applyAlignment="1">
      <alignment wrapText="1"/>
    </xf>
    <xf numFmtId="0" fontId="15" fillId="10" borderId="18" xfId="0" applyFont="1" applyFill="1" applyBorder="1"/>
    <xf numFmtId="3" fontId="15" fillId="10" borderId="20" xfId="0" applyNumberFormat="1" applyFont="1" applyFill="1" applyBorder="1"/>
    <xf numFmtId="3" fontId="15" fillId="10" borderId="75" xfId="0" applyNumberFormat="1" applyFont="1" applyFill="1" applyBorder="1"/>
    <xf numFmtId="3" fontId="15" fillId="8" borderId="76" xfId="0" applyNumberFormat="1" applyFont="1" applyFill="1" applyBorder="1"/>
    <xf numFmtId="0" fontId="0" fillId="47" borderId="0" xfId="0" applyFill="1"/>
    <xf numFmtId="0" fontId="15" fillId="47" borderId="0" xfId="0" applyFont="1" applyFill="1"/>
    <xf numFmtId="0" fontId="1" fillId="47" borderId="0" xfId="0" applyFont="1" applyFill="1"/>
    <xf numFmtId="49" fontId="15" fillId="10" borderId="4" xfId="0" applyNumberFormat="1" applyFont="1" applyFill="1" applyBorder="1"/>
    <xf numFmtId="0" fontId="15" fillId="10" borderId="4" xfId="0" applyNumberFormat="1" applyFont="1" applyFill="1" applyBorder="1" applyAlignment="1">
      <alignment horizontal="right"/>
    </xf>
    <xf numFmtId="49" fontId="15" fillId="8" borderId="0" xfId="0" applyNumberFormat="1" applyFont="1" applyFill="1" applyBorder="1"/>
    <xf numFmtId="3" fontId="15" fillId="9" borderId="51" xfId="0" applyNumberFormat="1" applyFont="1" applyFill="1" applyBorder="1" applyAlignment="1">
      <alignment wrapText="1"/>
    </xf>
    <xf numFmtId="3" fontId="15" fillId="11" borderId="0" xfId="0" applyNumberFormat="1" applyFont="1" applyFill="1" applyBorder="1"/>
    <xf numFmtId="0" fontId="15" fillId="11" borderId="76" xfId="0" applyFont="1" applyFill="1" applyBorder="1"/>
    <xf numFmtId="0" fontId="20" fillId="11" borderId="19" xfId="0" applyFont="1" applyFill="1" applyBorder="1"/>
    <xf numFmtId="0" fontId="15" fillId="11" borderId="19" xfId="0" applyFont="1" applyFill="1" applyBorder="1"/>
    <xf numFmtId="3" fontId="15" fillId="11" borderId="19" xfId="0" applyNumberFormat="1" applyFont="1" applyFill="1" applyBorder="1"/>
    <xf numFmtId="3" fontId="20" fillId="11" borderId="19" xfId="0" applyNumberFormat="1" applyFont="1" applyFill="1" applyBorder="1"/>
    <xf numFmtId="0" fontId="15" fillId="9" borderId="76" xfId="0" applyFont="1" applyFill="1" applyBorder="1"/>
    <xf numFmtId="0" fontId="15" fillId="9" borderId="75" xfId="0" applyFont="1" applyFill="1" applyBorder="1"/>
    <xf numFmtId="3" fontId="15" fillId="9" borderId="76" xfId="0" applyNumberFormat="1" applyFont="1" applyFill="1" applyBorder="1"/>
    <xf numFmtId="3" fontId="15" fillId="9" borderId="28" xfId="0" applyNumberFormat="1" applyFont="1" applyFill="1" applyBorder="1"/>
    <xf numFmtId="0" fontId="15" fillId="11" borderId="43" xfId="0" applyFont="1" applyFill="1" applyBorder="1"/>
    <xf numFmtId="0" fontId="15" fillId="8" borderId="19" xfId="0" applyFont="1" applyFill="1" applyBorder="1"/>
    <xf numFmtId="3" fontId="15" fillId="8" borderId="19" xfId="0" applyNumberFormat="1" applyFont="1" applyFill="1" applyBorder="1"/>
    <xf numFmtId="3" fontId="15" fillId="11" borderId="3" xfId="0" applyNumberFormat="1" applyFont="1" applyFill="1" applyBorder="1"/>
    <xf numFmtId="3" fontId="15" fillId="9" borderId="44" xfId="0" applyNumberFormat="1" applyFont="1" applyFill="1" applyBorder="1" applyAlignment="1">
      <alignment wrapText="1"/>
    </xf>
    <xf numFmtId="1" fontId="15" fillId="9" borderId="19" xfId="0" applyNumberFormat="1" applyFont="1" applyFill="1" applyBorder="1"/>
    <xf numFmtId="1" fontId="15" fillId="10" borderId="4" xfId="0" applyNumberFormat="1" applyFont="1" applyFill="1" applyBorder="1"/>
    <xf numFmtId="3" fontId="15" fillId="8" borderId="35" xfId="0" applyNumberFormat="1" applyFont="1" applyFill="1" applyBorder="1" applyAlignment="1">
      <alignment horizontal="center"/>
    </xf>
    <xf numFmtId="0" fontId="15" fillId="8" borderId="0" xfId="0" applyFont="1" applyFill="1" applyBorder="1" applyAlignment="1">
      <alignment horizontal="center"/>
    </xf>
    <xf numFmtId="3" fontId="15" fillId="8" borderId="76" xfId="0" applyNumberFormat="1" applyFont="1" applyFill="1" applyBorder="1" applyAlignment="1">
      <alignment horizontal="center"/>
    </xf>
    <xf numFmtId="0" fontId="0" fillId="47" borderId="0" xfId="0" applyFill="1" applyAlignment="1">
      <alignment horizontal="center"/>
    </xf>
    <xf numFmtId="165" fontId="9" fillId="37" borderId="1" xfId="0" applyNumberFormat="1" applyFont="1" applyFill="1" applyBorder="1" applyAlignment="1" applyProtection="1">
      <alignment vertical="center"/>
      <protection locked="0"/>
    </xf>
    <xf numFmtId="165" fontId="10" fillId="7" borderId="4" xfId="0" applyNumberFormat="1" applyFont="1" applyFill="1" applyBorder="1" applyAlignment="1" applyProtection="1">
      <alignment vertical="center"/>
    </xf>
    <xf numFmtId="165" fontId="10" fillId="7" borderId="4" xfId="93" applyFont="1" applyFill="1" applyBorder="1" applyAlignment="1" applyProtection="1">
      <alignment vertical="center"/>
    </xf>
    <xf numFmtId="165" fontId="9" fillId="37" borderId="1" xfId="93" applyFont="1" applyFill="1" applyBorder="1" applyAlignment="1" applyProtection="1">
      <alignment vertical="center"/>
      <protection locked="0"/>
    </xf>
    <xf numFmtId="0" fontId="9" fillId="47" borderId="0" xfId="65" applyFont="1" applyFill="1" applyBorder="1" applyAlignment="1" applyProtection="1">
      <alignment vertical="center"/>
    </xf>
    <xf numFmtId="0" fontId="10" fillId="47" borderId="0" xfId="65" applyFont="1" applyFill="1" applyBorder="1" applyAlignment="1" applyProtection="1">
      <alignment vertical="center"/>
    </xf>
    <xf numFmtId="164" fontId="15" fillId="10" borderId="18" xfId="0" applyNumberFormat="1" applyFont="1" applyFill="1" applyBorder="1"/>
    <xf numFmtId="0" fontId="21" fillId="0" borderId="0" xfId="0" applyFont="1" applyFill="1" applyAlignment="1">
      <alignment vertical="center" wrapText="1"/>
    </xf>
    <xf numFmtId="0" fontId="23" fillId="0" borderId="0" xfId="0" applyFont="1" applyFill="1" applyAlignment="1" applyProtection="1">
      <alignment horizontal="right" vertical="center"/>
    </xf>
    <xf numFmtId="0" fontId="9" fillId="0" borderId="0" xfId="0" applyFont="1" applyAlignment="1">
      <alignment horizontal="right" vertical="center"/>
    </xf>
    <xf numFmtId="0" fontId="18" fillId="0" borderId="0" xfId="0" applyFont="1" applyAlignment="1">
      <alignment horizontal="right" vertical="center"/>
    </xf>
    <xf numFmtId="0" fontId="23" fillId="0" borderId="0" xfId="0" applyFont="1" applyFill="1" applyAlignment="1" applyProtection="1">
      <alignment horizontal="right" vertical="top"/>
    </xf>
    <xf numFmtId="0" fontId="9" fillId="0" borderId="0" xfId="0" applyFont="1" applyAlignment="1">
      <alignment horizontal="right" vertical="top"/>
    </xf>
    <xf numFmtId="0" fontId="18" fillId="0" borderId="0" xfId="0" applyFont="1" applyAlignment="1">
      <alignment horizontal="right" vertical="top"/>
    </xf>
    <xf numFmtId="0" fontId="21" fillId="0" borderId="0" xfId="0" applyFont="1" applyFill="1" applyAlignment="1">
      <alignment horizontal="right" vertical="center"/>
    </xf>
    <xf numFmtId="0" fontId="21" fillId="0" borderId="0" xfId="0" applyFont="1" applyFill="1" applyAlignment="1">
      <alignment horizontal="right" vertical="top"/>
    </xf>
    <xf numFmtId="0" fontId="3" fillId="0" borderId="0" xfId="36" applyAlignment="1" applyProtection="1"/>
    <xf numFmtId="0" fontId="9" fillId="0" borderId="0" xfId="65" applyFont="1" applyFill="1" applyAlignment="1" applyProtection="1">
      <alignment vertical="center"/>
    </xf>
    <xf numFmtId="0" fontId="15" fillId="11" borderId="18" xfId="0" applyFont="1" applyFill="1" applyBorder="1"/>
    <xf numFmtId="0" fontId="15" fillId="9" borderId="20" xfId="0" applyFont="1" applyFill="1" applyBorder="1"/>
    <xf numFmtId="3" fontId="15" fillId="9" borderId="18" xfId="0" applyNumberFormat="1" applyFont="1" applyFill="1" applyBorder="1"/>
    <xf numFmtId="0" fontId="18" fillId="47" borderId="0" xfId="64" applyFont="1" applyFill="1" applyProtection="1"/>
    <xf numFmtId="0" fontId="19" fillId="47" borderId="0" xfId="64" applyFont="1" applyFill="1" applyProtection="1"/>
    <xf numFmtId="0" fontId="9" fillId="47" borderId="0" xfId="64" applyFont="1" applyFill="1" applyBorder="1" applyAlignment="1" applyProtection="1">
      <alignment horizontal="center"/>
    </xf>
    <xf numFmtId="0" fontId="18" fillId="47" borderId="0" xfId="64" applyFont="1" applyFill="1" applyAlignment="1" applyProtection="1">
      <alignment wrapText="1"/>
    </xf>
    <xf numFmtId="0" fontId="10" fillId="47" borderId="0" xfId="64" applyFont="1" applyFill="1" applyProtection="1"/>
    <xf numFmtId="0" fontId="52" fillId="47" borderId="0" xfId="64" applyFont="1" applyFill="1" applyBorder="1" applyAlignment="1" applyProtection="1">
      <alignment horizontal="left"/>
    </xf>
    <xf numFmtId="0" fontId="56" fillId="47" borderId="0" xfId="64" applyFont="1" applyFill="1" applyProtection="1"/>
    <xf numFmtId="0" fontId="9" fillId="47" borderId="57" xfId="64" applyFont="1" applyFill="1" applyBorder="1" applyAlignment="1" applyProtection="1">
      <alignment horizontal="center" vertical="center"/>
    </xf>
    <xf numFmtId="0" fontId="52" fillId="47" borderId="0" xfId="64" applyFont="1" applyFill="1" applyProtection="1"/>
    <xf numFmtId="0" fontId="23" fillId="47" borderId="0" xfId="64" applyFont="1" applyFill="1" applyAlignment="1" applyProtection="1">
      <alignment horizontal="center"/>
    </xf>
    <xf numFmtId="0" fontId="9" fillId="47" borderId="0" xfId="64" applyFont="1" applyFill="1" applyAlignment="1" applyProtection="1">
      <alignment horizontal="center" vertical="center"/>
    </xf>
    <xf numFmtId="0" fontId="18" fillId="47" borderId="0" xfId="64" applyFont="1" applyFill="1" applyBorder="1" applyProtection="1"/>
    <xf numFmtId="0" fontId="9" fillId="47" borderId="0" xfId="64" applyFont="1" applyFill="1" applyBorder="1" applyAlignment="1" applyProtection="1">
      <alignment horizontal="center" vertical="center"/>
    </xf>
    <xf numFmtId="0" fontId="23" fillId="47" borderId="4" xfId="64" applyFont="1" applyFill="1" applyBorder="1" applyAlignment="1" applyProtection="1">
      <alignment horizontal="center" vertical="center"/>
    </xf>
    <xf numFmtId="0" fontId="18" fillId="47" borderId="0" xfId="64" applyFont="1" applyFill="1" applyAlignment="1" applyProtection="1">
      <alignment horizontal="right" vertical="center"/>
    </xf>
    <xf numFmtId="0" fontId="18" fillId="47" borderId="0" xfId="64" applyFont="1" applyFill="1" applyAlignment="1" applyProtection="1">
      <alignment horizontal="right" vertical="top"/>
    </xf>
    <xf numFmtId="0" fontId="9" fillId="47" borderId="0" xfId="65" applyFont="1" applyFill="1" applyBorder="1" applyAlignment="1" applyProtection="1">
      <alignment vertical="center"/>
      <protection locked="0"/>
    </xf>
    <xf numFmtId="0" fontId="13" fillId="0" borderId="0" xfId="0" applyFont="1" applyFill="1" applyAlignment="1" applyProtection="1">
      <alignment vertical="center"/>
    </xf>
    <xf numFmtId="174" fontId="9" fillId="6" borderId="1" xfId="65" applyNumberFormat="1" applyFont="1" applyFill="1" applyBorder="1" applyAlignment="1" applyProtection="1">
      <alignment horizontal="center" vertical="center"/>
      <protection locked="0"/>
    </xf>
    <xf numFmtId="0" fontId="3" fillId="0" borderId="6" xfId="36" applyNumberFormat="1" applyFill="1" applyBorder="1" applyAlignment="1" applyProtection="1">
      <alignment horizontal="left" vertical="center"/>
      <protection locked="0"/>
    </xf>
    <xf numFmtId="0" fontId="9" fillId="0" borderId="7" xfId="66" applyNumberFormat="1" applyFont="1" applyFill="1" applyBorder="1" applyAlignment="1" applyProtection="1">
      <alignment horizontal="left" vertical="center"/>
      <protection locked="0"/>
    </xf>
    <xf numFmtId="0" fontId="9" fillId="0" borderId="8" xfId="66" applyNumberFormat="1" applyFont="1" applyFill="1" applyBorder="1" applyAlignment="1" applyProtection="1">
      <alignment horizontal="left" vertical="center"/>
      <protection locked="0"/>
    </xf>
    <xf numFmtId="37" fontId="9" fillId="0" borderId="7" xfId="65" applyNumberFormat="1" applyFont="1" applyFill="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9" fillId="0" borderId="6" xfId="68" applyFont="1" applyFill="1" applyBorder="1" applyAlignment="1" applyProtection="1">
      <alignment horizontal="left" vertical="center"/>
    </xf>
    <xf numFmtId="0" fontId="9" fillId="0" borderId="7" xfId="68" applyFont="1" applyFill="1" applyBorder="1" applyAlignment="1" applyProtection="1">
      <alignment horizontal="left" vertical="center"/>
    </xf>
    <xf numFmtId="0" fontId="9" fillId="0" borderId="8" xfId="68" applyFont="1" applyFill="1" applyBorder="1" applyAlignment="1" applyProtection="1">
      <alignment horizontal="left" vertical="center"/>
    </xf>
    <xf numFmtId="49" fontId="9" fillId="0" borderId="6" xfId="66" applyNumberFormat="1" applyFont="1" applyFill="1" applyBorder="1" applyAlignment="1" applyProtection="1">
      <alignment horizontal="left" vertical="center"/>
      <protection locked="0"/>
    </xf>
    <xf numFmtId="49" fontId="9" fillId="0" borderId="7" xfId="66" applyNumberFormat="1" applyFont="1" applyBorder="1" applyAlignment="1" applyProtection="1">
      <alignment horizontal="left" vertical="center"/>
      <protection locked="0"/>
    </xf>
    <xf numFmtId="49" fontId="9" fillId="0" borderId="8" xfId="66" applyNumberFormat="1" applyFont="1" applyBorder="1" applyAlignment="1" applyProtection="1">
      <alignment horizontal="left" vertical="center"/>
      <protection locked="0"/>
    </xf>
    <xf numFmtId="37" fontId="9" fillId="0" borderId="6" xfId="65" applyNumberFormat="1" applyFont="1" applyFill="1" applyBorder="1" applyAlignment="1" applyProtection="1">
      <alignment horizontal="left" vertical="center"/>
      <protection locked="0"/>
    </xf>
    <xf numFmtId="0" fontId="18" fillId="0" borderId="8" xfId="0" applyFont="1" applyBorder="1" applyAlignment="1" applyProtection="1">
      <alignment horizontal="left" vertical="center"/>
      <protection locked="0"/>
    </xf>
    <xf numFmtId="49" fontId="9" fillId="0" borderId="6" xfId="65" applyNumberFormat="1" applyFont="1" applyFill="1" applyBorder="1" applyAlignment="1" applyProtection="1">
      <alignment horizontal="left" vertical="center"/>
      <protection locked="0"/>
    </xf>
    <xf numFmtId="49" fontId="9" fillId="0" borderId="7" xfId="65" applyNumberFormat="1" applyFont="1" applyFill="1" applyBorder="1" applyAlignment="1" applyProtection="1">
      <alignment horizontal="left" vertical="center"/>
      <protection locked="0"/>
    </xf>
    <xf numFmtId="49" fontId="9" fillId="0" borderId="8" xfId="65" applyNumberFormat="1" applyFont="1" applyFill="1" applyBorder="1" applyAlignment="1" applyProtection="1">
      <alignment horizontal="left" vertical="center"/>
      <protection locked="0"/>
    </xf>
    <xf numFmtId="0" fontId="9" fillId="0" borderId="45" xfId="65" applyFont="1" applyBorder="1" applyAlignment="1" applyProtection="1">
      <alignment horizontal="center" vertical="center" wrapText="1"/>
    </xf>
    <xf numFmtId="0" fontId="18" fillId="0" borderId="47" xfId="0" applyFont="1" applyBorder="1" applyAlignment="1" applyProtection="1">
      <alignment horizontal="center" vertical="center" wrapText="1"/>
    </xf>
    <xf numFmtId="0" fontId="10" fillId="0" borderId="9" xfId="68" applyFont="1" applyFill="1" applyBorder="1" applyAlignment="1" applyProtection="1">
      <alignment vertical="center"/>
    </xf>
    <xf numFmtId="0" fontId="9" fillId="0" borderId="9" xfId="65" applyFont="1" applyBorder="1" applyAlignment="1" applyProtection="1">
      <alignment vertical="center"/>
    </xf>
    <xf numFmtId="0" fontId="9" fillId="0" borderId="10" xfId="65" applyFont="1" applyBorder="1" applyAlignment="1" applyProtection="1">
      <alignment vertical="center"/>
    </xf>
    <xf numFmtId="0" fontId="9" fillId="0" borderId="32" xfId="38" quotePrefix="1" applyNumberFormat="1" applyFont="1" applyFill="1" applyBorder="1" applyAlignment="1" applyProtection="1">
      <alignment horizontal="center" vertical="center"/>
    </xf>
    <xf numFmtId="174" fontId="9" fillId="0" borderId="50" xfId="38" applyNumberFormat="1" applyFont="1" applyFill="1" applyBorder="1" applyAlignment="1" applyProtection="1">
      <alignment horizontal="center" vertical="center"/>
    </xf>
    <xf numFmtId="14" fontId="9" fillId="0" borderId="27" xfId="68" applyNumberFormat="1" applyFont="1" applyFill="1" applyBorder="1" applyAlignment="1" applyProtection="1">
      <alignment horizontal="center" vertical="center" wrapText="1"/>
    </xf>
    <xf numFmtId="14" fontId="9" fillId="0" borderId="48" xfId="68" applyNumberFormat="1" applyFont="1" applyFill="1" applyBorder="1" applyAlignment="1" applyProtection="1">
      <alignment horizontal="center" vertical="center" wrapText="1"/>
    </xf>
    <xf numFmtId="14" fontId="9" fillId="47" borderId="27" xfId="68" applyNumberFormat="1" applyFont="1" applyFill="1" applyBorder="1" applyAlignment="1" applyProtection="1">
      <alignment horizontal="center" vertical="center" wrapText="1"/>
    </xf>
    <xf numFmtId="14" fontId="9" fillId="47" borderId="48" xfId="68" applyNumberFormat="1" applyFont="1" applyFill="1" applyBorder="1" applyAlignment="1" applyProtection="1">
      <alignment horizontal="center" vertical="center" wrapText="1"/>
    </xf>
    <xf numFmtId="37" fontId="22" fillId="2" borderId="12" xfId="67" applyNumberFormat="1" applyFont="1" applyFill="1" applyBorder="1" applyAlignment="1" applyProtection="1">
      <alignment horizontal="center" vertical="center" wrapText="1"/>
    </xf>
    <xf numFmtId="37" fontId="22" fillId="2" borderId="13" xfId="67" applyNumberFormat="1" applyFont="1" applyFill="1" applyBorder="1" applyAlignment="1" applyProtection="1">
      <alignment horizontal="center" vertical="center" wrapText="1"/>
    </xf>
    <xf numFmtId="37" fontId="22" fillId="2" borderId="14" xfId="67" applyNumberFormat="1" applyFont="1" applyFill="1" applyBorder="1" applyAlignment="1" applyProtection="1">
      <alignment horizontal="center" vertical="center" wrapText="1"/>
    </xf>
    <xf numFmtId="37" fontId="22" fillId="2" borderId="15" xfId="67" applyNumberFormat="1" applyFont="1" applyFill="1" applyBorder="1" applyAlignment="1" applyProtection="1">
      <alignment horizontal="center" vertical="center" wrapText="1"/>
    </xf>
    <xf numFmtId="37" fontId="22" fillId="2" borderId="0" xfId="67" applyNumberFormat="1" applyFont="1" applyFill="1" applyBorder="1" applyAlignment="1" applyProtection="1">
      <alignment horizontal="center" vertical="center" wrapText="1"/>
    </xf>
    <xf numFmtId="37" fontId="22" fillId="2" borderId="16" xfId="67" applyNumberFormat="1" applyFont="1" applyFill="1" applyBorder="1" applyAlignment="1" applyProtection="1">
      <alignment horizontal="center" vertical="center" wrapText="1"/>
    </xf>
    <xf numFmtId="49" fontId="18" fillId="2" borderId="6" xfId="0" applyNumberFormat="1" applyFont="1" applyFill="1" applyBorder="1" applyAlignment="1" applyProtection="1">
      <alignment horizontal="left" vertical="center" wrapText="1"/>
      <protection locked="0"/>
    </xf>
    <xf numFmtId="49" fontId="18" fillId="2" borderId="7" xfId="0" applyNumberFormat="1" applyFont="1" applyFill="1" applyBorder="1" applyAlignment="1" applyProtection="1">
      <alignment horizontal="left" vertical="center" wrapText="1"/>
      <protection locked="0"/>
    </xf>
    <xf numFmtId="49" fontId="18" fillId="2" borderId="8" xfId="0" applyNumberFormat="1" applyFont="1" applyFill="1" applyBorder="1" applyAlignment="1" applyProtection="1">
      <alignment horizontal="left" vertical="center" wrapText="1"/>
      <protection locked="0"/>
    </xf>
    <xf numFmtId="14" fontId="18" fillId="2" borderId="6" xfId="0" applyNumberFormat="1" applyFont="1" applyFill="1" applyBorder="1" applyAlignment="1" applyProtection="1">
      <alignment horizontal="left" vertical="center" wrapText="1"/>
      <protection locked="0"/>
    </xf>
    <xf numFmtId="14" fontId="18" fillId="2" borderId="7" xfId="0" applyNumberFormat="1" applyFont="1" applyFill="1" applyBorder="1" applyAlignment="1" applyProtection="1">
      <alignment horizontal="left" vertical="center" wrapText="1"/>
      <protection locked="0"/>
    </xf>
    <xf numFmtId="14" fontId="18" fillId="2" borderId="8" xfId="0" applyNumberFormat="1" applyFont="1" applyFill="1" applyBorder="1" applyAlignment="1" applyProtection="1">
      <alignment horizontal="left" vertical="center" wrapText="1"/>
      <protection locked="0"/>
    </xf>
    <xf numFmtId="0" fontId="9" fillId="0" borderId="0" xfId="65" applyFont="1" applyFill="1" applyAlignment="1" applyProtection="1">
      <alignment vertical="center"/>
    </xf>
    <xf numFmtId="0" fontId="9" fillId="0" borderId="0" xfId="65" applyFont="1" applyFill="1" applyAlignment="1" applyProtection="1">
      <alignment vertical="center" wrapText="1"/>
    </xf>
    <xf numFmtId="0" fontId="23" fillId="47" borderId="75" xfId="64" applyFont="1" applyFill="1" applyBorder="1" applyAlignment="1" applyProtection="1">
      <alignment horizontal="center" vertical="center"/>
    </xf>
    <xf numFmtId="0" fontId="23" fillId="47" borderId="51" xfId="64" applyFont="1" applyFill="1" applyBorder="1" applyAlignment="1" applyProtection="1">
      <alignment horizontal="center" vertical="center"/>
    </xf>
    <xf numFmtId="0" fontId="9" fillId="0" borderId="6" xfId="64" applyFont="1" applyFill="1" applyBorder="1" applyAlignment="1" applyProtection="1">
      <alignment vertical="center" wrapText="1"/>
    </xf>
    <xf numFmtId="0" fontId="18" fillId="0" borderId="7" xfId="64" applyFont="1" applyBorder="1" applyAlignment="1" applyProtection="1">
      <alignment vertical="center" wrapText="1"/>
    </xf>
    <xf numFmtId="0" fontId="18" fillId="0" borderId="8" xfId="64" applyFont="1" applyBorder="1" applyAlignment="1" applyProtection="1">
      <alignment vertical="center" wrapText="1"/>
    </xf>
    <xf numFmtId="0" fontId="9" fillId="37" borderId="6" xfId="64" applyFont="1" applyFill="1" applyBorder="1" applyAlignment="1" applyProtection="1">
      <alignment horizontal="left" vertical="center" wrapText="1"/>
      <protection locked="0"/>
    </xf>
    <xf numFmtId="0" fontId="9" fillId="37" borderId="7" xfId="64" applyFont="1" applyFill="1" applyBorder="1" applyAlignment="1" applyProtection="1">
      <alignment horizontal="left" vertical="center" wrapText="1"/>
      <protection locked="0"/>
    </xf>
    <xf numFmtId="0" fontId="9" fillId="37" borderId="8" xfId="64" applyFont="1" applyFill="1" applyBorder="1" applyAlignment="1" applyProtection="1">
      <alignment horizontal="left" vertical="center" wrapText="1"/>
      <protection locked="0"/>
    </xf>
    <xf numFmtId="0" fontId="9" fillId="47" borderId="0" xfId="64" applyFont="1" applyFill="1" applyAlignment="1" applyProtection="1">
      <alignment wrapText="1"/>
    </xf>
    <xf numFmtId="0" fontId="18" fillId="47" borderId="0" xfId="64" applyFont="1" applyFill="1" applyAlignment="1" applyProtection="1">
      <alignment wrapText="1"/>
    </xf>
    <xf numFmtId="0" fontId="10" fillId="48" borderId="17" xfId="64" applyFont="1" applyFill="1" applyBorder="1" applyAlignment="1" applyProtection="1">
      <alignment horizontal="center" vertical="center"/>
    </xf>
    <xf numFmtId="0" fontId="18" fillId="48" borderId="57" xfId="64" applyFont="1" applyFill="1" applyBorder="1" applyAlignment="1" applyProtection="1">
      <alignment vertical="center"/>
    </xf>
    <xf numFmtId="0" fontId="10" fillId="48" borderId="12" xfId="64" applyFont="1" applyFill="1" applyBorder="1" applyAlignment="1" applyProtection="1">
      <alignment vertical="center" wrapText="1"/>
    </xf>
    <xf numFmtId="0" fontId="10" fillId="48" borderId="13" xfId="64" applyFont="1" applyFill="1" applyBorder="1" applyAlignment="1" applyProtection="1">
      <alignment vertical="center" wrapText="1"/>
    </xf>
    <xf numFmtId="0" fontId="10" fillId="48" borderId="14" xfId="64" applyFont="1" applyFill="1" applyBorder="1" applyAlignment="1" applyProtection="1">
      <alignment vertical="center" wrapText="1"/>
    </xf>
    <xf numFmtId="0" fontId="10" fillId="48" borderId="11" xfId="64" applyFont="1" applyFill="1" applyBorder="1" applyAlignment="1" applyProtection="1">
      <alignment vertical="center" wrapText="1"/>
    </xf>
    <xf numFmtId="0" fontId="10" fillId="48" borderId="9" xfId="64" applyFont="1" applyFill="1" applyBorder="1" applyAlignment="1" applyProtection="1">
      <alignment vertical="center" wrapText="1"/>
    </xf>
    <xf numFmtId="0" fontId="10" fillId="48" borderId="10" xfId="64" applyFont="1" applyFill="1" applyBorder="1" applyAlignment="1" applyProtection="1">
      <alignment vertical="center" wrapText="1"/>
    </xf>
    <xf numFmtId="0" fontId="10" fillId="48" borderId="12" xfId="64" applyFont="1" applyFill="1" applyBorder="1" applyAlignment="1" applyProtection="1">
      <alignment horizontal="center" vertical="center"/>
    </xf>
    <xf numFmtId="0" fontId="10" fillId="48" borderId="13" xfId="64" applyFont="1" applyFill="1" applyBorder="1" applyAlignment="1" applyProtection="1">
      <alignment horizontal="center" vertical="center"/>
    </xf>
    <xf numFmtId="0" fontId="10" fillId="48" borderId="14" xfId="64" applyFont="1" applyFill="1" applyBorder="1" applyAlignment="1" applyProtection="1">
      <alignment horizontal="center" vertical="center"/>
    </xf>
    <xf numFmtId="0" fontId="10" fillId="48" borderId="11" xfId="64" applyFont="1" applyFill="1" applyBorder="1" applyAlignment="1" applyProtection="1">
      <alignment horizontal="center" vertical="center"/>
    </xf>
    <xf numFmtId="0" fontId="10" fillId="48" borderId="9" xfId="64" applyFont="1" applyFill="1" applyBorder="1" applyAlignment="1" applyProtection="1">
      <alignment horizontal="center" vertical="center"/>
    </xf>
    <xf numFmtId="0" fontId="10" fillId="48" borderId="10" xfId="64" applyFont="1" applyFill="1" applyBorder="1" applyAlignment="1" applyProtection="1">
      <alignment horizontal="center" vertical="center"/>
    </xf>
    <xf numFmtId="0" fontId="9" fillId="37" borderId="6" xfId="64" applyFont="1" applyFill="1" applyBorder="1" applyAlignment="1" applyProtection="1">
      <alignment horizontal="left" vertical="center" wrapText="1"/>
    </xf>
    <xf numFmtId="0" fontId="9" fillId="37" borderId="7" xfId="64" applyFont="1" applyFill="1" applyBorder="1" applyAlignment="1" applyProtection="1">
      <alignment horizontal="left" vertical="center" wrapText="1"/>
    </xf>
    <xf numFmtId="0" fontId="9" fillId="37" borderId="8" xfId="64" applyFont="1" applyFill="1" applyBorder="1" applyAlignment="1" applyProtection="1">
      <alignment horizontal="left" vertical="center" wrapText="1"/>
    </xf>
    <xf numFmtId="0" fontId="9" fillId="0" borderId="0" xfId="0" applyFont="1" applyBorder="1" applyAlignment="1" applyProtection="1">
      <alignment vertical="center" wrapText="1"/>
      <protection hidden="1"/>
    </xf>
    <xf numFmtId="0" fontId="9" fillId="0" borderId="0" xfId="0" applyFont="1" applyBorder="1" applyAlignment="1">
      <alignment vertical="center"/>
    </xf>
    <xf numFmtId="0" fontId="17" fillId="0" borderId="0" xfId="0" applyFont="1" applyBorder="1" applyAlignment="1" applyProtection="1">
      <alignment vertical="center" wrapText="1"/>
      <protection hidden="1"/>
    </xf>
    <xf numFmtId="0" fontId="9" fillId="0" borderId="0" xfId="0" applyFont="1" applyBorder="1" applyAlignment="1">
      <alignment vertical="center" wrapText="1"/>
    </xf>
    <xf numFmtId="0" fontId="9" fillId="0" borderId="0" xfId="0" applyFont="1" applyFill="1" applyAlignment="1" applyProtection="1">
      <alignment vertical="center" wrapText="1"/>
    </xf>
    <xf numFmtId="0" fontId="0" fillId="0" borderId="0" xfId="0" applyAlignment="1">
      <alignment vertical="center" wrapText="1"/>
    </xf>
    <xf numFmtId="0" fontId="0" fillId="0" borderId="0" xfId="0" applyAlignment="1">
      <alignment wrapText="1"/>
    </xf>
    <xf numFmtId="0" fontId="21" fillId="0" borderId="0" xfId="0" applyFont="1" applyFill="1" applyAlignment="1">
      <alignment vertical="center" wrapText="1"/>
    </xf>
  </cellXfs>
  <cellStyles count="9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edrag, 0 decimalen" xfId="25"/>
    <cellStyle name="Berekening" xfId="26" builtinId="22" customBuiltin="1"/>
    <cellStyle name="Controlecel" xfId="27" builtinId="23" customBuiltin="1"/>
    <cellStyle name="Custom - Opmaakprofiel8" xfId="28"/>
    <cellStyle name="Data   - Opmaakprofiel2" xfId="29"/>
    <cellStyle name="Euro" xfId="30"/>
    <cellStyle name="Euro 2" xfId="31"/>
    <cellStyle name="Euro 3" xfId="32"/>
    <cellStyle name="Euro 3 2" xfId="33"/>
    <cellStyle name="Gekoppelde cel" xfId="34" builtinId="24" customBuiltin="1"/>
    <cellStyle name="Goed" xfId="35" builtinId="26" customBuiltin="1"/>
    <cellStyle name="Hyperlink" xfId="36" builtinId="8"/>
    <cellStyle name="Invoer" xfId="37" builtinId="20" customBuiltin="1"/>
    <cellStyle name="Komma" xfId="38" builtinId="3"/>
    <cellStyle name="Komma 2" xfId="39"/>
    <cellStyle name="Komma 2 2" xfId="92"/>
    <cellStyle name="Komma 3" xfId="40"/>
    <cellStyle name="Komma 3 2" xfId="41"/>
    <cellStyle name="Komma 4" xfId="42"/>
    <cellStyle name="Kop 1" xfId="43" builtinId="16" customBuiltin="1"/>
    <cellStyle name="Kop 2" xfId="44" builtinId="17" customBuiltin="1"/>
    <cellStyle name="Kop 3" xfId="45" builtinId="18" customBuiltin="1"/>
    <cellStyle name="Kop 4" xfId="46" builtinId="19" customBuiltin="1"/>
    <cellStyle name="Labels - Opmaakprofiel3" xfId="47"/>
    <cellStyle name="Neutraal" xfId="48" builtinId="28" customBuiltin="1"/>
    <cellStyle name="Normal - Opmaakprofiel1" xfId="49"/>
    <cellStyle name="Normal - Opmaakprofiel2" xfId="50"/>
    <cellStyle name="Normal - Opmaakprofiel3" xfId="51"/>
    <cellStyle name="Normal - Opmaakprofiel4" xfId="52"/>
    <cellStyle name="Normal - Opmaakprofiel5" xfId="53"/>
    <cellStyle name="Normal - Opmaakprofiel6" xfId="54"/>
    <cellStyle name="Normal - Opmaakprofiel7" xfId="55"/>
    <cellStyle name="Normal - Opmaakprofiel8" xfId="56"/>
    <cellStyle name="Notitie 2" xfId="57"/>
    <cellStyle name="Ongeldig" xfId="58" builtinId="27" customBuiltin="1"/>
    <cellStyle name="prijs, 2 decimalen" xfId="59"/>
    <cellStyle name="Procent 2" xfId="60"/>
    <cellStyle name="Reset  - Opmaakprofiel7" xfId="61"/>
    <cellStyle name="Standaard" xfId="0" builtinId="0"/>
    <cellStyle name="Standaard 2" xfId="62"/>
    <cellStyle name="Standaard 3" xfId="63"/>
    <cellStyle name="Standaard 4" xfId="64"/>
    <cellStyle name="Standaard_10Nnacalculatieformulier GGZ 2006 versie 060724" xfId="65"/>
    <cellStyle name="Standaard_10Nnacalculatieformulier GGZ 2006 versie 060724 2" xfId="66"/>
    <cellStyle name="Standaard_10Nnacalculatieformulier GGZ 2006 versie 060724 3" xfId="67"/>
    <cellStyle name="Standaard_Concept nac 2004 ent II" xfId="68"/>
    <cellStyle name="Standaard_Nacalculatie 2009 (600)" xfId="69"/>
    <cellStyle name="Tabelstandaard" xfId="70"/>
    <cellStyle name="Tabelstandaard financieel" xfId="71"/>
    <cellStyle name="Tabelstandaard negatief" xfId="72"/>
    <cellStyle name="Tabelstandaard Totaal" xfId="73"/>
    <cellStyle name="Tabelstandaard Totaal Negatief" xfId="74"/>
    <cellStyle name="Tabelstandaard Totaal Negatief 2" xfId="75"/>
    <cellStyle name="Tabelstandaard Totaal Negatief 3" xfId="76"/>
    <cellStyle name="Tabelstandaard Totaal Negatief 3 2" xfId="77"/>
    <cellStyle name="Tabelstandaard Totaal_1077029755_GGZ-01c nacalculatieformulier ribw 2003 versie 040217(1)" xfId="78"/>
    <cellStyle name="Tabelstandaard_1077029755_GGZ-01c nacalculatieformulier ribw 2003 versie 040217(1)" xfId="79"/>
    <cellStyle name="Table  - Opmaakprofiel6" xfId="80"/>
    <cellStyle name="Titel" xfId="81" builtinId="15" customBuiltin="1"/>
    <cellStyle name="Title  - Opmaakprofiel1" xfId="82"/>
    <cellStyle name="Totaal" xfId="83" builtinId="25" customBuiltin="1"/>
    <cellStyle name="TotCol - Opmaakprofiel5" xfId="84"/>
    <cellStyle name="TotRow - Opmaakprofiel4" xfId="85"/>
    <cellStyle name="Uitvoer" xfId="86" builtinId="21" customBuiltin="1"/>
    <cellStyle name="Valuta" xfId="93" builtinId="4"/>
    <cellStyle name="Valuta 2" xfId="87"/>
    <cellStyle name="Valuta 2 2" xfId="88"/>
    <cellStyle name="Valuta 3" xfId="89"/>
    <cellStyle name="Verklarende tekst" xfId="90" builtinId="53" customBuiltin="1"/>
    <cellStyle name="Waarschuwingstekst" xfId="91" builtinId="11" customBuiltin="1"/>
  </cellStyles>
  <dxfs count="12">
    <dxf>
      <fill>
        <patternFill>
          <bgColor indexed="45"/>
        </patternFill>
      </fill>
    </dxf>
    <dxf>
      <fill>
        <patternFill>
          <bgColor indexed="45"/>
        </patternFill>
      </fill>
    </dxf>
    <dxf>
      <fill>
        <patternFill>
          <bgColor indexed="45"/>
        </patternFill>
      </fill>
    </dxf>
    <dxf>
      <font>
        <condense val="0"/>
        <extend val="0"/>
        <color auto="1"/>
      </font>
      <fill>
        <patternFill>
          <bgColor indexed="45"/>
        </patternFill>
      </fill>
    </dxf>
    <dxf>
      <fill>
        <patternFill>
          <bgColor indexed="45"/>
        </patternFill>
      </fill>
    </dxf>
    <dxf>
      <font>
        <b/>
        <i/>
        <condense val="0"/>
        <extend val="0"/>
        <color indexed="10"/>
      </font>
    </dxf>
    <dxf>
      <font>
        <b/>
        <i/>
        <condense val="0"/>
        <extend val="0"/>
        <color indexed="10"/>
      </font>
    </dxf>
    <dxf>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DCD3"/>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7DCE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mailto:info@nza.nl" TargetMode="External"/><Relationship Id="rId2" Type="http://schemas.openxmlformats.org/officeDocument/2006/relationships/hyperlink" Target="mailto:VragenCare@nza.nl" TargetMode="External"/><Relationship Id="rId1" Type="http://schemas.openxmlformats.org/officeDocument/2006/relationships/hyperlink" Target="https://www.nza.nl/1048076/1048155/Bijlage_bij_Care_AWBZ_14_13c_publicatie_Staatscourant.pdf" TargetMode="External"/><Relationship Id="rId4" Type="http://schemas.openxmlformats.org/officeDocument/2006/relationships/hyperlink" Target="https://www.nza.nl/1048076/1048181/Protocol_subsidieregeling_voortzetting_zorginfrastructuur.pdf"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15</xdr:col>
      <xdr:colOff>647700</xdr:colOff>
      <xdr:row>2</xdr:row>
      <xdr:rowOff>76200</xdr:rowOff>
    </xdr:from>
    <xdr:to>
      <xdr:col>17</xdr:col>
      <xdr:colOff>0</xdr:colOff>
      <xdr:row>7</xdr:row>
      <xdr:rowOff>123825</xdr:rowOff>
    </xdr:to>
    <xdr:pic>
      <xdr:nvPicPr>
        <xdr:cNvPr id="1222" name="Picture 10" descr="NZa beeldmerk pms 100mm PMS 463 basi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58350" y="76200"/>
          <a:ext cx="1838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xdr:row>
      <xdr:rowOff>28575</xdr:rowOff>
    </xdr:from>
    <xdr:to>
      <xdr:col>14</xdr:col>
      <xdr:colOff>695325</xdr:colOff>
      <xdr:row>10</xdr:row>
      <xdr:rowOff>219075</xdr:rowOff>
    </xdr:to>
    <xdr:sp macro="" textlink="">
      <xdr:nvSpPr>
        <xdr:cNvPr id="2" name="Tekstvak 1"/>
        <xdr:cNvSpPr txBox="1"/>
      </xdr:nvSpPr>
      <xdr:spPr>
        <a:xfrm>
          <a:off x="19050" y="190500"/>
          <a:ext cx="9096375" cy="2038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1">
              <a:latin typeface="Verdana" panose="020B0604030504040204" pitchFamily="34" charset="0"/>
              <a:ea typeface="Verdana" panose="020B0604030504040204" pitchFamily="34" charset="0"/>
              <a:cs typeface="Verdana" panose="020B0604030504040204" pitchFamily="34" charset="0"/>
            </a:rPr>
            <a:t>TOELICHTING FORMULIER AANVRAAG SUBSIDIE VOORTZETTING</a:t>
          </a:r>
          <a:r>
            <a:rPr lang="nl-NL" sz="900" b="1" baseline="0">
              <a:latin typeface="Verdana" panose="020B0604030504040204" pitchFamily="34" charset="0"/>
              <a:ea typeface="Verdana" panose="020B0604030504040204" pitchFamily="34" charset="0"/>
              <a:cs typeface="Verdana" panose="020B0604030504040204" pitchFamily="34" charset="0"/>
            </a:rPr>
            <a:t> </a:t>
          </a:r>
          <a:r>
            <a:rPr lang="nl-NL" sz="900" b="1">
              <a:latin typeface="Verdana" panose="020B0604030504040204" pitchFamily="34" charset="0"/>
              <a:ea typeface="Verdana" panose="020B0604030504040204" pitchFamily="34" charset="0"/>
              <a:cs typeface="Verdana" panose="020B0604030504040204" pitchFamily="34" charset="0"/>
            </a:rPr>
            <a:t>ZORGINFRASTRUCTUUR 2015</a:t>
          </a:r>
        </a:p>
        <a:p>
          <a:endParaRPr lang="nl-NL" sz="900" b="1">
            <a:latin typeface="Verdana" panose="020B0604030504040204" pitchFamily="34" charset="0"/>
            <a:ea typeface="Verdana" panose="020B0604030504040204" pitchFamily="34" charset="0"/>
            <a:cs typeface="Verdana" panose="020B0604030504040204" pitchFamily="34" charset="0"/>
          </a:endParaRPr>
        </a:p>
        <a:p>
          <a:r>
            <a:rPr lang="nl-NL" sz="900" b="1">
              <a:latin typeface="Verdana" panose="020B0604030504040204" pitchFamily="34" charset="0"/>
              <a:ea typeface="Verdana" panose="020B0604030504040204" pitchFamily="34" charset="0"/>
              <a:cs typeface="Verdana" panose="020B0604030504040204" pitchFamily="34" charset="0"/>
            </a:rPr>
            <a:t>ALGEMEEN</a:t>
          </a:r>
        </a:p>
        <a:p>
          <a:r>
            <a:rPr lang="nl-NL" sz="900" b="0">
              <a:latin typeface="Verdana" panose="020B0604030504040204" pitchFamily="34" charset="0"/>
              <a:ea typeface="Verdana" panose="020B0604030504040204" pitchFamily="34" charset="0"/>
              <a:cs typeface="Verdana" panose="020B0604030504040204" pitchFamily="34" charset="0"/>
            </a:rPr>
            <a:t>Met dit formulier wordt de aanvraag vaststelling subsidie voortzetting zorginfrastructuur 2015 ingediend. Het aanvraagformulier</a:t>
          </a:r>
          <a:r>
            <a:rPr lang="nl-NL" sz="900" b="0" baseline="0">
              <a:latin typeface="Verdana" panose="020B0604030504040204" pitchFamily="34" charset="0"/>
              <a:ea typeface="Verdana" panose="020B0604030504040204" pitchFamily="34" charset="0"/>
              <a:cs typeface="Verdana" panose="020B0604030504040204" pitchFamily="34" charset="0"/>
            </a:rPr>
            <a:t>, het financieel verslag, de controleverklaring en rapport van feitelijke bevindingen </a:t>
          </a:r>
          <a:r>
            <a:rPr lang="nl-NL" sz="900" b="0">
              <a:latin typeface="Verdana" panose="020B0604030504040204" pitchFamily="34" charset="0"/>
              <a:ea typeface="Verdana" panose="020B0604030504040204" pitchFamily="34" charset="0"/>
              <a:cs typeface="Verdana" panose="020B0604030504040204" pitchFamily="34" charset="0"/>
            </a:rPr>
            <a:t>moeten</a:t>
          </a:r>
          <a:r>
            <a:rPr lang="nl-NL" sz="900" b="0" baseline="0">
              <a:latin typeface="Verdana" panose="020B0604030504040204" pitchFamily="34" charset="0"/>
              <a:ea typeface="Verdana" panose="020B0604030504040204" pitchFamily="34" charset="0"/>
              <a:cs typeface="Verdana" panose="020B0604030504040204" pitchFamily="34" charset="0"/>
            </a:rPr>
            <a:t> </a:t>
          </a:r>
          <a:r>
            <a:rPr lang="nl-NL" sz="900" b="0">
              <a:latin typeface="Verdana" panose="020B0604030504040204" pitchFamily="34" charset="0"/>
              <a:ea typeface="Verdana" panose="020B0604030504040204" pitchFamily="34" charset="0"/>
              <a:cs typeface="Verdana" panose="020B0604030504040204" pitchFamily="34" charset="0"/>
            </a:rPr>
            <a:t>op </a:t>
          </a:r>
          <a:r>
            <a:rPr lang="nl-NL" sz="900" b="0" u="sng">
              <a:latin typeface="Verdana" panose="020B0604030504040204" pitchFamily="34" charset="0"/>
              <a:ea typeface="Verdana" panose="020B0604030504040204" pitchFamily="34" charset="0"/>
              <a:cs typeface="Verdana" panose="020B0604030504040204" pitchFamily="34" charset="0"/>
            </a:rPr>
            <a:t>31</a:t>
          </a:r>
          <a:r>
            <a:rPr lang="nl-NL" sz="900" b="0" u="sng" baseline="0">
              <a:latin typeface="Verdana" panose="020B0604030504040204" pitchFamily="34" charset="0"/>
              <a:ea typeface="Verdana" panose="020B0604030504040204" pitchFamily="34" charset="0"/>
              <a:cs typeface="Verdana" panose="020B0604030504040204" pitchFamily="34" charset="0"/>
            </a:rPr>
            <a:t> mei 2016</a:t>
          </a:r>
          <a:r>
            <a:rPr lang="nl-NL" sz="900" b="0" u="sng">
              <a:latin typeface="Verdana" panose="020B0604030504040204" pitchFamily="34" charset="0"/>
              <a:ea typeface="Verdana" panose="020B0604030504040204" pitchFamily="34" charset="0"/>
              <a:cs typeface="Verdana" panose="020B0604030504040204" pitchFamily="34" charset="0"/>
            </a:rPr>
            <a:t> </a:t>
          </a:r>
          <a:r>
            <a:rPr lang="nl-NL" sz="900" b="0">
              <a:latin typeface="Verdana" panose="020B0604030504040204" pitchFamily="34" charset="0"/>
              <a:ea typeface="Verdana" panose="020B0604030504040204" pitchFamily="34" charset="0"/>
              <a:cs typeface="Verdana" panose="020B0604030504040204" pitchFamily="34" charset="0"/>
            </a:rPr>
            <a:t>bij de NZa binnen zijn.</a:t>
          </a:r>
          <a:r>
            <a:rPr lang="nl-NL" sz="900" b="0" baseline="0">
              <a:latin typeface="Verdana" panose="020B0604030504040204" pitchFamily="34" charset="0"/>
              <a:ea typeface="Verdana" panose="020B0604030504040204" pitchFamily="34" charset="0"/>
              <a:cs typeface="Verdana" panose="020B0604030504040204" pitchFamily="34" charset="0"/>
            </a:rPr>
            <a:t> </a:t>
          </a:r>
          <a:r>
            <a:rPr lang="nl-NL" sz="900" b="0">
              <a:solidFill>
                <a:schemeClr val="dk1"/>
              </a:solidFill>
              <a:latin typeface="Verdana" panose="020B0604030504040204" pitchFamily="34" charset="0"/>
              <a:ea typeface="Verdana" panose="020B0604030504040204" pitchFamily="34" charset="0"/>
              <a:cs typeface="Verdana" panose="020B0604030504040204" pitchFamily="34" charset="0"/>
            </a:rPr>
            <a:t>De indieningstermijn is door de Staatssecretaris</a:t>
          </a:r>
          <a:r>
            <a:rPr lang="nl-NL" sz="900" b="0" baseline="0">
              <a:solidFill>
                <a:schemeClr val="dk1"/>
              </a:solidFill>
              <a:latin typeface="Verdana" panose="020B0604030504040204" pitchFamily="34" charset="0"/>
              <a:ea typeface="Verdana" panose="020B0604030504040204" pitchFamily="34" charset="0"/>
              <a:cs typeface="Verdana" panose="020B0604030504040204" pitchFamily="34" charset="0"/>
            </a:rPr>
            <a:t> van Voksgezondheid, Welzijn en Sport (VWS) </a:t>
          </a:r>
          <a:r>
            <a:rPr lang="nl-NL" sz="900" b="0">
              <a:solidFill>
                <a:schemeClr val="dk1"/>
              </a:solidFill>
              <a:latin typeface="Verdana" panose="020B0604030504040204" pitchFamily="34" charset="0"/>
              <a:ea typeface="Verdana" panose="020B0604030504040204" pitchFamily="34" charset="0"/>
              <a:cs typeface="Verdana" panose="020B0604030504040204" pitchFamily="34" charset="0"/>
            </a:rPr>
            <a:t>voorgeschreven in de Subsidieregeling voortzetting zorginfrastructuur</a:t>
          </a:r>
          <a:r>
            <a:rPr lang="nl-NL" sz="900" b="0" baseline="0">
              <a:solidFill>
                <a:schemeClr val="dk1"/>
              </a:solidFill>
              <a:latin typeface="Verdana" panose="020B0604030504040204" pitchFamily="34" charset="0"/>
              <a:ea typeface="Verdana" panose="020B0604030504040204" pitchFamily="34" charset="0"/>
              <a:cs typeface="Verdana" panose="020B0604030504040204" pitchFamily="34" charset="0"/>
            </a:rPr>
            <a:t> 2015-2017 vastgesteld op basis van artikel 11.4.1 Wet langdurige zorg (Wlz). De Nederlandse Zorgautoriteit (NZa) voert deze regeling uit. </a:t>
          </a:r>
          <a:endParaRPr lang="nl-NL" sz="9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algn="l"/>
          <a:endParaRPr lang="nl-NL" sz="900" b="0">
            <a:solidFill>
              <a:schemeClr val="dk1"/>
            </a:solidFill>
            <a:latin typeface="Verdana" panose="020B0604030504040204" pitchFamily="34" charset="0"/>
            <a:ea typeface="Verdana" panose="020B0604030504040204" pitchFamily="34" charset="0"/>
            <a:cs typeface="Verdana" panose="020B060403050404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rPr>
            <a:t>Het formulier moet worden ingevuld conform de Subsidieregeling voortzetting</a:t>
          </a:r>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zorginfrastructuur</a:t>
          </a:r>
          <a:r>
            <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rPr>
            <a:t> 2015–2017. In deze toelichting wordt verder niet ingegaan op de specifieke onderdelen uit de subsidieregeling. Hiervoor verwijzen wij u naar de subsidieregeling en het Protocol subsidieregeling voortzetting zorginfrastructuur: </a:t>
          </a:r>
        </a:p>
        <a:p>
          <a:pPr marL="0" marR="0" indent="0" defTabSz="914400" eaLnBrk="1" fontAlgn="auto" latinLnBrk="0" hangingPunct="1">
            <a:lnSpc>
              <a:spcPct val="100000"/>
            </a:lnSpc>
            <a:spcBef>
              <a:spcPts val="0"/>
            </a:spcBef>
            <a:spcAft>
              <a:spcPts val="0"/>
            </a:spcAft>
            <a:buClrTx/>
            <a:buSzTx/>
            <a:buFontTx/>
            <a:buNone/>
            <a:tabLst/>
            <a:defRPr/>
          </a:pPr>
          <a:endPar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900" b="0">
            <a:solidFill>
              <a:schemeClr val="dk1"/>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15876</xdr:colOff>
      <xdr:row>10</xdr:row>
      <xdr:rowOff>206374</xdr:rowOff>
    </xdr:from>
    <xdr:to>
      <xdr:col>9</xdr:col>
      <xdr:colOff>581026</xdr:colOff>
      <xdr:row>11</xdr:row>
      <xdr:rowOff>228600</xdr:rowOff>
    </xdr:to>
    <xdr:sp macro="" textlink="">
      <xdr:nvSpPr>
        <xdr:cNvPr id="3" name="Tekstvak 2">
          <a:hlinkClick xmlns:r="http://schemas.openxmlformats.org/officeDocument/2006/relationships" r:id="rId1"/>
        </xdr:cNvPr>
        <xdr:cNvSpPr txBox="1"/>
      </xdr:nvSpPr>
      <xdr:spPr>
        <a:xfrm>
          <a:off x="15876" y="2216149"/>
          <a:ext cx="6127750" cy="346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0" i="0" u="sng" strike="noStrike" baseline="0">
              <a:solidFill>
                <a:srgbClr val="0000FF"/>
              </a:solidFill>
              <a:latin typeface="Verdana" panose="020B0604030504040204" pitchFamily="34" charset="0"/>
              <a:ea typeface="Verdana" panose="020B0604030504040204" pitchFamily="34" charset="0"/>
              <a:cs typeface="Verdana" panose="020B0604030504040204" pitchFamily="34" charset="0"/>
            </a:rPr>
            <a:t>https://www.nza.nl/1048076/1048155/Bijlage_bij_Care_AWBZ_14_13c_publicatie_Staatscourant.pdf</a:t>
          </a:r>
        </a:p>
        <a:p>
          <a:endParaRPr lang="nl-NL" sz="900" b="0" i="0" u="sng" strike="noStrike" baseline="0">
            <a:solidFill>
              <a:srgbClr val="0000FF"/>
            </a:solidFill>
            <a:latin typeface="Verdana" panose="020B0604030504040204" pitchFamily="34" charset="0"/>
            <a:ea typeface="Verdana" panose="020B0604030504040204" pitchFamily="34" charset="0"/>
            <a:cs typeface="Verdana" panose="020B0604030504040204" pitchFamily="34" charset="0"/>
          </a:endParaRPr>
        </a:p>
        <a:p>
          <a:endParaRPr lang="nl-NL" sz="900" b="0" i="0" u="sng" strike="noStrike" baseline="0">
            <a:solidFill>
              <a:srgbClr val="0000FF"/>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0</xdr:col>
      <xdr:colOff>9525</xdr:colOff>
      <xdr:row>14</xdr:row>
      <xdr:rowOff>41275</xdr:rowOff>
    </xdr:from>
    <xdr:to>
      <xdr:col>14</xdr:col>
      <xdr:colOff>692150</xdr:colOff>
      <xdr:row>29</xdr:row>
      <xdr:rowOff>31750</xdr:rowOff>
    </xdr:to>
    <xdr:sp macro="" textlink="">
      <xdr:nvSpPr>
        <xdr:cNvPr id="4" name="Tekstvak 3"/>
        <xdr:cNvSpPr txBox="1"/>
      </xdr:nvSpPr>
      <xdr:spPr>
        <a:xfrm>
          <a:off x="9525" y="2105025"/>
          <a:ext cx="9223375" cy="2371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l-NL" sz="900" b="0" smtClean="0">
              <a:solidFill>
                <a:schemeClr val="dk1"/>
              </a:solidFill>
              <a:latin typeface="Verdana" panose="020B0604030504040204" pitchFamily="34" charset="0"/>
              <a:ea typeface="Verdana" panose="020B0604030504040204" pitchFamily="34" charset="0"/>
              <a:cs typeface="Verdana" panose="020B0604030504040204" pitchFamily="34" charset="0"/>
            </a:rPr>
            <a:t>De subsidie wordt slechts verstrekt voor een project dat voor 1 juli 2013 is gestart met de levering aan cliënten van zorg als bedoeld in de Algemene Wet Bijzondere Ziektekosten  (AWBZ) en dat in aanmerking komt voor een vergoeding als bedoeld in de beleidsregel ‘Zorginfrastructuur’ (CA-300-578; Stcrt. 2013, nr. 18614). </a:t>
          </a:r>
        </a:p>
        <a:p>
          <a:pPr marL="0" marR="0" indent="0" defTabSz="914400" eaLnBrk="1" fontAlgn="auto" latinLnBrk="0" hangingPunct="1">
            <a:lnSpc>
              <a:spcPct val="100000"/>
            </a:lnSpc>
            <a:spcBef>
              <a:spcPts val="0"/>
            </a:spcBef>
            <a:spcAft>
              <a:spcPts val="0"/>
            </a:spcAft>
            <a:buClrTx/>
            <a:buSzTx/>
            <a:buFontTx/>
            <a:buNone/>
            <a:tabLst/>
            <a:defRPr/>
          </a:pPr>
          <a:endPar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rPr>
            <a:t>In deze toelichting wordt alleen ingegaan op de technische onderdelen van het formulier. Deze worden hieronder, indien nodig, per tabblad nader toegelicht.</a:t>
          </a:r>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r>
            <a:rPr lang="nl-NL" sz="900" b="0">
              <a:latin typeface="Verdana" panose="020B0604030504040204" pitchFamily="34" charset="0"/>
              <a:ea typeface="Verdana" panose="020B0604030504040204" pitchFamily="34" charset="0"/>
              <a:cs typeface="Verdana" panose="020B0604030504040204" pitchFamily="34" charset="0"/>
            </a:rPr>
            <a:t>De werkbladen zijn met een wachtwoord beveiligd. Als er volgens u een onjuistheid in het formulier zit, verzoeken wij u dit via het e-mailadres </a:t>
          </a:r>
          <a:r>
            <a:rPr lang="nl-NL" sz="900" b="0" i="0" u="sng" strike="noStrike" baseline="0">
              <a:solidFill>
                <a:srgbClr val="0000FF"/>
              </a:solidFill>
              <a:latin typeface="Verdana" panose="020B0604030504040204" pitchFamily="34" charset="0"/>
              <a:ea typeface="Verdana" panose="020B0604030504040204" pitchFamily="34" charset="0"/>
              <a:cs typeface="Verdana" panose="020B0604030504040204" pitchFamily="34" charset="0"/>
            </a:rPr>
            <a:t>VragenCare@nza.nl</a:t>
          </a:r>
          <a:r>
            <a:rPr lang="nl-NL" sz="900" b="0" baseline="0">
              <a:latin typeface="Verdana" panose="020B0604030504040204" pitchFamily="34" charset="0"/>
              <a:ea typeface="Verdana" panose="020B0604030504040204" pitchFamily="34" charset="0"/>
              <a:cs typeface="Verdana" panose="020B0604030504040204" pitchFamily="34" charset="0"/>
            </a:rPr>
            <a:t> aan de NZa door te geven. Graag hierbij vermelden wat u probeert in te vullen en wat er mis gaat.</a:t>
          </a:r>
        </a:p>
        <a:p>
          <a:endParaRPr lang="nl-NL" sz="900" b="0">
            <a:latin typeface="Verdana" panose="020B0604030504040204" pitchFamily="34" charset="0"/>
            <a:ea typeface="Verdana" panose="020B0604030504040204" pitchFamily="34" charset="0"/>
            <a:cs typeface="Verdana" panose="020B0604030504040204" pitchFamily="34" charset="0"/>
          </a:endParaRPr>
        </a:p>
        <a:p>
          <a:r>
            <a:rPr lang="nl-NL" sz="9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TABBLAD 'VOORBLAD'</a:t>
          </a:r>
        </a:p>
        <a:p>
          <a:r>
            <a:rPr lang="nl-NL" sz="9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In dit tabblad is de totale aanvraag vasstelling subsidie zorginfrastructuur 2015 opgenomen. Dit voorblad wordt ondertekend door een persoon die bevoegd is de aanvrager te vertegenwoordigen. </a:t>
          </a:r>
        </a:p>
        <a:p>
          <a:endParaRPr lang="nl-NL" sz="9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l-NL" sz="900" b="1"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TABBLAD 'BIJLAGEN'</a:t>
          </a:r>
        </a:p>
        <a:p>
          <a:pPr marL="0" marR="0" indent="0" defTabSz="914400" eaLnBrk="1" fontAlgn="auto" latinLnBrk="0" hangingPunct="1">
            <a:lnSpc>
              <a:spcPct val="100000"/>
            </a:lnSpc>
            <a:spcBef>
              <a:spcPts val="0"/>
            </a:spcBef>
            <a:spcAft>
              <a:spcPts val="0"/>
            </a:spcAft>
            <a:buClrTx/>
            <a:buSzTx/>
            <a:buFontTx/>
            <a:buNone/>
            <a:tabLst/>
            <a:defRPr/>
          </a:pPr>
          <a:r>
            <a:rPr lang="nl-NL" sz="900" b="0" i="0" u="none" strike="noStrike" baseline="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In dit tabblad ziet u welke bijlagen bij dit formulier nodig zijn. Stuur deze bijlagen mee bij indiening van dit formulier. Vermeld de naam van deze bijlage(n) in de kolom 'Naam bijlage', anders krijgt u een melding op het tabblad 'Foutmeldingen'. Het is mogelijk om toelichtingen in één bijlage te groeperen. Vul dan in de kolom 'Naam bijlage' waar van toepassing telkens dezelfde naam in. </a:t>
          </a:r>
        </a:p>
      </xdr:txBody>
    </xdr:sp>
    <xdr:clientData/>
  </xdr:twoCellAnchor>
  <xdr:twoCellAnchor>
    <xdr:from>
      <xdr:col>0</xdr:col>
      <xdr:colOff>0</xdr:colOff>
      <xdr:row>31</xdr:row>
      <xdr:rowOff>31750</xdr:rowOff>
    </xdr:from>
    <xdr:to>
      <xdr:col>14</xdr:col>
      <xdr:colOff>714376</xdr:colOff>
      <xdr:row>64</xdr:row>
      <xdr:rowOff>15874</xdr:rowOff>
    </xdr:to>
    <xdr:sp macro="" textlink="">
      <xdr:nvSpPr>
        <xdr:cNvPr id="5" name="Tekstvak 4"/>
        <xdr:cNvSpPr txBox="1"/>
      </xdr:nvSpPr>
      <xdr:spPr>
        <a:xfrm>
          <a:off x="0" y="4889500"/>
          <a:ext cx="9324976" cy="4194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l-NL" sz="9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TABBLAD 'FOUTMELDINGEN'</a:t>
          </a:r>
        </a:p>
        <a:p>
          <a:pPr marL="0" marR="0" indent="0" defTabSz="914400" rtl="0" eaLnBrk="1" fontAlgn="auto" latinLnBrk="0" hangingPunct="1">
            <a:lnSpc>
              <a:spcPct val="100000"/>
            </a:lnSpc>
            <a:spcBef>
              <a:spcPts val="0"/>
            </a:spcBef>
            <a:spcAft>
              <a:spcPts val="0"/>
            </a:spcAft>
            <a:buClrTx/>
            <a:buSzTx/>
            <a:buFontTx/>
            <a:buNone/>
            <a:tabLst/>
            <a:defRPr/>
          </a:pPr>
          <a:r>
            <a:rPr lang="nl-NL" sz="9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In dit tabblad wordt gecontroleerd of de door u ingevulde informatie door de NZa verwerkt kan worden. Als dit niet het geval is, verschijnt er een foutmelding en is ondertekening van het formulier niet mogelijk. Kijk of u de fout kunt herstellen waardoor ondertekening alsnog mogelijk wordt.</a:t>
          </a:r>
          <a:endParaRPr lang="nl-NL" sz="900">
            <a:effectLst/>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l-NL" sz="9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l-NL" sz="9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TABBLAD 'AANVRAAG 2015'</a:t>
          </a:r>
        </a:p>
        <a:p>
          <a:pPr marL="0" marR="0" indent="0" defTabSz="914400" eaLnBrk="1" fontAlgn="auto" latinLnBrk="0" hangingPunct="1">
            <a:lnSpc>
              <a:spcPct val="100000"/>
            </a:lnSpc>
            <a:spcBef>
              <a:spcPts val="0"/>
            </a:spcBef>
            <a:spcAft>
              <a:spcPts val="0"/>
            </a:spcAft>
            <a:buClrTx/>
            <a:buSzTx/>
            <a:buFontTx/>
            <a:buNone/>
            <a:tabLst/>
            <a:defRPr/>
          </a:pPr>
          <a:r>
            <a:rPr lang="nl-NL" sz="9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In dit tabblad vult u de kosten in voor 2015. Die kosten kunt u ontlenen aan het (door de accountant goedgekeurde) financieel verslag.</a:t>
          </a:r>
        </a:p>
        <a:p>
          <a:pPr marL="0" marR="0" indent="0" defTabSz="914400" eaLnBrk="1" fontAlgn="auto" latinLnBrk="0" hangingPunct="1">
            <a:lnSpc>
              <a:spcPct val="100000"/>
            </a:lnSpc>
            <a:spcBef>
              <a:spcPts val="0"/>
            </a:spcBef>
            <a:spcAft>
              <a:spcPts val="0"/>
            </a:spcAft>
            <a:buClrTx/>
            <a:buSzTx/>
            <a:buFontTx/>
            <a:buNone/>
            <a:tabLst/>
            <a:defRPr/>
          </a:pPr>
          <a:endParaRPr lang="nl-NL" sz="9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l-NL" sz="900" b="0" i="1"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1. Kapitaallasten en overige kosten Zorginfrastructuur:</a:t>
          </a:r>
        </a:p>
        <a:p>
          <a:pPr marL="0" marR="0" indent="0" defTabSz="914400" eaLnBrk="1" fontAlgn="auto" latinLnBrk="0" hangingPunct="1">
            <a:lnSpc>
              <a:spcPct val="100000"/>
            </a:lnSpc>
            <a:spcBef>
              <a:spcPts val="0"/>
            </a:spcBef>
            <a:spcAft>
              <a:spcPts val="0"/>
            </a:spcAft>
            <a:buClrTx/>
            <a:buSzTx/>
            <a:buFontTx/>
            <a:buNone/>
            <a:tabLst/>
            <a:defRPr/>
          </a:pPr>
          <a:r>
            <a:rPr lang="nl-NL" sz="9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Hier kunnen de kapitaallasten en overige kosten zorginfrastructuur worden ingevuld.</a:t>
          </a:r>
        </a:p>
        <a:p>
          <a:pPr marL="0" marR="0" indent="0" defTabSz="914400" eaLnBrk="1" fontAlgn="auto" latinLnBrk="0" hangingPunct="1">
            <a:lnSpc>
              <a:spcPct val="100000"/>
            </a:lnSpc>
            <a:spcBef>
              <a:spcPts val="0"/>
            </a:spcBef>
            <a:spcAft>
              <a:spcPts val="0"/>
            </a:spcAft>
            <a:buClrTx/>
            <a:buSzTx/>
            <a:buFontTx/>
            <a:buNone/>
            <a:tabLst/>
            <a:defRPr/>
          </a:pPr>
          <a:endParaRPr lang="nl-NL" sz="9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r>
            <a:rPr lang="nl-NL" sz="900" b="0" i="1">
              <a:solidFill>
                <a:schemeClr val="dk1"/>
              </a:solidFill>
              <a:effectLst/>
              <a:latin typeface="Verdana" panose="020B0604030504040204" pitchFamily="34" charset="0"/>
              <a:ea typeface="Verdana" panose="020B0604030504040204" pitchFamily="34" charset="0"/>
              <a:cs typeface="Verdana" panose="020B0604030504040204" pitchFamily="34" charset="0"/>
            </a:rPr>
            <a:t>2. Eigen bijdrage en bijdragen van derden:</a:t>
          </a:r>
          <a:endParaRPr lang="nl-NL" sz="900">
            <a:effectLst/>
            <a:latin typeface="Verdana" panose="020B0604030504040204" pitchFamily="34" charset="0"/>
            <a:ea typeface="Verdana" panose="020B0604030504040204" pitchFamily="34" charset="0"/>
            <a:cs typeface="Verdana" panose="020B0604030504040204" pitchFamily="34" charset="0"/>
          </a:endParaRPr>
        </a:p>
        <a:p>
          <a:r>
            <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rPr>
            <a:t>Hier kunt u de bijdragen van derden, zoals bijvoorbeeld de bijdragen van gemeenten, de bijdragen van andere (zorg)organisaties, etc. opnemen. Daarnaast dient u hier de eigen bijdrage van uw zorgorganisatie op te nemen. De eigen bijdrage en bijdragen van derden worden in mindering gebracht op de subsidieaanvraag.  </a:t>
          </a:r>
        </a:p>
        <a:p>
          <a:endPar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r>
            <a:rPr lang="nl-NL" sz="900" i="1">
              <a:solidFill>
                <a:sysClr val="windowText" lastClr="000000"/>
              </a:solidFill>
              <a:effectLst/>
              <a:latin typeface="+mn-lt"/>
              <a:ea typeface="Calibri"/>
              <a:cs typeface="Times New Roman"/>
            </a:rPr>
            <a:t>Activiteitenverslag art. 5.2 subsidieregeling</a:t>
          </a:r>
          <a:endParaRPr lang="nl-NL" sz="900" b="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endParaRPr>
        </a:p>
        <a:p>
          <a:r>
            <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rPr>
            <a:t>Het activiteiten</a:t>
          </a:r>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verslag behorende bij bovengenoemde kosten heeft u reeds aangeleverd met de aanvraag tot verlening. In dit overzicht heeft u</a:t>
          </a:r>
          <a:r>
            <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rPr>
            <a:t> de verschillende investeringen (en kosten) opgenomen die met de subsidieregeling zorginfrastuctuur worden bekostigd. Zoals bijvoorbeeld de investeringen in technische zorginfrastructuur, zoals alarmering en domoticavoorzieningen. En de investeringen in bouwkundige zorginfrastructuur, zoals wijksteunpunten. Hierin</a:t>
          </a:r>
          <a:r>
            <a:rPr lang="nl-NL" sz="900" b="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heeft u tevens omschreven</a:t>
          </a:r>
          <a:r>
            <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rPr>
            <a:t> u verder voor welke doelgroep en zorg de zorginfructuur in stand wordt gehouden. </a:t>
          </a:r>
        </a:p>
        <a:p>
          <a:endPar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endParaRPr lang="nl-NL" sz="900" b="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l-NL" sz="9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pPr rtl="0"/>
          <a:r>
            <a:rPr lang="nl-NL" sz="900" b="1"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ELEKTRONISCH INDIENEN    </a:t>
          </a:r>
          <a:r>
            <a:rPr lang="nl-NL" sz="9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endParaRPr lang="nl-NL" sz="900">
            <a:effectLst/>
            <a:latin typeface="Verdana" panose="020B0604030504040204" pitchFamily="34" charset="0"/>
            <a:ea typeface="Verdana" panose="020B0604030504040204" pitchFamily="34" charset="0"/>
            <a:cs typeface="Verdana" panose="020B0604030504040204" pitchFamily="34" charset="0"/>
          </a:endParaRPr>
        </a:p>
        <a:p>
          <a:pPr rtl="0"/>
          <a:r>
            <a:rPr lang="nl-NL" sz="9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Wij verzoeken u om het formulier elektronisch in te dienen. Hiervoor kunt u het formulier (.xls), het ondertekende voorblad (.pdf) en de bijlage(n) versturen naar </a:t>
          </a:r>
          <a:r>
            <a:rPr lang="nl-NL" sz="900" b="0" i="0" u="sng" strike="noStrike" baseline="0">
              <a:solidFill>
                <a:srgbClr val="0000FF"/>
              </a:solidFill>
              <a:latin typeface="Verdana" panose="020B0604030504040204" pitchFamily="34" charset="0"/>
              <a:ea typeface="Verdana" panose="020B0604030504040204" pitchFamily="34" charset="0"/>
              <a:cs typeface="Verdana" panose="020B0604030504040204" pitchFamily="34" charset="0"/>
            </a:rPr>
            <a:t>info@nza.nl</a:t>
          </a:r>
          <a:r>
            <a:rPr lang="nl-NL" sz="900" b="0" i="0" u="none" strike="noStrike"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a:t>
          </a:r>
        </a:p>
        <a:p>
          <a:pPr rtl="0"/>
          <a:endParaRPr lang="nl-NL" sz="9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l-NL" sz="9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Per e-mail (maximaal één instellingsnummer per e-mail)</a:t>
          </a:r>
        </a:p>
        <a:p>
          <a:pPr marL="0" marR="0" indent="0" defTabSz="914400" eaLnBrk="1" fontAlgn="auto" latinLnBrk="0" hangingPunct="1">
            <a:lnSpc>
              <a:spcPct val="100000"/>
            </a:lnSpc>
            <a:spcBef>
              <a:spcPts val="0"/>
            </a:spcBef>
            <a:spcAft>
              <a:spcPts val="0"/>
            </a:spcAft>
            <a:buClrTx/>
            <a:buSzTx/>
            <a:buFontTx/>
            <a:buNone/>
            <a:tabLst/>
            <a:defRPr/>
          </a:pPr>
          <a:endParaRPr lang="nl-NL" sz="9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nl-NL" sz="9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vermeld in het onderwerp van de e-mail: ‘Aanvraag  vaststelling subsidie voortzetting zorginfrastructuur 2015’ + 300- [instellingsnummer]”;</a:t>
          </a:r>
        </a:p>
        <a:p>
          <a:pPr marL="0" marR="0" indent="0" defTabSz="914400" eaLnBrk="1" fontAlgn="auto" latinLnBrk="0" hangingPunct="1">
            <a:lnSpc>
              <a:spcPct val="100000"/>
            </a:lnSpc>
            <a:spcBef>
              <a:spcPts val="0"/>
            </a:spcBef>
            <a:spcAft>
              <a:spcPts val="0"/>
            </a:spcAft>
            <a:buClrTx/>
            <a:buSzTx/>
            <a:buFontTx/>
            <a:buNone/>
            <a:tabLst/>
            <a:defRPr/>
          </a:pPr>
          <a:r>
            <a:rPr lang="nl-NL" sz="9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één Excel-formulier (xls) met de bestandsnaam 300- [instellingsnummer].xls (bijvoorbeeld 300-100.xls);</a:t>
          </a:r>
        </a:p>
        <a:p>
          <a:pPr marL="0" marR="0" indent="0" defTabSz="914400" eaLnBrk="1" fontAlgn="auto" latinLnBrk="0" hangingPunct="1">
            <a:lnSpc>
              <a:spcPct val="100000"/>
            </a:lnSpc>
            <a:spcBef>
              <a:spcPts val="0"/>
            </a:spcBef>
            <a:spcAft>
              <a:spcPts val="0"/>
            </a:spcAft>
            <a:buClrTx/>
            <a:buSzTx/>
            <a:buFontTx/>
            <a:buNone/>
            <a:tabLst/>
            <a:defRPr/>
          </a:pPr>
          <a:r>
            <a:rPr lang="nl-NL" sz="9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een door de zorgaanbieder ondertekend voorblad (pdf);</a:t>
          </a:r>
        </a:p>
        <a:p>
          <a:pPr marL="0" marR="0" indent="0" defTabSz="914400" eaLnBrk="1" fontAlgn="auto" latinLnBrk="0" hangingPunct="1">
            <a:lnSpc>
              <a:spcPct val="100000"/>
            </a:lnSpc>
            <a:spcBef>
              <a:spcPts val="0"/>
            </a:spcBef>
            <a:spcAft>
              <a:spcPts val="0"/>
            </a:spcAft>
            <a:buClrTx/>
            <a:buSzTx/>
            <a:buFontTx/>
            <a:buNone/>
            <a:tabLst/>
            <a:defRPr/>
          </a:pPr>
          <a:r>
            <a:rPr lang="nl-NL" sz="9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eventuele bijlagen in een apart document.</a:t>
          </a:r>
        </a:p>
        <a:p>
          <a:pPr marL="0" marR="0" indent="0" defTabSz="914400" eaLnBrk="1" fontAlgn="auto" latinLnBrk="0" hangingPunct="1">
            <a:lnSpc>
              <a:spcPct val="100000"/>
            </a:lnSpc>
            <a:spcBef>
              <a:spcPts val="0"/>
            </a:spcBef>
            <a:spcAft>
              <a:spcPts val="0"/>
            </a:spcAft>
            <a:buClrTx/>
            <a:buSzTx/>
            <a:buFontTx/>
            <a:buNone/>
            <a:tabLst/>
            <a:defRPr/>
          </a:pPr>
          <a:endParaRPr lang="nl-NL" sz="900" b="0" i="0" baseline="0">
            <a:solidFill>
              <a:schemeClr val="dk1"/>
            </a:solidFill>
            <a:effectLst/>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nl-NL" sz="9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endParaRPr lang="nl-NL" sz="900" b="1"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endParaRPr>
        </a:p>
        <a:p>
          <a:endParaRPr lang="nl-NL" sz="900" b="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oneCellAnchor>
    <xdr:from>
      <xdr:col>0</xdr:col>
      <xdr:colOff>89646</xdr:colOff>
      <xdr:row>19</xdr:row>
      <xdr:rowOff>112060</xdr:rowOff>
    </xdr:from>
    <xdr:ext cx="1221441" cy="224117"/>
    <xdr:sp macro="" textlink="">
      <xdr:nvSpPr>
        <xdr:cNvPr id="6" name="Tekstvak 5">
          <a:hlinkClick xmlns:r="http://schemas.openxmlformats.org/officeDocument/2006/relationships" r:id="rId2"/>
        </xdr:cNvPr>
        <xdr:cNvSpPr txBox="1"/>
      </xdr:nvSpPr>
      <xdr:spPr>
        <a:xfrm>
          <a:off x="89646" y="2935942"/>
          <a:ext cx="1221441" cy="224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nl-NL" sz="1100"/>
        </a:p>
      </xdr:txBody>
    </xdr:sp>
    <xdr:clientData/>
  </xdr:oneCellAnchor>
  <xdr:oneCellAnchor>
    <xdr:from>
      <xdr:col>1</xdr:col>
      <xdr:colOff>145677</xdr:colOff>
      <xdr:row>59</xdr:row>
      <xdr:rowOff>128868</xdr:rowOff>
    </xdr:from>
    <xdr:ext cx="773205" cy="179294"/>
    <xdr:sp macro="" textlink="">
      <xdr:nvSpPr>
        <xdr:cNvPr id="7" name="Tekstvak 6">
          <a:hlinkClick xmlns:r="http://schemas.openxmlformats.org/officeDocument/2006/relationships" r:id="rId3"/>
        </xdr:cNvPr>
        <xdr:cNvSpPr txBox="1"/>
      </xdr:nvSpPr>
      <xdr:spPr>
        <a:xfrm>
          <a:off x="355227" y="8272743"/>
          <a:ext cx="773205" cy="1792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nl-NL" sz="1100"/>
        </a:p>
      </xdr:txBody>
    </xdr:sp>
    <xdr:clientData/>
  </xdr:oneCellAnchor>
  <xdr:twoCellAnchor>
    <xdr:from>
      <xdr:col>0</xdr:col>
      <xdr:colOff>15876</xdr:colOff>
      <xdr:row>11</xdr:row>
      <xdr:rowOff>282574</xdr:rowOff>
    </xdr:from>
    <xdr:to>
      <xdr:col>9</xdr:col>
      <xdr:colOff>581026</xdr:colOff>
      <xdr:row>13</xdr:row>
      <xdr:rowOff>123825</xdr:rowOff>
    </xdr:to>
    <xdr:sp macro="" textlink="">
      <xdr:nvSpPr>
        <xdr:cNvPr id="8" name="Tekstvak 7">
          <a:hlinkClick xmlns:r="http://schemas.openxmlformats.org/officeDocument/2006/relationships" r:id="rId4"/>
        </xdr:cNvPr>
        <xdr:cNvSpPr txBox="1"/>
      </xdr:nvSpPr>
      <xdr:spPr>
        <a:xfrm>
          <a:off x="15876" y="2616199"/>
          <a:ext cx="6127750" cy="3460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900" b="0" i="0" u="sng" strike="noStrike" baseline="0">
              <a:solidFill>
                <a:srgbClr val="0000FF"/>
              </a:solidFill>
              <a:latin typeface="Verdana" panose="020B0604030504040204" pitchFamily="34" charset="0"/>
              <a:ea typeface="Verdana" panose="020B0604030504040204" pitchFamily="34" charset="0"/>
              <a:cs typeface="Verdana" panose="020B0604030504040204" pitchFamily="34" charset="0"/>
            </a:rPr>
            <a:t>https://www.nza.nl/1048076/1048181/Protocol_subsidieregeling_voortzetting_zorginfrastructuur.pdf</a:t>
          </a:r>
        </a:p>
        <a:p>
          <a:endParaRPr lang="nl-NL" sz="900" b="0" i="0" u="sng" strike="noStrike" baseline="0">
            <a:solidFill>
              <a:srgbClr val="0000FF"/>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1\by\LOCALS~1\Temp\Mp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 val="Mp1"/>
      <sheetName val="I_03007"/>
      <sheetName val="naw600"/>
      <sheetName val="Voorblad"/>
      <sheetName val="Toelatingen"/>
      <sheetName val="Toelichting"/>
      <sheetName val="Verblijf + overig"/>
      <sheetName val="GGZ verblijf"/>
      <sheetName val="Extramuraal"/>
      <sheetName val="Vervoer"/>
      <sheetName val="ZZP"/>
      <sheetName val="Recapitulatie"/>
      <sheetName val="Verantwoordingsdocument"/>
      <sheetName val="Aanvaardbare kosten"/>
      <sheetName val="Vragenlijst"/>
      <sheetName val="AlgInfo"/>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5" Type="http://schemas.openxmlformats.org/officeDocument/2006/relationships/vmlDrawing" Target="../drawings/vmlDrawing4.vml"/><Relationship Id="rId4"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printerSettings" Target="../printerSettings/printerSettings1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indexed="45"/>
    <pageSetUpPr autoPageBreaks="0" fitToPage="1"/>
  </sheetPr>
  <dimension ref="A1:IV63"/>
  <sheetViews>
    <sheetView showGridLines="0" tabSelected="1" topLeftCell="A3" workbookViewId="0">
      <selection activeCell="M20" sqref="M20"/>
    </sheetView>
  </sheetViews>
  <sheetFormatPr defaultColWidth="0" defaultRowHeight="12.75" zeroHeight="1" x14ac:dyDescent="0.2"/>
  <cols>
    <col min="1" max="1" width="9.140625" style="8" customWidth="1"/>
    <col min="2" max="2" width="6.7109375" style="8" customWidth="1"/>
    <col min="3" max="3" width="8.7109375" style="21" customWidth="1"/>
    <col min="4" max="4" width="8.140625" style="8" customWidth="1"/>
    <col min="5" max="5" width="12.42578125" style="8" customWidth="1"/>
    <col min="6" max="6" width="3.140625" style="8" customWidth="1"/>
    <col min="7" max="7" width="23" style="8" customWidth="1"/>
    <col min="8" max="8" width="5.42578125" style="8" customWidth="1"/>
    <col min="9" max="9" width="20.140625" style="8" customWidth="1"/>
    <col min="10" max="10" width="2.7109375" style="8" customWidth="1"/>
    <col min="11" max="11" width="6.7109375" style="8" customWidth="1"/>
    <col min="12" max="12" width="11.85546875" style="21" customWidth="1"/>
    <col min="13" max="13" width="8.140625" style="21" customWidth="1"/>
    <col min="14" max="14" width="12.42578125" style="21" customWidth="1"/>
    <col min="15" max="15" width="8.7109375" style="21" customWidth="1"/>
    <col min="16" max="16" width="23" style="21" customWidth="1"/>
    <col min="17" max="17" width="14.28515625" style="8" customWidth="1"/>
    <col min="18" max="18" width="2.7109375" style="8" customWidth="1"/>
    <col min="19" max="19" width="10.7109375" style="76" hidden="1" customWidth="1"/>
    <col min="20" max="43" width="5.7109375" style="76" hidden="1" customWidth="1"/>
    <col min="44" max="44" width="5.7109375" style="8" hidden="1" customWidth="1"/>
    <col min="45" max="50" width="11.5703125" style="8" hidden="1" customWidth="1"/>
    <col min="51" max="53" width="11.5703125" style="21" hidden="1" customWidth="1"/>
    <col min="54" max="255" width="11.5703125" style="8" hidden="1" customWidth="1"/>
    <col min="256" max="16384" width="9.140625" style="8" hidden="1"/>
  </cols>
  <sheetData>
    <row r="1" spans="2:256" s="3" customFormat="1" ht="11.25" hidden="1" x14ac:dyDescent="0.15">
      <c r="B1" s="1" t="b">
        <v>1</v>
      </c>
      <c r="C1" s="29" t="s">
        <v>350</v>
      </c>
      <c r="L1" s="2"/>
      <c r="M1" s="2"/>
      <c r="N1" s="2"/>
      <c r="O1" s="2"/>
      <c r="P1" s="2"/>
      <c r="R1" s="30" t="s">
        <v>179</v>
      </c>
      <c r="AR1" s="8"/>
      <c r="AS1" s="20"/>
      <c r="AT1" s="20"/>
      <c r="AU1" s="20"/>
      <c r="AV1" s="20"/>
      <c r="AW1" s="20"/>
      <c r="AX1" s="20"/>
      <c r="AY1" s="57"/>
      <c r="AZ1" s="57"/>
      <c r="BA1" s="57"/>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4"/>
    </row>
    <row r="2" spans="2:256" s="3" customFormat="1" ht="11.25" hidden="1" x14ac:dyDescent="0.15">
      <c r="B2" s="30">
        <v>6</v>
      </c>
      <c r="C2" s="30">
        <v>7.43</v>
      </c>
      <c r="D2" s="30">
        <v>7.43</v>
      </c>
      <c r="E2" s="30">
        <v>11.71</v>
      </c>
      <c r="F2" s="30">
        <v>2.4300000000000002</v>
      </c>
      <c r="G2" s="30">
        <v>22.29</v>
      </c>
      <c r="H2" s="30">
        <v>6</v>
      </c>
      <c r="I2" s="30">
        <v>6</v>
      </c>
      <c r="J2" s="30">
        <v>2</v>
      </c>
      <c r="K2" s="30">
        <v>6</v>
      </c>
      <c r="L2" s="30">
        <v>7.43</v>
      </c>
      <c r="M2" s="30">
        <v>7.43</v>
      </c>
      <c r="N2" s="30">
        <v>11.71</v>
      </c>
      <c r="O2" s="30">
        <v>2.4300000000000002</v>
      </c>
      <c r="P2" s="30">
        <v>22.29</v>
      </c>
      <c r="Q2" s="30">
        <v>10</v>
      </c>
      <c r="R2" s="3">
        <v>2</v>
      </c>
      <c r="AR2" s="8"/>
      <c r="AS2" s="20"/>
      <c r="AT2" s="20"/>
      <c r="AU2" s="20"/>
      <c r="AV2" s="20"/>
      <c r="AW2" s="20"/>
      <c r="AX2" s="20"/>
      <c r="AY2" s="57"/>
      <c r="AZ2" s="57"/>
      <c r="BA2" s="57"/>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4"/>
    </row>
    <row r="3" spans="2:256" s="154" customFormat="1" ht="11.25" x14ac:dyDescent="0.2">
      <c r="B3" s="439" t="s">
        <v>3437</v>
      </c>
      <c r="C3" s="406"/>
      <c r="D3" s="406"/>
      <c r="E3" s="407"/>
      <c r="F3" s="9"/>
      <c r="G3" s="9"/>
      <c r="H3" s="87"/>
      <c r="I3" s="87"/>
      <c r="J3" s="87"/>
      <c r="K3" s="87"/>
      <c r="L3" s="87"/>
      <c r="M3" s="87"/>
      <c r="N3" s="87"/>
      <c r="O3" s="87"/>
      <c r="P3" s="87"/>
      <c r="Q3" s="87"/>
      <c r="R3" s="87"/>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W3" s="60"/>
      <c r="FX3" s="60"/>
      <c r="FY3" s="60"/>
      <c r="FZ3" s="60"/>
      <c r="GA3" s="60"/>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P3" s="60"/>
      <c r="HQ3" s="60"/>
      <c r="HR3" s="60"/>
      <c r="HS3" s="60"/>
      <c r="HT3" s="60"/>
      <c r="HU3" s="60"/>
      <c r="HV3" s="60"/>
      <c r="HW3" s="60"/>
      <c r="HX3" s="60"/>
      <c r="HY3" s="60"/>
      <c r="HZ3" s="60"/>
      <c r="IA3" s="60"/>
      <c r="IB3" s="60"/>
      <c r="IC3" s="60"/>
      <c r="ID3" s="60"/>
      <c r="IE3" s="60"/>
      <c r="IF3" s="60"/>
      <c r="IG3" s="60"/>
      <c r="IH3" s="60"/>
      <c r="II3" s="60"/>
      <c r="IJ3" s="60"/>
      <c r="IK3" s="60"/>
      <c r="IL3" s="60"/>
      <c r="IM3" s="60"/>
      <c r="IN3" s="60"/>
      <c r="IO3" s="60"/>
      <c r="IP3" s="60"/>
      <c r="IQ3" s="60"/>
      <c r="IR3" s="60"/>
      <c r="IS3" s="60"/>
      <c r="IT3" s="60"/>
      <c r="IU3" s="60"/>
      <c r="IV3" s="60"/>
    </row>
    <row r="4" spans="2:256" s="19" customFormat="1" ht="12.75" customHeight="1" x14ac:dyDescent="0.2">
      <c r="B4" s="9"/>
      <c r="C4" s="9"/>
      <c r="D4" s="9"/>
      <c r="E4" s="9"/>
      <c r="F4" s="9"/>
      <c r="G4" s="9"/>
      <c r="H4" s="9"/>
      <c r="I4" s="9"/>
      <c r="J4" s="9"/>
      <c r="K4" s="9"/>
      <c r="L4" s="9"/>
      <c r="M4" s="9"/>
      <c r="N4" s="9"/>
      <c r="O4" s="9"/>
      <c r="P4" s="9"/>
      <c r="Q4" s="9"/>
      <c r="R4" s="9"/>
      <c r="S4" s="155"/>
      <c r="T4" s="155"/>
      <c r="U4" s="155"/>
      <c r="V4" s="155"/>
      <c r="W4" s="155"/>
      <c r="X4" s="155"/>
      <c r="Y4" s="155"/>
      <c r="Z4" s="155"/>
      <c r="AA4" s="155"/>
      <c r="AB4" s="155"/>
      <c r="AC4" s="155"/>
      <c r="AD4" s="155"/>
      <c r="AE4" s="155"/>
      <c r="AF4" s="155"/>
      <c r="AG4" s="155"/>
      <c r="AH4" s="155"/>
      <c r="AI4" s="155"/>
      <c r="AJ4" s="155"/>
      <c r="AK4" s="155"/>
      <c r="AL4" s="155"/>
      <c r="AM4" s="155"/>
      <c r="AN4" s="155"/>
      <c r="AO4" s="155"/>
      <c r="AP4" s="155"/>
      <c r="AQ4" s="155"/>
    </row>
    <row r="5" spans="2:256" s="19" customFormat="1" ht="12.75" customHeight="1" x14ac:dyDescent="0.2">
      <c r="B5" s="12"/>
      <c r="C5" s="156"/>
      <c r="D5" s="156"/>
      <c r="E5" s="157"/>
      <c r="F5" s="157"/>
      <c r="G5" s="12"/>
      <c r="H5" s="12"/>
      <c r="I5" s="158"/>
      <c r="J5" s="9"/>
      <c r="K5" s="9"/>
      <c r="L5" s="9"/>
      <c r="M5" s="9"/>
      <c r="N5" s="159"/>
      <c r="O5" s="159"/>
      <c r="P5" s="12"/>
      <c r="Q5" s="9"/>
      <c r="R5" s="9"/>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row>
    <row r="6" spans="2:256" s="19" customFormat="1" ht="18" x14ac:dyDescent="0.2">
      <c r="B6" s="160" t="s">
        <v>1726</v>
      </c>
      <c r="C6" s="160"/>
      <c r="D6" s="160"/>
      <c r="E6" s="160"/>
      <c r="F6" s="160"/>
      <c r="G6" s="160"/>
      <c r="H6" s="9"/>
      <c r="M6" s="86"/>
      <c r="N6" s="61"/>
      <c r="O6" s="9"/>
      <c r="P6" s="161"/>
      <c r="Q6" s="9"/>
      <c r="R6" s="9"/>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row>
    <row r="7" spans="2:256" s="19" customFormat="1" x14ac:dyDescent="0.2">
      <c r="B7" s="331"/>
      <c r="C7" s="12"/>
      <c r="D7" s="12"/>
      <c r="E7" s="12"/>
      <c r="F7" s="12"/>
      <c r="G7" s="12"/>
      <c r="I7" s="61"/>
      <c r="J7" s="61"/>
      <c r="K7" s="61"/>
      <c r="M7" s="86" t="s">
        <v>1729</v>
      </c>
      <c r="N7" s="319"/>
      <c r="O7" s="12"/>
      <c r="P7" s="12"/>
      <c r="Q7" s="12"/>
      <c r="R7" s="12"/>
      <c r="S7" s="155"/>
      <c r="T7" s="155"/>
      <c r="U7" s="155"/>
      <c r="V7" s="155"/>
      <c r="W7" s="155"/>
      <c r="X7" s="155"/>
      <c r="Y7" s="155"/>
      <c r="Z7" s="155"/>
      <c r="AA7" s="155"/>
      <c r="AB7" s="155"/>
      <c r="AC7" s="155"/>
      <c r="AD7" s="155"/>
      <c r="AE7" s="155"/>
      <c r="AF7" s="155"/>
      <c r="AG7" s="155"/>
      <c r="AH7" s="155"/>
      <c r="AI7" s="155"/>
      <c r="AJ7" s="155"/>
      <c r="AK7" s="155"/>
      <c r="AL7" s="155"/>
      <c r="AM7" s="155"/>
      <c r="AN7" s="155"/>
      <c r="AO7" s="155"/>
      <c r="AP7" s="155"/>
      <c r="AQ7" s="155"/>
    </row>
    <row r="8" spans="2:256" s="19" customFormat="1" x14ac:dyDescent="0.2">
      <c r="B8" s="12"/>
      <c r="C8" s="12"/>
      <c r="D8" s="12"/>
      <c r="E8" s="12"/>
      <c r="F8" s="12"/>
      <c r="G8" s="12"/>
      <c r="J8" s="319"/>
      <c r="K8" s="319"/>
      <c r="L8" s="12"/>
      <c r="M8" s="12"/>
      <c r="N8" s="12"/>
      <c r="O8" s="12"/>
      <c r="P8" s="12"/>
      <c r="Q8" s="12"/>
      <c r="R8" s="12"/>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row>
    <row r="9" spans="2:256" s="12" customFormat="1" ht="14.25" x14ac:dyDescent="0.2">
      <c r="B9" s="175"/>
      <c r="I9" s="154"/>
      <c r="J9" s="9"/>
      <c r="M9" s="162" t="s">
        <v>127</v>
      </c>
      <c r="N9" s="163"/>
      <c r="O9" s="164"/>
      <c r="P9" s="459" t="s">
        <v>1730</v>
      </c>
      <c r="Q9" s="460"/>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2:256" s="12" customFormat="1" ht="12.75" customHeight="1" x14ac:dyDescent="0.2">
      <c r="B10" s="154"/>
      <c r="J10" s="9"/>
      <c r="M10" s="165" t="s">
        <v>211</v>
      </c>
      <c r="N10" s="89"/>
      <c r="O10" s="166"/>
      <c r="P10" s="468">
        <v>42429</v>
      </c>
      <c r="Q10" s="46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row>
    <row r="11" spans="2:256" s="12" customFormat="1" ht="12.75" customHeight="1" x14ac:dyDescent="0.2">
      <c r="J11" s="9"/>
      <c r="M11" s="165" t="s">
        <v>209</v>
      </c>
      <c r="N11" s="89"/>
      <c r="O11" s="166"/>
      <c r="P11" s="466">
        <f ca="1">TODAY()</f>
        <v>42429</v>
      </c>
      <c r="Q11" s="467"/>
      <c r="S11" s="167"/>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2:256" s="12" customFormat="1" ht="12.75" customHeight="1" x14ac:dyDescent="0.2">
      <c r="B12" s="461" t="str">
        <f>IF($I13=0,"U dient het NZa-nummer in te vullen.","")</f>
        <v>U dient het NZa-nummer in te vullen.</v>
      </c>
      <c r="C12" s="462"/>
      <c r="D12" s="462"/>
      <c r="E12" s="462"/>
      <c r="F12" s="462"/>
      <c r="G12" s="463"/>
      <c r="H12" s="34" t="s">
        <v>129</v>
      </c>
      <c r="I12" s="35" t="s">
        <v>130</v>
      </c>
      <c r="J12" s="9"/>
      <c r="M12" s="168" t="s">
        <v>210</v>
      </c>
      <c r="N12" s="169"/>
      <c r="O12" s="170"/>
      <c r="P12" s="464">
        <f>LEFT(AlgInfo!B13,6)*1</f>
        <v>0</v>
      </c>
      <c r="Q12" s="465"/>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2:256" s="9" customFormat="1" ht="12.75" customHeight="1" x14ac:dyDescent="0.2">
      <c r="B13" s="7" t="s">
        <v>47</v>
      </c>
      <c r="C13" s="89"/>
      <c r="D13" s="89"/>
      <c r="E13" s="89"/>
      <c r="F13" s="89"/>
      <c r="G13" s="14"/>
      <c r="H13" s="37">
        <v>300</v>
      </c>
      <c r="I13" s="44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c r="DT13" s="61"/>
      <c r="DU13" s="61"/>
      <c r="DV13" s="61"/>
      <c r="DW13" s="61"/>
      <c r="DX13" s="61"/>
      <c r="DY13" s="61"/>
      <c r="DZ13" s="61"/>
      <c r="EA13" s="61"/>
      <c r="EB13" s="61"/>
      <c r="EC13" s="61"/>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W13" s="61"/>
      <c r="HX13" s="61"/>
      <c r="HY13" s="61"/>
      <c r="HZ13" s="61"/>
      <c r="IA13" s="61"/>
      <c r="IB13" s="61"/>
      <c r="IC13" s="61"/>
      <c r="ID13" s="61"/>
      <c r="IE13" s="61"/>
      <c r="IF13" s="61"/>
      <c r="IG13" s="61"/>
      <c r="IH13" s="61"/>
      <c r="II13" s="61"/>
      <c r="IJ13" s="61"/>
      <c r="IK13" s="61"/>
      <c r="IL13" s="61"/>
      <c r="IM13" s="61"/>
      <c r="IN13" s="61"/>
      <c r="IO13" s="61"/>
      <c r="IP13" s="61"/>
      <c r="IQ13" s="61"/>
      <c r="IR13" s="61"/>
      <c r="IS13" s="61"/>
      <c r="IT13" s="61"/>
      <c r="IU13" s="61"/>
      <c r="IV13" s="61"/>
    </row>
    <row r="14" spans="2:256" s="9" customFormat="1" ht="12.75" customHeight="1" x14ac:dyDescent="0.2">
      <c r="B14" s="152"/>
      <c r="P14" s="18"/>
      <c r="Q14" s="18"/>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61"/>
      <c r="DV14" s="61"/>
      <c r="DW14" s="61"/>
      <c r="DX14" s="61"/>
      <c r="DY14" s="61"/>
      <c r="DZ14" s="61"/>
      <c r="EA14" s="61"/>
      <c r="EB14" s="61"/>
      <c r="EC14" s="61"/>
      <c r="ED14" s="61"/>
      <c r="EE14" s="61"/>
      <c r="EF14" s="61"/>
      <c r="EG14" s="61"/>
      <c r="EH14" s="61"/>
      <c r="EI14" s="61"/>
      <c r="EJ14" s="61"/>
      <c r="EK14" s="61"/>
      <c r="EL14" s="61"/>
      <c r="EM14" s="61"/>
      <c r="EN14" s="61"/>
      <c r="EO14" s="61"/>
      <c r="EP14" s="61"/>
      <c r="EQ14" s="61"/>
      <c r="ER14" s="61"/>
      <c r="ES14" s="61"/>
      <c r="ET14" s="61"/>
      <c r="EU14" s="61"/>
      <c r="EV14" s="61"/>
      <c r="EW14" s="61"/>
      <c r="EX14" s="61"/>
      <c r="EY14" s="61"/>
      <c r="EZ14" s="61"/>
      <c r="FA14" s="61"/>
      <c r="FB14" s="61"/>
      <c r="FC14" s="61"/>
      <c r="FD14" s="61"/>
      <c r="FE14" s="61"/>
      <c r="FF14" s="61"/>
      <c r="FG14" s="61"/>
      <c r="FH14" s="61"/>
      <c r="FI14" s="61"/>
      <c r="FJ14" s="61"/>
      <c r="FK14" s="61"/>
      <c r="FL14" s="61"/>
      <c r="FM14" s="61"/>
      <c r="FN14" s="61"/>
      <c r="FO14" s="61"/>
      <c r="FP14" s="61"/>
      <c r="FQ14" s="61"/>
      <c r="FR14" s="61"/>
      <c r="FS14" s="61"/>
      <c r="FT14" s="61"/>
      <c r="FU14" s="61"/>
      <c r="FV14" s="61"/>
      <c r="FW14" s="61"/>
      <c r="FX14" s="61"/>
      <c r="FY14" s="61"/>
      <c r="FZ14" s="61"/>
      <c r="GA14" s="61"/>
      <c r="GB14" s="61"/>
      <c r="GC14" s="61"/>
      <c r="GD14" s="61"/>
      <c r="GE14" s="61"/>
      <c r="GF14" s="61"/>
      <c r="GG14" s="61"/>
      <c r="GH14" s="61"/>
      <c r="GI14" s="61"/>
      <c r="GJ14" s="61"/>
      <c r="GK14" s="61"/>
      <c r="GL14" s="61"/>
      <c r="GM14" s="61"/>
      <c r="GN14" s="61"/>
      <c r="GO14" s="61"/>
      <c r="GP14" s="61"/>
      <c r="GQ14" s="61"/>
      <c r="GR14" s="61"/>
      <c r="GS14" s="61"/>
      <c r="GT14" s="61"/>
      <c r="GU14" s="61"/>
      <c r="GV14" s="61"/>
      <c r="GW14" s="61"/>
      <c r="GX14" s="61"/>
      <c r="GY14" s="61"/>
      <c r="GZ14" s="61"/>
      <c r="HA14" s="61"/>
      <c r="HB14" s="61"/>
      <c r="HC14" s="61"/>
      <c r="HD14" s="61"/>
      <c r="HE14" s="61"/>
      <c r="HF14" s="61"/>
      <c r="HG14" s="61"/>
      <c r="HH14" s="61"/>
      <c r="HI14" s="61"/>
      <c r="HJ14" s="61"/>
      <c r="HK14" s="61"/>
      <c r="HL14" s="61"/>
      <c r="HM14" s="61"/>
      <c r="HN14" s="61"/>
      <c r="HO14" s="61"/>
      <c r="HP14" s="61"/>
      <c r="HQ14" s="61"/>
      <c r="HR14" s="61"/>
      <c r="HS14" s="61"/>
      <c r="HT14" s="61"/>
      <c r="HU14" s="61"/>
      <c r="HV14" s="61"/>
      <c r="HW14" s="61"/>
      <c r="HX14" s="61"/>
      <c r="HY14" s="61"/>
      <c r="HZ14" s="61"/>
      <c r="IA14" s="61"/>
      <c r="IB14" s="61"/>
      <c r="IC14" s="61"/>
      <c r="ID14" s="61"/>
      <c r="IE14" s="61"/>
      <c r="IF14" s="61"/>
      <c r="IG14" s="61"/>
      <c r="IH14" s="61"/>
      <c r="II14" s="61"/>
      <c r="IJ14" s="61"/>
      <c r="IK14" s="61"/>
      <c r="IL14" s="61"/>
      <c r="IM14" s="61"/>
      <c r="IN14" s="61"/>
      <c r="IO14" s="61"/>
      <c r="IP14" s="61"/>
      <c r="IQ14" s="61"/>
      <c r="IR14" s="61"/>
      <c r="IS14" s="61"/>
      <c r="IT14" s="61"/>
      <c r="IU14" s="61"/>
      <c r="IV14" s="61"/>
    </row>
    <row r="15" spans="2:256" s="9" customFormat="1" ht="12.75" customHeight="1" x14ac:dyDescent="0.2">
      <c r="C15" s="12"/>
      <c r="D15" s="19"/>
      <c r="E15" s="19"/>
      <c r="F15" s="12"/>
      <c r="G15" s="12"/>
      <c r="H15" s="12"/>
      <c r="I15" s="12"/>
      <c r="M15" s="12"/>
      <c r="N15" s="12"/>
      <c r="O15" s="12"/>
      <c r="P15" s="12"/>
      <c r="Q15" s="12"/>
      <c r="AR15" s="61"/>
      <c r="AS15" s="61"/>
      <c r="AT15" s="61"/>
      <c r="AU15" s="61"/>
      <c r="AV15" s="61"/>
      <c r="AW15" s="61"/>
      <c r="AX15" s="61"/>
      <c r="AY15" s="171"/>
      <c r="AZ15" s="172"/>
      <c r="BA15" s="173"/>
      <c r="BB15" s="61"/>
      <c r="BC15" s="17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61"/>
      <c r="DV15" s="61"/>
      <c r="DW15" s="61"/>
      <c r="DX15" s="61"/>
      <c r="DY15" s="61"/>
      <c r="DZ15" s="61"/>
      <c r="EA15" s="61"/>
      <c r="EB15" s="61"/>
      <c r="EC15" s="61"/>
      <c r="ED15" s="61"/>
      <c r="EE15" s="61"/>
      <c r="EF15" s="61"/>
      <c r="EG15" s="61"/>
      <c r="EH15" s="61"/>
      <c r="EI15" s="61"/>
      <c r="EJ15" s="61"/>
      <c r="EK15" s="61"/>
      <c r="EL15" s="61"/>
      <c r="EM15" s="61"/>
      <c r="EN15" s="61"/>
      <c r="EO15" s="61"/>
      <c r="EP15" s="61"/>
      <c r="EQ15" s="61"/>
      <c r="ER15" s="61"/>
      <c r="ES15" s="61"/>
      <c r="ET15" s="61"/>
      <c r="EU15" s="61"/>
      <c r="EV15" s="61"/>
      <c r="EW15" s="61"/>
      <c r="EX15" s="61"/>
      <c r="EY15" s="61"/>
      <c r="EZ15" s="61"/>
      <c r="FA15" s="61"/>
      <c r="FB15" s="61"/>
      <c r="FC15" s="61"/>
      <c r="FD15" s="61"/>
      <c r="FE15" s="61"/>
      <c r="FF15" s="61"/>
      <c r="FG15" s="61"/>
      <c r="FH15" s="61"/>
      <c r="FI15" s="61"/>
      <c r="FJ15" s="61"/>
      <c r="FK15" s="61"/>
      <c r="FL15" s="61"/>
      <c r="FM15" s="61"/>
      <c r="FN15" s="61"/>
      <c r="FO15" s="61"/>
      <c r="FP15" s="61"/>
      <c r="FQ15" s="61"/>
      <c r="FR15" s="61"/>
      <c r="FS15" s="61"/>
      <c r="FT15" s="61"/>
      <c r="FU15" s="61"/>
      <c r="FV15" s="61"/>
      <c r="FW15" s="61"/>
      <c r="FX15" s="61"/>
      <c r="FY15" s="61"/>
      <c r="FZ15" s="61"/>
      <c r="GA15" s="61"/>
      <c r="GB15" s="61"/>
      <c r="GC15" s="61"/>
      <c r="GD15" s="61"/>
      <c r="GE15" s="61"/>
      <c r="GF15" s="61"/>
      <c r="GG15" s="61"/>
      <c r="GH15" s="61"/>
      <c r="GI15" s="61"/>
      <c r="GJ15" s="61"/>
      <c r="GK15" s="61"/>
      <c r="GL15" s="61"/>
      <c r="GM15" s="61"/>
      <c r="GN15" s="61"/>
      <c r="GO15" s="61"/>
      <c r="GP15" s="61"/>
      <c r="GQ15" s="61"/>
      <c r="GR15" s="61"/>
      <c r="GS15" s="61"/>
      <c r="GT15" s="61"/>
      <c r="GU15" s="61"/>
      <c r="GV15" s="61"/>
      <c r="GW15" s="61"/>
      <c r="GX15" s="61"/>
      <c r="GY15" s="61"/>
      <c r="GZ15" s="61"/>
      <c r="HA15" s="61"/>
      <c r="HB15" s="61"/>
      <c r="HC15" s="61"/>
      <c r="HD15" s="61"/>
      <c r="HE15" s="61"/>
      <c r="HF15" s="61"/>
      <c r="HG15" s="61"/>
      <c r="HH15" s="61"/>
      <c r="HI15" s="61"/>
      <c r="HJ15" s="61"/>
      <c r="HK15" s="61"/>
      <c r="HL15" s="61"/>
      <c r="HM15" s="61"/>
      <c r="HN15" s="61"/>
      <c r="HO15" s="61"/>
      <c r="HP15" s="61"/>
      <c r="HQ15" s="61"/>
      <c r="HR15" s="61"/>
      <c r="HS15" s="61"/>
      <c r="HT15" s="61"/>
      <c r="HU15" s="61"/>
      <c r="HV15" s="61"/>
      <c r="HW15" s="61"/>
      <c r="HX15" s="61"/>
      <c r="HY15" s="61"/>
      <c r="HZ15" s="61"/>
      <c r="IA15" s="61"/>
      <c r="IB15" s="61"/>
      <c r="IC15" s="61"/>
      <c r="ID15" s="61"/>
      <c r="IE15" s="61"/>
      <c r="IF15" s="61"/>
      <c r="IG15" s="61"/>
      <c r="IH15" s="61"/>
      <c r="II15" s="61"/>
      <c r="IJ15" s="61"/>
      <c r="IK15" s="61"/>
      <c r="IL15" s="61"/>
      <c r="IM15" s="61"/>
      <c r="IN15" s="61"/>
      <c r="IO15" s="61"/>
      <c r="IP15" s="61"/>
      <c r="IQ15" s="61"/>
      <c r="IR15" s="61"/>
      <c r="IS15" s="61"/>
      <c r="IT15" s="61"/>
      <c r="IU15" s="61"/>
      <c r="IV15" s="61"/>
    </row>
    <row r="16" spans="2:256" s="9" customFormat="1" ht="12.75" customHeight="1" x14ac:dyDescent="0.2">
      <c r="B16" s="10" t="s">
        <v>758</v>
      </c>
      <c r="C16" s="11"/>
      <c r="D16" s="89"/>
      <c r="E16" s="89"/>
      <c r="F16" s="89"/>
      <c r="G16" s="89"/>
      <c r="H16" s="89"/>
      <c r="I16" s="14"/>
      <c r="J16" s="12"/>
      <c r="K16" s="12"/>
      <c r="R16" s="12"/>
      <c r="AR16" s="61"/>
      <c r="AS16" s="61"/>
      <c r="AT16" s="61"/>
      <c r="AU16" s="61"/>
      <c r="AV16" s="61"/>
      <c r="AW16" s="61"/>
      <c r="AX16" s="61"/>
      <c r="AY16" s="171"/>
      <c r="AZ16" s="172"/>
      <c r="BA16" s="173"/>
      <c r="BB16" s="61"/>
      <c r="BC16" s="17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61"/>
      <c r="DV16" s="61"/>
      <c r="DW16" s="61"/>
      <c r="DX16" s="61"/>
      <c r="DY16" s="61"/>
      <c r="DZ16" s="61"/>
      <c r="EA16" s="61"/>
      <c r="EB16" s="61"/>
      <c r="EC16" s="61"/>
      <c r="ED16" s="61"/>
      <c r="EE16" s="61"/>
      <c r="EF16" s="61"/>
      <c r="EG16" s="61"/>
      <c r="EH16" s="61"/>
      <c r="EI16" s="61"/>
      <c r="EJ16" s="61"/>
      <c r="EK16" s="61"/>
      <c r="EL16" s="61"/>
      <c r="EM16" s="61"/>
      <c r="EN16" s="61"/>
      <c r="EO16" s="61"/>
      <c r="EP16" s="61"/>
      <c r="EQ16" s="61"/>
      <c r="ER16" s="61"/>
      <c r="ES16" s="61"/>
      <c r="ET16" s="61"/>
      <c r="EU16" s="61"/>
      <c r="EV16" s="61"/>
      <c r="EW16" s="61"/>
      <c r="EX16" s="61"/>
      <c r="EY16" s="61"/>
      <c r="EZ16" s="61"/>
      <c r="FA16" s="61"/>
      <c r="FB16" s="61"/>
      <c r="FC16" s="61"/>
      <c r="FD16" s="61"/>
      <c r="FE16" s="61"/>
      <c r="FF16" s="61"/>
      <c r="FG16" s="61"/>
      <c r="FH16" s="61"/>
      <c r="FI16" s="61"/>
      <c r="FJ16" s="61"/>
      <c r="FK16" s="61"/>
      <c r="FL16" s="61"/>
      <c r="FM16" s="61"/>
      <c r="FN16" s="61"/>
      <c r="FO16" s="61"/>
      <c r="FP16" s="61"/>
      <c r="FQ16" s="61"/>
      <c r="FR16" s="61"/>
      <c r="FS16" s="61"/>
      <c r="FT16" s="61"/>
      <c r="FU16" s="61"/>
      <c r="FV16" s="61"/>
      <c r="FW16" s="61"/>
      <c r="FX16" s="61"/>
      <c r="FY16" s="61"/>
      <c r="FZ16" s="61"/>
      <c r="GA16" s="61"/>
      <c r="GB16" s="61"/>
      <c r="GC16" s="61"/>
      <c r="GD16" s="61"/>
      <c r="GE16" s="61"/>
      <c r="GF16" s="61"/>
      <c r="GG16" s="61"/>
      <c r="GH16" s="61"/>
      <c r="GI16" s="61"/>
      <c r="GJ16" s="61"/>
      <c r="GK16" s="61"/>
      <c r="GL16" s="61"/>
      <c r="GM16" s="61"/>
      <c r="GN16" s="61"/>
      <c r="GO16" s="61"/>
      <c r="GP16" s="61"/>
      <c r="GQ16" s="61"/>
      <c r="GR16" s="61"/>
      <c r="GS16" s="61"/>
      <c r="GT16" s="61"/>
      <c r="GU16" s="61"/>
      <c r="GV16" s="61"/>
      <c r="GW16" s="61"/>
      <c r="GX16" s="61"/>
      <c r="GY16" s="61"/>
      <c r="GZ16" s="61"/>
      <c r="HA16" s="61"/>
      <c r="HB16" s="61"/>
      <c r="HC16" s="61"/>
      <c r="HD16" s="61"/>
      <c r="HE16" s="61"/>
      <c r="HF16" s="61"/>
      <c r="HG16" s="61"/>
      <c r="HH16" s="61"/>
      <c r="HI16" s="61"/>
      <c r="HJ16" s="61"/>
      <c r="HK16" s="61"/>
      <c r="HL16" s="61"/>
      <c r="HM16" s="61"/>
      <c r="HN16" s="61"/>
      <c r="HO16" s="61"/>
      <c r="HP16" s="61"/>
      <c r="HQ16" s="61"/>
      <c r="HR16" s="61"/>
      <c r="HS16" s="61"/>
      <c r="HT16" s="61"/>
      <c r="HU16" s="61"/>
      <c r="HV16" s="61"/>
      <c r="HW16" s="61"/>
      <c r="HX16" s="61"/>
      <c r="HY16" s="61"/>
      <c r="HZ16" s="61"/>
      <c r="IA16" s="61"/>
      <c r="IB16" s="61"/>
      <c r="IC16" s="61"/>
      <c r="ID16" s="61"/>
      <c r="IE16" s="61"/>
      <c r="IF16" s="61"/>
      <c r="IG16" s="61"/>
      <c r="IH16" s="61"/>
      <c r="II16" s="61"/>
      <c r="IJ16" s="61"/>
      <c r="IK16" s="61"/>
      <c r="IL16" s="61"/>
      <c r="IM16" s="61"/>
      <c r="IN16" s="61"/>
      <c r="IO16" s="61"/>
      <c r="IP16" s="61"/>
      <c r="IQ16" s="61"/>
      <c r="IR16" s="61"/>
      <c r="IS16" s="61"/>
      <c r="IT16" s="61"/>
      <c r="IU16" s="61"/>
      <c r="IV16" s="61"/>
    </row>
    <row r="17" spans="1:256" s="19" customFormat="1" ht="12.75" customHeight="1" x14ac:dyDescent="0.2">
      <c r="B17" s="7" t="s">
        <v>132</v>
      </c>
      <c r="C17" s="13"/>
      <c r="D17" s="448" t="str">
        <f>AlgInfo!E5</f>
        <v/>
      </c>
      <c r="E17" s="449"/>
      <c r="F17" s="449"/>
      <c r="G17" s="449"/>
      <c r="H17" s="449"/>
      <c r="I17" s="450"/>
      <c r="J17" s="12"/>
      <c r="S17" s="155"/>
      <c r="T17" s="155"/>
      <c r="U17" s="155"/>
      <c r="V17" s="155"/>
      <c r="W17" s="155"/>
      <c r="X17" s="155"/>
      <c r="Y17" s="155"/>
      <c r="Z17" s="155"/>
      <c r="AA17" s="155"/>
      <c r="AB17" s="155"/>
      <c r="AC17" s="155"/>
      <c r="AD17" s="155"/>
      <c r="AE17" s="155"/>
      <c r="AF17" s="155"/>
      <c r="AG17" s="155"/>
      <c r="AH17" s="155"/>
      <c r="AI17" s="155"/>
      <c r="AJ17" s="155"/>
      <c r="AK17" s="155"/>
      <c r="AL17" s="155"/>
      <c r="AM17" s="155"/>
      <c r="AN17" s="155"/>
      <c r="AO17" s="155"/>
      <c r="AP17" s="155"/>
      <c r="AQ17" s="155"/>
      <c r="AR17" s="86"/>
      <c r="AY17" s="171"/>
      <c r="AZ17" s="172"/>
      <c r="BA17" s="173"/>
      <c r="BB17" s="61"/>
      <c r="BC17" s="171"/>
    </row>
    <row r="18" spans="1:256" s="19" customFormat="1" ht="12.75" customHeight="1" x14ac:dyDescent="0.2">
      <c r="B18" s="7" t="s">
        <v>133</v>
      </c>
      <c r="C18" s="13"/>
      <c r="D18" s="448" t="str">
        <f>AlgInfo!E6</f>
        <v/>
      </c>
      <c r="E18" s="449"/>
      <c r="F18" s="449"/>
      <c r="G18" s="449"/>
      <c r="H18" s="449"/>
      <c r="I18" s="450"/>
      <c r="J18" s="12"/>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3"/>
      <c r="AY18" s="171"/>
      <c r="AZ18" s="172"/>
      <c r="BA18" s="173"/>
      <c r="BB18" s="61"/>
      <c r="BC18" s="171"/>
    </row>
    <row r="19" spans="1:256" s="19" customFormat="1" ht="12.75" customHeight="1" x14ac:dyDescent="0.2">
      <c r="B19" s="335" t="s">
        <v>1131</v>
      </c>
      <c r="C19" s="13"/>
      <c r="D19" s="456"/>
      <c r="E19" s="457"/>
      <c r="F19" s="457"/>
      <c r="G19" s="457"/>
      <c r="H19" s="457"/>
      <c r="I19" s="458"/>
      <c r="J19" s="12"/>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3"/>
      <c r="AY19" s="171"/>
      <c r="AZ19" s="172"/>
      <c r="BA19" s="173"/>
      <c r="BB19" s="61"/>
      <c r="BC19" s="171"/>
    </row>
    <row r="20" spans="1:256" s="19" customFormat="1" ht="12.75" customHeight="1" x14ac:dyDescent="0.2">
      <c r="B20" s="7" t="s">
        <v>134</v>
      </c>
      <c r="C20" s="13"/>
      <c r="D20" s="454" t="s">
        <v>81</v>
      </c>
      <c r="E20" s="455"/>
      <c r="F20" s="445"/>
      <c r="G20" s="446"/>
      <c r="H20" s="446"/>
      <c r="I20" s="447"/>
      <c r="J20" s="12"/>
      <c r="S20" s="365" t="s">
        <v>358</v>
      </c>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Y20" s="171"/>
      <c r="AZ20" s="172"/>
      <c r="BA20" s="173"/>
      <c r="BB20" s="61"/>
      <c r="BC20" s="171"/>
    </row>
    <row r="21" spans="1:256" s="19" customFormat="1" ht="12.75" customHeight="1" x14ac:dyDescent="0.2">
      <c r="B21" s="7" t="s">
        <v>135</v>
      </c>
      <c r="C21" s="13"/>
      <c r="D21" s="451"/>
      <c r="E21" s="452"/>
      <c r="F21" s="452"/>
      <c r="G21" s="452"/>
      <c r="H21" s="452"/>
      <c r="I21" s="453"/>
      <c r="J21" s="364"/>
      <c r="S21" s="366" t="s">
        <v>80</v>
      </c>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Y21" s="171"/>
      <c r="AZ21" s="172"/>
      <c r="BA21" s="173"/>
      <c r="BB21" s="61"/>
      <c r="BC21" s="171"/>
    </row>
    <row r="22" spans="1:256" s="19" customFormat="1" ht="12.75" customHeight="1" x14ac:dyDescent="0.2">
      <c r="A22" s="419"/>
      <c r="B22" s="7" t="s">
        <v>136</v>
      </c>
      <c r="C22" s="13"/>
      <c r="D22" s="442"/>
      <c r="E22" s="443"/>
      <c r="F22" s="443"/>
      <c r="G22" s="443"/>
      <c r="H22" s="443"/>
      <c r="I22" s="444"/>
      <c r="J22" s="12"/>
      <c r="S22" s="367" t="s">
        <v>81</v>
      </c>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Y22" s="171"/>
      <c r="AZ22" s="172"/>
      <c r="BA22" s="173"/>
      <c r="BB22" s="61"/>
      <c r="BC22" s="171"/>
    </row>
    <row r="23" spans="1:256" s="19" customFormat="1" ht="12.75" customHeight="1" x14ac:dyDescent="0.2">
      <c r="A23" s="419"/>
      <c r="B23" s="7" t="s">
        <v>1724</v>
      </c>
      <c r="C23" s="13"/>
      <c r="D23" s="7"/>
      <c r="E23" s="13"/>
      <c r="F23" s="445"/>
      <c r="G23" s="446"/>
      <c r="H23" s="446"/>
      <c r="I23" s="447"/>
      <c r="J23" s="12"/>
      <c r="S23" s="155"/>
      <c r="T23" s="155"/>
      <c r="U23" s="155"/>
      <c r="V23" s="155"/>
      <c r="W23" s="155"/>
      <c r="X23" s="155"/>
      <c r="Y23" s="155"/>
      <c r="Z23" s="155"/>
      <c r="AA23" s="155"/>
      <c r="AB23" s="155"/>
      <c r="AC23" s="155"/>
      <c r="AD23" s="155"/>
      <c r="AE23" s="155"/>
      <c r="AF23" s="155"/>
      <c r="AG23" s="155"/>
      <c r="AH23" s="155"/>
      <c r="AI23" s="155"/>
      <c r="AJ23" s="155"/>
      <c r="AK23" s="155"/>
      <c r="AL23" s="155"/>
      <c r="AM23" s="155"/>
      <c r="AN23" s="155"/>
      <c r="AO23" s="155"/>
      <c r="AP23" s="155"/>
      <c r="AQ23" s="155"/>
      <c r="AR23" s="155"/>
      <c r="AS23" s="155"/>
      <c r="AT23" s="155"/>
      <c r="AU23" s="155"/>
      <c r="AV23" s="155"/>
      <c r="AW23" s="155"/>
      <c r="AX23" s="155"/>
      <c r="AY23" s="155"/>
    </row>
    <row r="24" spans="1:256" s="19" customFormat="1" ht="12.75" customHeight="1" x14ac:dyDescent="0.2">
      <c r="J24" s="12"/>
      <c r="K24" s="12"/>
      <c r="L24" s="12"/>
      <c r="R24" s="12"/>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5"/>
      <c r="AU24" s="155"/>
      <c r="AV24" s="155"/>
      <c r="AW24" s="155"/>
      <c r="AX24" s="155"/>
      <c r="AY24" s="155"/>
    </row>
    <row r="25" spans="1:256" s="12" customFormat="1" ht="12.75" customHeight="1" x14ac:dyDescent="0.2">
      <c r="B25" s="482" t="s">
        <v>1718</v>
      </c>
      <c r="C25" s="482"/>
      <c r="D25" s="482"/>
      <c r="E25" s="482"/>
      <c r="F25" s="482"/>
      <c r="G25" s="482"/>
      <c r="H25" s="482"/>
      <c r="I25" s="482"/>
      <c r="M25" s="332" t="s">
        <v>1130</v>
      </c>
      <c r="N25" s="333"/>
      <c r="O25" s="333"/>
      <c r="P25" s="333"/>
      <c r="Q25" s="334"/>
      <c r="AR25" s="19"/>
      <c r="AS25" s="19"/>
      <c r="AT25" s="19"/>
      <c r="AU25" s="19"/>
      <c r="AV25" s="19"/>
      <c r="AW25" s="19"/>
      <c r="AX25" s="19"/>
      <c r="AY25" s="171"/>
      <c r="AZ25" s="172"/>
      <c r="BA25" s="173"/>
      <c r="BB25" s="61"/>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256" s="12" customFormat="1" ht="12.75" customHeight="1" x14ac:dyDescent="0.2">
      <c r="B26" s="12" t="s">
        <v>1733</v>
      </c>
      <c r="M26" s="470" t="str">
        <f>IF(Foutmeldingen!I13&gt;0,"Nog niet ondertekenen, er is een foutmelding, zie werkblad foutmeldingen","")</f>
        <v/>
      </c>
      <c r="N26" s="471"/>
      <c r="O26" s="471"/>
      <c r="P26" s="471"/>
      <c r="Q26" s="472"/>
      <c r="AR26" s="19"/>
      <c r="AS26" s="19"/>
      <c r="AT26" s="19"/>
      <c r="AU26" s="19"/>
      <c r="AV26" s="19"/>
      <c r="AW26" s="19"/>
      <c r="AX26" s="19"/>
      <c r="AY26" s="171"/>
      <c r="AZ26" s="172"/>
      <c r="BA26" s="173"/>
      <c r="BB26" s="61"/>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row>
    <row r="27" spans="1:256" s="12" customFormat="1" ht="12.75" customHeight="1" x14ac:dyDescent="0.2">
      <c r="B27" s="19"/>
      <c r="C27" s="19"/>
      <c r="D27" s="19"/>
      <c r="E27" s="19"/>
      <c r="F27" s="19"/>
      <c r="G27" s="19"/>
      <c r="H27" s="19"/>
      <c r="I27" s="19"/>
      <c r="J27" s="19"/>
      <c r="K27" s="19"/>
      <c r="L27" s="19"/>
      <c r="M27" s="473"/>
      <c r="N27" s="474"/>
      <c r="O27" s="474"/>
      <c r="P27" s="474"/>
      <c r="Q27" s="475"/>
      <c r="AR27" s="19"/>
      <c r="AS27" s="19"/>
      <c r="AT27" s="19"/>
      <c r="AU27" s="19"/>
      <c r="AV27" s="19"/>
      <c r="AW27" s="19"/>
      <c r="AX27" s="19"/>
      <c r="AY27" s="173"/>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row>
    <row r="28" spans="1:256" s="12" customFormat="1" ht="12.75" customHeight="1" x14ac:dyDescent="0.2">
      <c r="B28" s="19" t="s">
        <v>1723</v>
      </c>
      <c r="C28" s="19"/>
      <c r="D28" s="19"/>
      <c r="E28" s="19"/>
      <c r="F28" s="19"/>
      <c r="G28" s="19"/>
      <c r="H28" s="19"/>
      <c r="I28" s="19"/>
      <c r="J28" s="19"/>
      <c r="K28" s="19"/>
      <c r="L28" s="19"/>
      <c r="M28" s="473"/>
      <c r="N28" s="474"/>
      <c r="O28" s="474"/>
      <c r="P28" s="474"/>
      <c r="Q28" s="475"/>
      <c r="AR28" s="19"/>
      <c r="AS28" s="19"/>
      <c r="AT28" s="19"/>
      <c r="AU28" s="19"/>
      <c r="AV28" s="19"/>
      <c r="AW28" s="19"/>
      <c r="AX28" s="19"/>
      <c r="AY28" s="173"/>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row>
    <row r="29" spans="1:256" s="12" customFormat="1" ht="45.75" customHeight="1" x14ac:dyDescent="0.2">
      <c r="B29" s="267" t="s">
        <v>1105</v>
      </c>
      <c r="C29" s="483" t="s">
        <v>1735</v>
      </c>
      <c r="D29" s="483"/>
      <c r="E29" s="483"/>
      <c r="F29" s="483"/>
      <c r="G29" s="483"/>
      <c r="H29" s="483"/>
      <c r="I29" s="483"/>
      <c r="J29" s="325"/>
      <c r="K29" s="325"/>
      <c r="L29" s="325"/>
      <c r="M29" s="25" t="s">
        <v>218</v>
      </c>
      <c r="N29" s="23"/>
      <c r="O29" s="23"/>
      <c r="P29" s="23"/>
      <c r="Q29" s="24"/>
      <c r="AR29" s="19"/>
      <c r="AS29" s="19"/>
      <c r="AT29" s="19"/>
      <c r="AU29" s="19"/>
      <c r="AV29" s="19"/>
      <c r="AW29" s="19"/>
      <c r="AX29" s="19"/>
      <c r="AY29" s="173"/>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row>
    <row r="30" spans="1:256" s="12" customFormat="1" ht="12.75" customHeight="1" thickBot="1" x14ac:dyDescent="0.25">
      <c r="C30" s="325"/>
      <c r="D30" s="325"/>
      <c r="E30" s="325"/>
      <c r="F30" s="325"/>
      <c r="G30" s="325"/>
      <c r="H30" s="325"/>
      <c r="I30" s="325"/>
      <c r="J30" s="325"/>
      <c r="K30" s="325"/>
      <c r="L30" s="325"/>
      <c r="M30" s="27" t="s">
        <v>132</v>
      </c>
      <c r="N30" s="53"/>
      <c r="O30" s="476"/>
      <c r="P30" s="477"/>
      <c r="Q30" s="478"/>
      <c r="AR30" s="19"/>
      <c r="AS30" s="19"/>
      <c r="AT30" s="19"/>
      <c r="AU30" s="19"/>
      <c r="AV30" s="19"/>
      <c r="AW30" s="19"/>
      <c r="AX30" s="19"/>
      <c r="AY30" s="173"/>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row>
    <row r="31" spans="1:256" s="12" customFormat="1" ht="12.75" customHeight="1" thickBot="1" x14ac:dyDescent="0.25">
      <c r="B31" s="323" t="s">
        <v>1734</v>
      </c>
      <c r="C31" s="324"/>
      <c r="D31" s="324"/>
      <c r="E31" s="324"/>
      <c r="F31" s="324"/>
      <c r="G31" s="324"/>
      <c r="H31" s="324"/>
      <c r="I31" s="322">
        <f>+'Aanvraag 2015'!H16</f>
        <v>0</v>
      </c>
      <c r="J31" s="174"/>
      <c r="K31" s="174"/>
      <c r="L31" s="174"/>
      <c r="M31" s="27" t="s">
        <v>1132</v>
      </c>
      <c r="N31" s="53"/>
      <c r="O31" s="476"/>
      <c r="P31" s="477"/>
      <c r="Q31" s="478"/>
      <c r="AR31" s="19"/>
      <c r="AS31" s="19"/>
      <c r="AT31" s="19"/>
      <c r="AU31" s="19"/>
      <c r="AV31" s="19"/>
      <c r="AW31" s="19"/>
      <c r="AX31" s="19"/>
      <c r="AY31" s="173"/>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s="12" customFormat="1" ht="13.5" customHeight="1" x14ac:dyDescent="0.2">
      <c r="G32" s="15"/>
      <c r="I32" s="6"/>
      <c r="J32" s="6"/>
      <c r="K32" s="6"/>
      <c r="L32" s="6"/>
      <c r="M32" s="26" t="s">
        <v>128</v>
      </c>
      <c r="N32" s="54"/>
      <c r="O32" s="479"/>
      <c r="P32" s="480"/>
      <c r="Q32" s="481"/>
      <c r="AR32" s="19"/>
      <c r="AS32" s="19"/>
      <c r="AT32" s="19"/>
      <c r="AU32" s="19"/>
      <c r="AV32" s="19"/>
      <c r="AW32" s="19"/>
      <c r="AX32" s="19"/>
      <c r="AY32" s="88"/>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row>
    <row r="33" spans="2:256" s="12" customFormat="1" ht="13.5" customHeight="1" x14ac:dyDescent="0.2">
      <c r="C33" s="6"/>
      <c r="D33" s="5"/>
      <c r="E33" s="5"/>
      <c r="F33" s="5"/>
      <c r="G33" s="5"/>
      <c r="H33" s="5"/>
      <c r="L33" s="6"/>
      <c r="M33" s="90"/>
      <c r="N33" s="90"/>
      <c r="O33" s="90"/>
      <c r="P33" s="90"/>
      <c r="Q33" s="90"/>
      <c r="AR33" s="19"/>
      <c r="AS33" s="19"/>
      <c r="AT33" s="19"/>
      <c r="AU33" s="19"/>
      <c r="AV33" s="19"/>
      <c r="AW33" s="19"/>
      <c r="AX33" s="19"/>
      <c r="AY33" s="88"/>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row>
    <row r="34" spans="2:256" s="19" customFormat="1" ht="12.75" hidden="1" customHeight="1" x14ac:dyDescent="0.2">
      <c r="B34" s="17"/>
      <c r="C34" s="21"/>
      <c r="D34" s="8"/>
      <c r="E34" s="8"/>
      <c r="F34" s="8"/>
      <c r="G34" s="8"/>
      <c r="H34" s="8"/>
      <c r="I34" s="8"/>
      <c r="J34" s="8"/>
      <c r="K34" s="90"/>
      <c r="L34" s="90"/>
      <c r="M34" s="21"/>
      <c r="N34" s="21"/>
      <c r="O34" s="21"/>
      <c r="P34" s="21"/>
      <c r="Q34" s="8"/>
      <c r="AY34" s="88"/>
    </row>
    <row r="35" spans="2:256" s="19" customFormat="1" hidden="1" x14ac:dyDescent="0.2">
      <c r="B35" s="91"/>
      <c r="C35" s="21"/>
      <c r="D35" s="8"/>
      <c r="E35" s="8"/>
      <c r="F35" s="8"/>
      <c r="G35" s="8"/>
      <c r="H35" s="8"/>
      <c r="I35" s="8"/>
      <c r="J35" s="8"/>
      <c r="K35" s="8"/>
      <c r="L35" s="21"/>
      <c r="M35" s="21"/>
      <c r="N35" s="21"/>
      <c r="O35" s="21"/>
      <c r="P35" s="21"/>
      <c r="Q35" s="8"/>
      <c r="AY35" s="88"/>
    </row>
    <row r="36" spans="2:256" s="19" customFormat="1" ht="11.25" hidden="1" customHeight="1" x14ac:dyDescent="0.2">
      <c r="B36" s="91"/>
      <c r="C36" s="21"/>
      <c r="D36" s="8"/>
      <c r="E36" s="8"/>
      <c r="F36" s="8"/>
      <c r="G36" s="8"/>
      <c r="H36" s="8"/>
      <c r="I36" s="8"/>
      <c r="J36" s="8"/>
      <c r="K36" s="8"/>
      <c r="L36" s="21"/>
      <c r="M36" s="21"/>
      <c r="N36" s="21"/>
      <c r="O36" s="21"/>
      <c r="P36" s="21"/>
      <c r="Q36" s="8"/>
      <c r="AY36" s="88"/>
    </row>
    <row r="37" spans="2:256" s="19" customFormat="1" hidden="1" x14ac:dyDescent="0.2">
      <c r="B37" s="92"/>
      <c r="C37" s="21"/>
      <c r="D37" s="8"/>
      <c r="E37" s="8"/>
      <c r="F37" s="8"/>
      <c r="G37" s="8"/>
      <c r="H37" s="8"/>
      <c r="I37" s="8"/>
      <c r="J37" s="8"/>
      <c r="K37" s="8"/>
      <c r="L37" s="21"/>
      <c r="M37" s="21"/>
      <c r="N37" s="21"/>
      <c r="O37" s="21"/>
      <c r="P37" s="21"/>
      <c r="Q37" s="8"/>
      <c r="AY37" s="93"/>
    </row>
    <row r="38" spans="2:256" s="19" customFormat="1" hidden="1" x14ac:dyDescent="0.2">
      <c r="B38" s="92"/>
      <c r="C38" s="21"/>
      <c r="D38" s="8"/>
      <c r="E38" s="8"/>
      <c r="F38" s="8"/>
      <c r="G38" s="8"/>
      <c r="H38" s="8"/>
      <c r="I38" s="8"/>
      <c r="J38" s="8"/>
      <c r="K38" s="8"/>
      <c r="L38" s="21"/>
      <c r="M38" s="21"/>
      <c r="N38" s="21"/>
      <c r="O38" s="21"/>
      <c r="P38" s="21"/>
      <c r="Q38" s="8"/>
      <c r="AY38" s="88"/>
    </row>
    <row r="39" spans="2:256" s="19" customFormat="1" ht="11.25" hidden="1" customHeight="1" x14ac:dyDescent="0.2">
      <c r="B39" s="94"/>
      <c r="C39" s="21"/>
      <c r="D39" s="8"/>
      <c r="E39" s="8"/>
      <c r="F39" s="8"/>
      <c r="G39" s="8"/>
      <c r="H39" s="8"/>
      <c r="I39" s="8"/>
      <c r="J39" s="8"/>
      <c r="K39" s="8"/>
      <c r="L39" s="21"/>
      <c r="M39" s="21"/>
      <c r="N39" s="21"/>
      <c r="O39" s="21"/>
      <c r="P39" s="21"/>
      <c r="Q39" s="8"/>
      <c r="AY39" s="88"/>
    </row>
    <row r="40" spans="2:256" s="19" customFormat="1" hidden="1" x14ac:dyDescent="0.2">
      <c r="B40" s="94"/>
      <c r="C40" s="21"/>
      <c r="D40" s="8"/>
      <c r="E40" s="8"/>
      <c r="F40" s="8"/>
      <c r="G40" s="8"/>
      <c r="H40" s="8"/>
      <c r="I40" s="8"/>
      <c r="J40" s="8"/>
      <c r="K40" s="8"/>
      <c r="L40" s="21"/>
      <c r="M40" s="21"/>
      <c r="N40" s="21"/>
      <c r="O40" s="21"/>
      <c r="P40" s="21"/>
      <c r="Q40" s="8"/>
      <c r="AY40" s="88"/>
      <c r="AZ40" s="88"/>
      <c r="BA40" s="88"/>
    </row>
    <row r="41" spans="2:256" s="19" customFormat="1" hidden="1" x14ac:dyDescent="0.2">
      <c r="B41" s="92"/>
      <c r="C41" s="21"/>
      <c r="D41" s="8"/>
      <c r="E41" s="8"/>
      <c r="F41" s="8"/>
      <c r="G41" s="8"/>
      <c r="H41" s="8"/>
      <c r="I41" s="8"/>
      <c r="J41" s="8"/>
      <c r="K41" s="8"/>
      <c r="L41" s="21"/>
      <c r="M41" s="21"/>
      <c r="N41" s="21"/>
      <c r="O41" s="21"/>
      <c r="P41" s="21"/>
      <c r="Q41" s="8"/>
      <c r="R41" s="61"/>
      <c r="AY41" s="93"/>
      <c r="AZ41" s="95"/>
      <c r="BA41" s="93"/>
    </row>
    <row r="42" spans="2:256" s="19" customFormat="1" ht="10.5" hidden="1" customHeight="1" x14ac:dyDescent="0.2">
      <c r="B42" s="8"/>
      <c r="C42" s="21"/>
      <c r="D42" s="8"/>
      <c r="E42" s="8"/>
      <c r="F42" s="8"/>
      <c r="G42" s="8"/>
      <c r="H42" s="8"/>
      <c r="I42" s="8"/>
      <c r="J42" s="8"/>
      <c r="K42" s="8"/>
      <c r="L42" s="21"/>
      <c r="M42" s="21"/>
      <c r="N42" s="21"/>
      <c r="O42" s="21"/>
      <c r="P42" s="21"/>
      <c r="Q42" s="8"/>
      <c r="R42" s="61"/>
      <c r="AY42" s="93"/>
      <c r="AZ42" s="95"/>
      <c r="BA42" s="93"/>
    </row>
    <row r="43" spans="2:256" s="19" customFormat="1" ht="16.5" hidden="1" customHeight="1" x14ac:dyDescent="0.2">
      <c r="B43" s="8"/>
      <c r="C43" s="21"/>
      <c r="D43" s="8"/>
      <c r="E43" s="8"/>
      <c r="F43" s="8"/>
      <c r="G43" s="8"/>
      <c r="H43" s="8"/>
      <c r="I43" s="8"/>
      <c r="J43" s="8"/>
      <c r="K43" s="8"/>
      <c r="L43" s="21"/>
      <c r="M43" s="21"/>
      <c r="N43" s="21"/>
      <c r="O43" s="21"/>
      <c r="P43" s="21"/>
      <c r="Q43" s="8"/>
      <c r="R43" s="61"/>
      <c r="AY43" s="93"/>
      <c r="AZ43" s="95"/>
      <c r="BA43" s="93"/>
    </row>
    <row r="44" spans="2:256" s="19" customFormat="1" ht="16.5" hidden="1" customHeight="1" x14ac:dyDescent="0.15">
      <c r="B44" s="8"/>
      <c r="C44" s="21"/>
      <c r="D44" s="8"/>
      <c r="E44" s="8"/>
      <c r="F44" s="8"/>
      <c r="G44" s="8"/>
      <c r="H44" s="8"/>
      <c r="I44" s="8"/>
      <c r="J44" s="8"/>
      <c r="K44" s="8"/>
      <c r="L44" s="21"/>
      <c r="M44" s="21"/>
      <c r="N44" s="21"/>
      <c r="O44" s="21"/>
      <c r="P44" s="21"/>
      <c r="Q44" s="8"/>
    </row>
    <row r="45" spans="2:256" s="19" customFormat="1" ht="21" hidden="1" customHeight="1" x14ac:dyDescent="0.15">
      <c r="B45" s="8"/>
      <c r="C45" s="21"/>
      <c r="D45" s="8"/>
      <c r="E45" s="8"/>
      <c r="F45" s="8"/>
      <c r="G45" s="8"/>
      <c r="H45" s="8"/>
      <c r="I45" s="8"/>
      <c r="J45" s="8"/>
      <c r="K45" s="8"/>
      <c r="L45" s="21"/>
      <c r="M45" s="21"/>
      <c r="N45" s="21"/>
      <c r="O45" s="21"/>
      <c r="P45" s="21"/>
      <c r="Q45" s="8"/>
    </row>
    <row r="46" spans="2:256" s="19" customFormat="1" ht="14.25" hidden="1" customHeight="1" x14ac:dyDescent="0.15">
      <c r="B46" s="8"/>
      <c r="C46" s="21"/>
      <c r="D46" s="8"/>
      <c r="E46" s="8"/>
      <c r="F46" s="8"/>
      <c r="G46" s="8"/>
      <c r="H46" s="8"/>
      <c r="I46" s="8"/>
      <c r="J46" s="8"/>
      <c r="K46" s="8"/>
      <c r="L46" s="21"/>
      <c r="M46" s="21"/>
      <c r="N46" s="21"/>
      <c r="O46" s="21"/>
      <c r="P46" s="21"/>
      <c r="Q46" s="8"/>
    </row>
    <row r="47" spans="2:256" s="19" customFormat="1" ht="16.5" hidden="1" customHeight="1" x14ac:dyDescent="0.15">
      <c r="B47" s="8"/>
      <c r="C47" s="21"/>
      <c r="D47" s="8"/>
      <c r="E47" s="8"/>
      <c r="F47" s="8"/>
      <c r="G47" s="8"/>
      <c r="H47" s="8"/>
      <c r="I47" s="8"/>
      <c r="J47" s="8"/>
      <c r="K47" s="8"/>
      <c r="L47" s="21"/>
      <c r="M47" s="21"/>
      <c r="N47" s="21"/>
      <c r="O47" s="21"/>
      <c r="P47" s="21"/>
      <c r="Q47" s="8"/>
    </row>
    <row r="48" spans="2:256" s="19" customFormat="1" ht="16.5" hidden="1" customHeight="1" x14ac:dyDescent="0.15">
      <c r="B48" s="8"/>
      <c r="C48" s="21"/>
      <c r="D48" s="8"/>
      <c r="E48" s="8"/>
      <c r="F48" s="8"/>
      <c r="G48" s="8"/>
      <c r="H48" s="8"/>
      <c r="I48" s="8"/>
      <c r="J48" s="8"/>
      <c r="K48" s="8"/>
      <c r="L48" s="21"/>
      <c r="M48" s="21"/>
      <c r="N48" s="21"/>
      <c r="O48" s="21"/>
      <c r="P48" s="21"/>
      <c r="Q48" s="8"/>
    </row>
    <row r="49" spans="2:46" s="19" customFormat="1" ht="16.5" hidden="1" customHeight="1" x14ac:dyDescent="0.15">
      <c r="B49" s="8"/>
      <c r="C49" s="21"/>
      <c r="D49" s="8"/>
      <c r="E49" s="8"/>
      <c r="F49" s="8"/>
      <c r="G49" s="8"/>
      <c r="H49" s="8"/>
      <c r="I49" s="8"/>
      <c r="J49" s="8"/>
      <c r="K49" s="8"/>
      <c r="L49" s="21"/>
      <c r="M49" s="21"/>
      <c r="N49" s="21"/>
      <c r="O49" s="21"/>
      <c r="P49" s="21"/>
      <c r="Q49" s="8"/>
    </row>
    <row r="50" spans="2:46" s="19" customFormat="1" ht="16.5" hidden="1" customHeight="1" x14ac:dyDescent="0.15">
      <c r="B50" s="8"/>
      <c r="C50" s="21"/>
      <c r="D50" s="8"/>
      <c r="E50" s="8"/>
      <c r="F50" s="8"/>
      <c r="G50" s="8"/>
      <c r="H50" s="8"/>
      <c r="I50" s="8"/>
      <c r="J50" s="8"/>
      <c r="K50" s="8"/>
      <c r="L50" s="21"/>
      <c r="M50" s="21"/>
      <c r="N50" s="21"/>
      <c r="O50" s="21"/>
      <c r="P50" s="21"/>
      <c r="Q50" s="8"/>
    </row>
    <row r="51" spans="2:46" s="19" customFormat="1" ht="16.5" hidden="1" customHeight="1" x14ac:dyDescent="0.15">
      <c r="B51" s="8"/>
      <c r="C51" s="21"/>
      <c r="D51" s="8"/>
      <c r="E51" s="8"/>
      <c r="F51" s="8"/>
      <c r="G51" s="8"/>
      <c r="H51" s="8"/>
      <c r="I51" s="8"/>
      <c r="J51" s="8"/>
      <c r="K51" s="8"/>
      <c r="L51" s="21"/>
      <c r="M51" s="21"/>
      <c r="N51" s="21"/>
      <c r="O51" s="21"/>
      <c r="P51" s="21"/>
      <c r="Q51" s="8"/>
    </row>
    <row r="52" spans="2:46" s="19" customFormat="1" ht="16.5" hidden="1" customHeight="1" x14ac:dyDescent="0.15">
      <c r="B52" s="8"/>
      <c r="C52" s="21"/>
      <c r="D52" s="8"/>
      <c r="E52" s="8"/>
      <c r="F52" s="8"/>
      <c r="G52" s="8"/>
      <c r="H52" s="8"/>
      <c r="I52" s="8"/>
      <c r="J52" s="8"/>
      <c r="K52" s="8"/>
      <c r="L52" s="21"/>
      <c r="M52" s="21"/>
      <c r="N52" s="21"/>
      <c r="O52" s="21"/>
      <c r="P52" s="21"/>
      <c r="Q52" s="8"/>
    </row>
    <row r="53" spans="2:46" s="19" customFormat="1" ht="16.5" hidden="1" customHeight="1" x14ac:dyDescent="0.15">
      <c r="B53" s="8"/>
      <c r="C53" s="21"/>
      <c r="D53" s="8"/>
      <c r="E53" s="8"/>
      <c r="F53" s="8"/>
      <c r="G53" s="8"/>
      <c r="H53" s="8"/>
      <c r="I53" s="8"/>
      <c r="J53" s="8"/>
      <c r="K53" s="8"/>
      <c r="L53" s="21"/>
      <c r="M53" s="21"/>
      <c r="N53" s="21"/>
      <c r="O53" s="21"/>
      <c r="P53" s="21"/>
      <c r="Q53" s="8"/>
    </row>
    <row r="54" spans="2:46" s="19" customFormat="1" ht="13.5" hidden="1" customHeight="1" x14ac:dyDescent="0.15">
      <c r="B54" s="8"/>
      <c r="C54" s="21"/>
      <c r="D54" s="8"/>
      <c r="E54" s="8"/>
      <c r="F54" s="8"/>
      <c r="G54" s="8"/>
      <c r="H54" s="8"/>
      <c r="I54" s="8"/>
      <c r="J54" s="8"/>
      <c r="K54" s="8"/>
      <c r="L54" s="21"/>
      <c r="M54" s="21"/>
      <c r="N54" s="21"/>
      <c r="O54" s="21"/>
      <c r="P54" s="21"/>
      <c r="Q54" s="8"/>
      <c r="AS54" s="21"/>
      <c r="AT54" s="21"/>
    </row>
    <row r="55" spans="2:46" s="21" customFormat="1" ht="12" hidden="1" customHeight="1" x14ac:dyDescent="0.15">
      <c r="B55" s="8"/>
      <c r="D55" s="8"/>
      <c r="E55" s="8"/>
      <c r="F55" s="8"/>
      <c r="G55" s="8"/>
      <c r="H55" s="8"/>
      <c r="I55" s="8"/>
      <c r="J55" s="8"/>
      <c r="K55" s="8"/>
      <c r="Q55" s="8"/>
      <c r="R55" s="19"/>
      <c r="AS55" s="8"/>
      <c r="AT55" s="8"/>
    </row>
    <row r="56" spans="2:46" ht="12" hidden="1" customHeight="1" x14ac:dyDescent="0.2">
      <c r="R56" s="21"/>
    </row>
    <row r="57" spans="2:46" hidden="1" x14ac:dyDescent="0.2"/>
    <row r="58" spans="2:46" hidden="1" x14ac:dyDescent="0.2"/>
    <row r="59" spans="2:46" hidden="1" x14ac:dyDescent="0.2"/>
    <row r="60" spans="2:46" hidden="1" x14ac:dyDescent="0.2"/>
    <row r="61" spans="2:46" hidden="1" x14ac:dyDescent="0.2"/>
    <row r="62" spans="2:46" hidden="1" x14ac:dyDescent="0.2"/>
    <row r="63" spans="2:46" x14ac:dyDescent="0.2"/>
  </sheetData>
  <sheetProtection password="CA34" sheet="1" objects="1" scenarios="1"/>
  <customSheetViews>
    <customSheetView guid="{D9C72E7B-13FF-40ED-A6D1-F9B2376F1FF6}" showPageBreaks="1" showGridLines="0" fitToPage="1" printArea="1" hiddenRows="1" hiddenColumns="1" topLeftCell="B5">
      <selection activeCell="I13" sqref="I13"/>
      <pageMargins left="0.39370078740157483" right="0.39370078740157483" top="0.23622047244094491" bottom="0.27559055118110237" header="0.27559055118110237" footer="0.35433070866141736"/>
      <pageSetup paperSize="9" scale="94" orientation="landscape" r:id="rId1"/>
      <headerFooter alignWithMargins="0"/>
    </customSheetView>
    <customSheetView guid="{DAD6A131-E761-4D81-9E80-5D69ABC35FD4}" showGridLines="0" fitToPage="1" printArea="1" hiddenRows="1" hiddenColumns="1" showRuler="0" topLeftCell="B3">
      <selection activeCell="G11" sqref="G11"/>
      <pageMargins left="0.39370078740157483" right="0.39370078740157483" top="0.23622047244094491" bottom="0.27559055118110237" header="0.27559055118110237" footer="0.35433070866141736"/>
      <pageSetup paperSize="9" scale="95" orientation="landscape" r:id="rId2"/>
      <headerFooter alignWithMargins="0"/>
    </customSheetView>
    <customSheetView guid="{E3D20AD4-478B-480D-BA69-9D31F230E4CE}" showGridLines="0" fitToPage="1" hiddenColumns="1" topLeftCell="B1">
      <selection activeCell="I14" sqref="I14"/>
      <pageMargins left="0.39370078740157483" right="0.39370078740157483" top="0.23622047244094491" bottom="0.27559055118110237" header="0.27559055118110237" footer="0.35433070866141736"/>
      <pageSetup paperSize="9" scale="94" orientation="landscape" r:id="rId3"/>
      <headerFooter alignWithMargins="0"/>
    </customSheetView>
  </customSheetViews>
  <mergeCells count="19">
    <mergeCell ref="M26:Q28"/>
    <mergeCell ref="O30:Q30"/>
    <mergeCell ref="O31:Q31"/>
    <mergeCell ref="F23:I23"/>
    <mergeCell ref="O32:Q32"/>
    <mergeCell ref="B25:I25"/>
    <mergeCell ref="C29:I29"/>
    <mergeCell ref="P9:Q9"/>
    <mergeCell ref="B12:G12"/>
    <mergeCell ref="P12:Q12"/>
    <mergeCell ref="P11:Q11"/>
    <mergeCell ref="D17:I17"/>
    <mergeCell ref="P10:Q10"/>
    <mergeCell ref="D22:I22"/>
    <mergeCell ref="F20:I20"/>
    <mergeCell ref="D18:I18"/>
    <mergeCell ref="D21:I21"/>
    <mergeCell ref="D20:E20"/>
    <mergeCell ref="D19:I19"/>
  </mergeCells>
  <phoneticPr fontId="0" type="noConversion"/>
  <conditionalFormatting sqref="B12:G12">
    <cfRule type="expression" dxfId="11" priority="30" stopIfTrue="1">
      <formula>$B12&lt;&gt;""</formula>
    </cfRule>
  </conditionalFormatting>
  <conditionalFormatting sqref="I13 D19:D20 F20">
    <cfRule type="expression" dxfId="10" priority="33" stopIfTrue="1">
      <formula>$B$1=TRUE</formula>
    </cfRule>
  </conditionalFormatting>
  <conditionalFormatting sqref="D22:I22">
    <cfRule type="expression" dxfId="9" priority="15" stopIfTrue="1">
      <formula>$B$1=TRUE</formula>
    </cfRule>
  </conditionalFormatting>
  <conditionalFormatting sqref="D21:I21">
    <cfRule type="expression" dxfId="8" priority="14" stopIfTrue="1">
      <formula>$B$1=TRUE</formula>
    </cfRule>
  </conditionalFormatting>
  <conditionalFormatting sqref="F23">
    <cfRule type="expression" dxfId="7" priority="1" stopIfTrue="1">
      <formula>$B$1=TRUE</formula>
    </cfRule>
  </conditionalFormatting>
  <dataValidations count="6">
    <dataValidation type="whole" allowBlank="1" showInputMessage="1" showErrorMessage="1" errorTitle="Invoer is onjuist" error="Hier moet een geldig NZa-nummer ingevuld worden." sqref="I13">
      <formula1>0</formula1>
      <formula2>9999</formula2>
    </dataValidation>
    <dataValidation allowBlank="1" showInputMessage="1" showErrorMessage="1" errorTitle="Onjuiste invoer" error="U kunt hier kiezen:_x000a__x000a_450: GGZ-aanbieders_x000a_600: GHZ-aanbieders_x000a_650: V&amp;V-aanbieders" sqref="H13"/>
    <dataValidation type="list" allowBlank="1" showInputMessage="1" showErrorMessage="1" error="Maak een keuze uit 'de heer' of 'mevrouw'." sqref="D20:E20">
      <formula1>$S$21:$S$22</formula1>
    </dataValidation>
    <dataValidation type="custom" operator="equal" allowBlank="1" showInputMessage="1" showErrorMessage="1" error="Type hier het telefoonnummer (10 cijfers) zonder streepje of spatie." prompt="Telefoonnummer (10 cijfers) zonder streepje of spatie." sqref="D21:I21">
      <formula1>AND(IFERROR(VALUE(D21),FALSE),LEN(D21)=10)</formula1>
    </dataValidation>
    <dataValidation type="custom" allowBlank="1" showInputMessage="1" showErrorMessage="1" error="Type hier het KvK-nummer (8 cijfers)." prompt=" KvK-nummer (8 cijfers)" sqref="D19:I19">
      <formula1>AND(IFERROR(VALUE(D19),FALSE),LEN(D19)=8)</formula1>
    </dataValidation>
    <dataValidation type="date" allowBlank="1" showInputMessage="1" showErrorMessage="1" error="U mag hier alleen een datum invullen die ligt tussen 1 januari 2016 en 31 december 2016." sqref="O32:Q32">
      <formula1>42370</formula1>
      <formula2>42735</formula2>
    </dataValidation>
  </dataValidations>
  <pageMargins left="0.39370078740157483" right="0.39370078740157483" top="0.23622047244094491" bottom="0.27559055118110237" header="0.27559055118110237" footer="0.35433070866141736"/>
  <pageSetup paperSize="9" scale="7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0" tint="-0.14999847407452621"/>
    <pageSetUpPr autoPageBreaks="0" fitToPage="1"/>
  </sheetPr>
  <dimension ref="A1:P93"/>
  <sheetViews>
    <sheetView showGridLines="0" topLeftCell="A31" zoomScaleNormal="100" zoomScaleSheetLayoutView="85" workbookViewId="0">
      <selection activeCell="A52" sqref="A52:XFD58"/>
    </sheetView>
  </sheetViews>
  <sheetFormatPr defaultColWidth="0" defaultRowHeight="12.75" customHeight="1" zeroHeight="1" x14ac:dyDescent="0.2"/>
  <cols>
    <col min="1" max="1" width="3.140625" style="33" customWidth="1"/>
    <col min="2" max="2" width="15" style="33" customWidth="1"/>
    <col min="3" max="3" width="10.42578125" style="33" customWidth="1"/>
    <col min="4" max="10" width="9.140625" style="33" customWidth="1"/>
    <col min="11" max="11" width="6.28515625" style="33" customWidth="1"/>
    <col min="12" max="14" width="9.140625" style="33" customWidth="1"/>
    <col min="15" max="15" width="27.7109375" style="33" customWidth="1"/>
    <col min="16" max="16" width="9.140625" style="33" customWidth="1"/>
    <col min="17" max="16384" width="9.140625" style="33" hidden="1"/>
  </cols>
  <sheetData>
    <row r="1" spans="1:12" x14ac:dyDescent="0.2"/>
    <row r="2" spans="1:12" x14ac:dyDescent="0.2">
      <c r="A2" s="311"/>
    </row>
    <row r="3" spans="1:12" x14ac:dyDescent="0.2"/>
    <row r="4" spans="1:12" x14ac:dyDescent="0.2"/>
    <row r="5" spans="1:12" x14ac:dyDescent="0.2"/>
    <row r="6" spans="1:12" x14ac:dyDescent="0.2"/>
    <row r="7" spans="1:12" x14ac:dyDescent="0.2"/>
    <row r="8" spans="1:12" x14ac:dyDescent="0.2"/>
    <row r="9" spans="1:12" x14ac:dyDescent="0.2"/>
    <row r="10" spans="1:12" ht="43.5" customHeight="1" x14ac:dyDescent="0.2"/>
    <row r="11" spans="1:12" ht="25.5" customHeight="1" x14ac:dyDescent="0.2"/>
    <row r="12" spans="1:12" ht="22.5" customHeight="1" x14ac:dyDescent="0.2">
      <c r="L12" s="418"/>
    </row>
    <row r="13" spans="1:12" ht="17.25" customHeight="1" x14ac:dyDescent="0.2">
      <c r="A13" s="418"/>
      <c r="L13" s="418"/>
    </row>
    <row r="14" spans="1:12" ht="15.75" customHeight="1" x14ac:dyDescent="0.2"/>
    <row r="15" spans="1:12" x14ac:dyDescent="0.2"/>
    <row r="16" spans="1:12" x14ac:dyDescent="0.2"/>
    <row r="17" spans="8:8" x14ac:dyDescent="0.2"/>
    <row r="18" spans="8:8" x14ac:dyDescent="0.2"/>
    <row r="19" spans="8:8" x14ac:dyDescent="0.2"/>
    <row r="20" spans="8:8" x14ac:dyDescent="0.2"/>
    <row r="21" spans="8:8" x14ac:dyDescent="0.2"/>
    <row r="22" spans="8:8" x14ac:dyDescent="0.2"/>
    <row r="23" spans="8:8" x14ac:dyDescent="0.2"/>
    <row r="24" spans="8:8" x14ac:dyDescent="0.2"/>
    <row r="25" spans="8:8" x14ac:dyDescent="0.2"/>
    <row r="26" spans="8:8" x14ac:dyDescent="0.2">
      <c r="H26" s="412"/>
    </row>
    <row r="27" spans="8:8" x14ac:dyDescent="0.2">
      <c r="H27" s="415"/>
    </row>
    <row r="28" spans="8:8" x14ac:dyDescent="0.2"/>
    <row r="29" spans="8:8" x14ac:dyDescent="0.2"/>
    <row r="30" spans="8:8" x14ac:dyDescent="0.2"/>
    <row r="31" spans="8:8" x14ac:dyDescent="0.2"/>
    <row r="32" spans="8:8" x14ac:dyDescent="0.2"/>
    <row r="33" spans="8:8" x14ac:dyDescent="0.2"/>
    <row r="34" spans="8:8" x14ac:dyDescent="0.2"/>
    <row r="35" spans="8:8" ht="6.75" customHeight="1" x14ac:dyDescent="0.2"/>
    <row r="36" spans="8:8" x14ac:dyDescent="0.2"/>
    <row r="37" spans="8:8" x14ac:dyDescent="0.2"/>
    <row r="38" spans="8:8" x14ac:dyDescent="0.2"/>
    <row r="39" spans="8:8" x14ac:dyDescent="0.2"/>
    <row r="40" spans="8:8" x14ac:dyDescent="0.2"/>
    <row r="41" spans="8:8" x14ac:dyDescent="0.2"/>
    <row r="42" spans="8:8" x14ac:dyDescent="0.2"/>
    <row r="43" spans="8:8" x14ac:dyDescent="0.2"/>
    <row r="44" spans="8:8" x14ac:dyDescent="0.2"/>
    <row r="45" spans="8:8" x14ac:dyDescent="0.2"/>
    <row r="46" spans="8:8" ht="9.75" customHeight="1" x14ac:dyDescent="0.2"/>
    <row r="47" spans="8:8" x14ac:dyDescent="0.2">
      <c r="H47" s="412"/>
    </row>
    <row r="48" spans="8:8" x14ac:dyDescent="0.2">
      <c r="H48" s="415"/>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spans="8:8" x14ac:dyDescent="0.2"/>
    <row r="66" spans="8:8" x14ac:dyDescent="0.2"/>
    <row r="67" spans="8:8" hidden="1" x14ac:dyDescent="0.2"/>
    <row r="68" spans="8:8" hidden="1" x14ac:dyDescent="0.2"/>
    <row r="69" spans="8:8" hidden="1" x14ac:dyDescent="0.2"/>
    <row r="70" spans="8:8" hidden="1" x14ac:dyDescent="0.2"/>
    <row r="71" spans="8:8" hidden="1" x14ac:dyDescent="0.2"/>
    <row r="72" spans="8:8" hidden="1" x14ac:dyDescent="0.2"/>
    <row r="73" spans="8:8" hidden="1" x14ac:dyDescent="0.2"/>
    <row r="74" spans="8:8" hidden="1" x14ac:dyDescent="0.2"/>
    <row r="75" spans="8:8" hidden="1" x14ac:dyDescent="0.2">
      <c r="H75" s="415"/>
    </row>
    <row r="76" spans="8:8" hidden="1" x14ac:dyDescent="0.2"/>
    <row r="77" spans="8:8" hidden="1" x14ac:dyDescent="0.2"/>
    <row r="78" spans="8:8" hidden="1" x14ac:dyDescent="0.2"/>
    <row r="79" spans="8:8" hidden="1" x14ac:dyDescent="0.2"/>
    <row r="80" spans="8:8"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sheetData>
  <sheetProtection password="CA34" sheet="1" objects="1" scenarios="1"/>
  <pageMargins left="0.55118110236220474" right="0.39370078740157483" top="0.55118110236220474" bottom="0.39370078740157483" header="0.39370078740157483" footer="0"/>
  <pageSetup paperSize="9" scale="90" fitToHeight="0" orientation="landscape" r:id="rId1"/>
  <headerFooter alignWithMargins="0">
    <oddHeader>&amp;LAanvraagformulier Subsidie Zorginfrastructuur 2015&amp;C&amp;"Verdana,Standaard"&amp;9&amp;A&amp;R&amp;G</oddHeader>
  </headerFooter>
  <rowBreaks count="1" manualBreakCount="1">
    <brk id="30" max="14"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0" tint="-0.14999847407452621"/>
    <pageSetUpPr autoPageBreaks="0" fitToPage="1"/>
  </sheetPr>
  <dimension ref="A1:IU68"/>
  <sheetViews>
    <sheetView zoomScaleNormal="100" workbookViewId="0">
      <selection activeCell="J10" sqref="J10:O10"/>
    </sheetView>
  </sheetViews>
  <sheetFormatPr defaultColWidth="0" defaultRowHeight="12.75" customHeight="1" zeroHeight="1" x14ac:dyDescent="0.2"/>
  <cols>
    <col min="1" max="1" width="2.85546875" style="423" customWidth="1"/>
    <col min="2" max="14" width="9.140625" style="423" customWidth="1"/>
    <col min="15" max="15" width="36.28515625" style="423" customWidth="1"/>
    <col min="16" max="16" width="3" style="423" customWidth="1"/>
    <col min="17" max="255" width="7" style="423" hidden="1" customWidth="1"/>
    <col min="256" max="16384" width="9.140625" style="423" hidden="1"/>
  </cols>
  <sheetData>
    <row r="1" spans="1:18" x14ac:dyDescent="0.2">
      <c r="O1" s="336" t="str">
        <f>"pagina "&amp;R1&amp;""</f>
        <v>pagina 2</v>
      </c>
      <c r="R1" s="423">
        <v>2</v>
      </c>
    </row>
    <row r="2" spans="1:18" ht="14.25" x14ac:dyDescent="0.2">
      <c r="B2" s="424" t="s">
        <v>1133</v>
      </c>
      <c r="O2" s="337" t="str">
        <f>Cat&amp;" / "&amp;NR</f>
        <v xml:space="preserve">300 / </v>
      </c>
      <c r="Q2" s="425"/>
    </row>
    <row r="3" spans="1:18" ht="14.25" x14ac:dyDescent="0.2">
      <c r="C3" s="424"/>
      <c r="Q3" s="425"/>
    </row>
    <row r="4" spans="1:18" x14ac:dyDescent="0.2">
      <c r="B4" s="492" t="s">
        <v>1119</v>
      </c>
      <c r="C4" s="493"/>
      <c r="D4" s="493"/>
      <c r="E4" s="493"/>
      <c r="F4" s="493"/>
      <c r="G4" s="493"/>
      <c r="H4" s="493"/>
      <c r="I4" s="493"/>
      <c r="J4" s="493"/>
      <c r="K4" s="493"/>
      <c r="L4" s="493"/>
      <c r="M4" s="493"/>
      <c r="N4" s="493"/>
      <c r="O4" s="493"/>
      <c r="Q4" s="425"/>
    </row>
    <row r="5" spans="1:18" x14ac:dyDescent="0.2">
      <c r="B5" s="493"/>
      <c r="C5" s="493"/>
      <c r="D5" s="493"/>
      <c r="E5" s="493"/>
      <c r="F5" s="493"/>
      <c r="G5" s="493"/>
      <c r="H5" s="493"/>
      <c r="I5" s="493"/>
      <c r="J5" s="493"/>
      <c r="K5" s="493"/>
      <c r="L5" s="493"/>
      <c r="M5" s="493"/>
      <c r="N5" s="493"/>
      <c r="O5" s="493"/>
      <c r="Q5" s="425"/>
    </row>
    <row r="6" spans="1:18" x14ac:dyDescent="0.2">
      <c r="B6" s="426"/>
      <c r="C6" s="426"/>
      <c r="D6" s="426"/>
      <c r="E6" s="426"/>
      <c r="F6" s="426"/>
      <c r="G6" s="426"/>
      <c r="H6" s="426"/>
      <c r="I6" s="426"/>
      <c r="J6" s="426"/>
      <c r="K6" s="426"/>
      <c r="L6" s="426"/>
      <c r="M6" s="426"/>
      <c r="N6" s="426"/>
      <c r="O6" s="426"/>
      <c r="Q6" s="425"/>
    </row>
    <row r="7" spans="1:18" ht="12" customHeight="1" x14ac:dyDescent="0.2">
      <c r="B7" s="427"/>
      <c r="C7" s="424"/>
      <c r="Q7" s="428"/>
    </row>
    <row r="8" spans="1:18" x14ac:dyDescent="0.2">
      <c r="B8" s="494" t="s">
        <v>1117</v>
      </c>
      <c r="C8" s="496" t="s">
        <v>500</v>
      </c>
      <c r="D8" s="497"/>
      <c r="E8" s="497"/>
      <c r="F8" s="497"/>
      <c r="G8" s="497"/>
      <c r="H8" s="497"/>
      <c r="I8" s="498"/>
      <c r="J8" s="502" t="s">
        <v>1118</v>
      </c>
      <c r="K8" s="503"/>
      <c r="L8" s="503"/>
      <c r="M8" s="503"/>
      <c r="N8" s="503"/>
      <c r="O8" s="504"/>
      <c r="Q8" s="484" t="s">
        <v>1109</v>
      </c>
    </row>
    <row r="9" spans="1:18" x14ac:dyDescent="0.2">
      <c r="B9" s="495"/>
      <c r="C9" s="499"/>
      <c r="D9" s="500"/>
      <c r="E9" s="500"/>
      <c r="F9" s="500"/>
      <c r="G9" s="500"/>
      <c r="H9" s="500"/>
      <c r="I9" s="501"/>
      <c r="J9" s="505"/>
      <c r="K9" s="506"/>
      <c r="L9" s="506"/>
      <c r="M9" s="506"/>
      <c r="N9" s="506"/>
      <c r="O9" s="507"/>
      <c r="Q9" s="485"/>
    </row>
    <row r="10" spans="1:18" ht="30" customHeight="1" x14ac:dyDescent="0.2">
      <c r="B10" s="338">
        <f>R1*100+1</f>
        <v>201</v>
      </c>
      <c r="C10" s="486" t="s">
        <v>1728</v>
      </c>
      <c r="D10" s="487"/>
      <c r="E10" s="487"/>
      <c r="F10" s="487"/>
      <c r="G10" s="487"/>
      <c r="H10" s="487"/>
      <c r="I10" s="488"/>
      <c r="J10" s="489"/>
      <c r="K10" s="490"/>
      <c r="L10" s="490"/>
      <c r="M10" s="490"/>
      <c r="N10" s="490"/>
      <c r="O10" s="491"/>
      <c r="P10" s="429" t="str">
        <f>IF(Q10=1,"*","")</f>
        <v>*</v>
      </c>
      <c r="Q10" s="430">
        <f>IF(J10="",1,0)</f>
        <v>1</v>
      </c>
    </row>
    <row r="11" spans="1:18" ht="25.5" customHeight="1" x14ac:dyDescent="0.2">
      <c r="B11" s="338">
        <f>B10+1</f>
        <v>202</v>
      </c>
      <c r="C11" s="486" t="s">
        <v>1738</v>
      </c>
      <c r="D11" s="487"/>
      <c r="E11" s="487"/>
      <c r="F11" s="487"/>
      <c r="G11" s="487"/>
      <c r="H11" s="487"/>
      <c r="I11" s="488"/>
      <c r="J11" s="489"/>
      <c r="K11" s="490"/>
      <c r="L11" s="490"/>
      <c r="M11" s="490"/>
      <c r="N11" s="490"/>
      <c r="O11" s="491"/>
      <c r="P11" s="429" t="str">
        <f t="shared" ref="P11:P13" si="0">IF(Q11=1,"*","")</f>
        <v>*</v>
      </c>
      <c r="Q11" s="430">
        <f t="shared" ref="Q11:Q13" si="1">IF(J11="",1,0)</f>
        <v>1</v>
      </c>
    </row>
    <row r="12" spans="1:18" ht="25.5" customHeight="1" x14ac:dyDescent="0.2">
      <c r="B12" s="338">
        <f t="shared" ref="B12:B34" si="2">B11+1</f>
        <v>203</v>
      </c>
      <c r="C12" s="486" t="s">
        <v>1739</v>
      </c>
      <c r="D12" s="487"/>
      <c r="E12" s="487"/>
      <c r="F12" s="487"/>
      <c r="G12" s="487"/>
      <c r="H12" s="487"/>
      <c r="I12" s="488"/>
      <c r="J12" s="489"/>
      <c r="K12" s="490"/>
      <c r="L12" s="490"/>
      <c r="M12" s="490"/>
      <c r="N12" s="490"/>
      <c r="O12" s="491"/>
      <c r="P12" s="429" t="str">
        <f t="shared" si="0"/>
        <v>*</v>
      </c>
      <c r="Q12" s="430">
        <f t="shared" si="1"/>
        <v>1</v>
      </c>
    </row>
    <row r="13" spans="1:18" ht="25.5" customHeight="1" x14ac:dyDescent="0.2">
      <c r="B13" s="338">
        <f t="shared" si="2"/>
        <v>204</v>
      </c>
      <c r="C13" s="486" t="s">
        <v>1727</v>
      </c>
      <c r="D13" s="487"/>
      <c r="E13" s="487"/>
      <c r="F13" s="487"/>
      <c r="G13" s="487"/>
      <c r="H13" s="487"/>
      <c r="I13" s="488"/>
      <c r="J13" s="489"/>
      <c r="K13" s="490"/>
      <c r="L13" s="490"/>
      <c r="M13" s="490"/>
      <c r="N13" s="490"/>
      <c r="O13" s="491"/>
      <c r="P13" s="429" t="str">
        <f t="shared" si="0"/>
        <v>*</v>
      </c>
      <c r="Q13" s="430">
        <f t="shared" si="1"/>
        <v>1</v>
      </c>
    </row>
    <row r="14" spans="1:18" ht="25.5" customHeight="1" x14ac:dyDescent="0.2">
      <c r="A14" s="429"/>
      <c r="B14" s="338">
        <f t="shared" si="2"/>
        <v>205</v>
      </c>
      <c r="C14" s="486" t="s">
        <v>1129</v>
      </c>
      <c r="D14" s="487"/>
      <c r="E14" s="487"/>
      <c r="F14" s="487"/>
      <c r="G14" s="487"/>
      <c r="H14" s="487"/>
      <c r="I14" s="488"/>
      <c r="J14" s="489"/>
      <c r="K14" s="490"/>
      <c r="L14" s="490"/>
      <c r="M14" s="490"/>
      <c r="N14" s="490"/>
      <c r="O14" s="491"/>
      <c r="P14" s="429" t="str">
        <f t="shared" ref="P14" si="3">IF(Q14=1,"*","")</f>
        <v/>
      </c>
    </row>
    <row r="15" spans="1:18" ht="25.5" hidden="1" customHeight="1" x14ac:dyDescent="0.2">
      <c r="A15" s="431"/>
      <c r="B15" s="338">
        <f t="shared" si="2"/>
        <v>206</v>
      </c>
      <c r="C15" s="486" t="s">
        <v>1129</v>
      </c>
      <c r="D15" s="487"/>
      <c r="E15" s="487"/>
      <c r="F15" s="487"/>
      <c r="G15" s="487"/>
      <c r="H15" s="487"/>
      <c r="I15" s="488"/>
      <c r="J15" s="508"/>
      <c r="K15" s="509"/>
      <c r="L15" s="509"/>
      <c r="M15" s="509"/>
      <c r="N15" s="509"/>
      <c r="O15" s="510"/>
      <c r="Q15" s="432"/>
    </row>
    <row r="16" spans="1:18" ht="25.5" hidden="1" customHeight="1" x14ac:dyDescent="0.2">
      <c r="A16" s="431"/>
      <c r="B16" s="338">
        <f t="shared" si="2"/>
        <v>207</v>
      </c>
      <c r="C16" s="486" t="s">
        <v>1120</v>
      </c>
      <c r="D16" s="487"/>
      <c r="E16" s="487"/>
      <c r="F16" s="487"/>
      <c r="G16" s="487"/>
      <c r="H16" s="487"/>
      <c r="I16" s="488"/>
      <c r="J16" s="508"/>
      <c r="K16" s="509"/>
      <c r="L16" s="509"/>
      <c r="M16" s="509"/>
      <c r="N16" s="509"/>
      <c r="O16" s="510"/>
      <c r="Q16" s="432"/>
    </row>
    <row r="17" spans="1:19" ht="25.5" hidden="1" customHeight="1" x14ac:dyDescent="0.2">
      <c r="A17" s="429"/>
      <c r="B17" s="338">
        <f t="shared" si="2"/>
        <v>208</v>
      </c>
      <c r="C17" s="486" t="s">
        <v>1129</v>
      </c>
      <c r="D17" s="487"/>
      <c r="E17" s="487"/>
      <c r="F17" s="487"/>
      <c r="G17" s="487"/>
      <c r="H17" s="487"/>
      <c r="I17" s="488"/>
      <c r="J17" s="508"/>
      <c r="K17" s="509"/>
      <c r="L17" s="509"/>
      <c r="M17" s="509"/>
      <c r="N17" s="509"/>
      <c r="O17" s="510"/>
      <c r="Q17" s="432"/>
    </row>
    <row r="18" spans="1:19" ht="25.5" hidden="1" customHeight="1" x14ac:dyDescent="0.2">
      <c r="B18" s="338">
        <f t="shared" si="2"/>
        <v>209</v>
      </c>
      <c r="C18" s="486" t="s">
        <v>1120</v>
      </c>
      <c r="D18" s="487"/>
      <c r="E18" s="487"/>
      <c r="F18" s="487"/>
      <c r="G18" s="487"/>
      <c r="H18" s="487"/>
      <c r="I18" s="488"/>
      <c r="J18" s="508"/>
      <c r="K18" s="509"/>
      <c r="L18" s="509"/>
      <c r="M18" s="509"/>
      <c r="N18" s="509"/>
      <c r="O18" s="510"/>
      <c r="Q18" s="432"/>
    </row>
    <row r="19" spans="1:19" ht="25.5" hidden="1" customHeight="1" x14ac:dyDescent="0.2">
      <c r="B19" s="338">
        <f t="shared" si="2"/>
        <v>210</v>
      </c>
      <c r="C19" s="486" t="s">
        <v>1129</v>
      </c>
      <c r="D19" s="487"/>
      <c r="E19" s="487"/>
      <c r="F19" s="487"/>
      <c r="G19" s="487"/>
      <c r="H19" s="487"/>
      <c r="I19" s="488"/>
      <c r="J19" s="508"/>
      <c r="K19" s="509"/>
      <c r="L19" s="509"/>
      <c r="M19" s="509"/>
      <c r="N19" s="509"/>
      <c r="O19" s="510"/>
      <c r="Q19" s="433"/>
    </row>
    <row r="20" spans="1:19" ht="24" hidden="1" customHeight="1" x14ac:dyDescent="0.2">
      <c r="B20" s="338">
        <f t="shared" si="2"/>
        <v>211</v>
      </c>
      <c r="C20" s="486" t="s">
        <v>1120</v>
      </c>
      <c r="D20" s="487"/>
      <c r="E20" s="487"/>
      <c r="F20" s="487"/>
      <c r="G20" s="487"/>
      <c r="H20" s="487"/>
      <c r="I20" s="488"/>
      <c r="J20" s="508"/>
      <c r="K20" s="509"/>
      <c r="L20" s="509"/>
      <c r="M20" s="509"/>
      <c r="N20" s="509"/>
      <c r="O20" s="510"/>
    </row>
    <row r="21" spans="1:19" ht="24" hidden="1" customHeight="1" x14ac:dyDescent="0.2">
      <c r="B21" s="338">
        <f t="shared" si="2"/>
        <v>212</v>
      </c>
      <c r="C21" s="486" t="s">
        <v>1129</v>
      </c>
      <c r="D21" s="487"/>
      <c r="E21" s="487"/>
      <c r="F21" s="487"/>
      <c r="G21" s="487"/>
      <c r="H21" s="487"/>
      <c r="I21" s="488"/>
      <c r="J21" s="508"/>
      <c r="K21" s="509"/>
      <c r="L21" s="509"/>
      <c r="M21" s="509"/>
      <c r="N21" s="509"/>
      <c r="O21" s="510"/>
    </row>
    <row r="22" spans="1:19" ht="15.75" hidden="1" customHeight="1" x14ac:dyDescent="0.2">
      <c r="B22" s="338">
        <f t="shared" si="2"/>
        <v>213</v>
      </c>
      <c r="C22" s="486" t="s">
        <v>1120</v>
      </c>
      <c r="D22" s="487"/>
      <c r="E22" s="487"/>
      <c r="F22" s="487"/>
      <c r="G22" s="487"/>
      <c r="H22" s="487"/>
      <c r="I22" s="488"/>
      <c r="J22" s="508"/>
      <c r="K22" s="509"/>
      <c r="L22" s="509"/>
      <c r="M22" s="509"/>
      <c r="N22" s="509"/>
      <c r="O22" s="510"/>
    </row>
    <row r="23" spans="1:19" ht="11.25" hidden="1" customHeight="1" x14ac:dyDescent="0.2">
      <c r="B23" s="338">
        <f t="shared" si="2"/>
        <v>214</v>
      </c>
      <c r="C23" s="486" t="s">
        <v>1129</v>
      </c>
      <c r="D23" s="487"/>
      <c r="E23" s="487"/>
      <c r="F23" s="487"/>
      <c r="G23" s="487"/>
      <c r="H23" s="487"/>
      <c r="I23" s="488"/>
      <c r="J23" s="508"/>
      <c r="K23" s="509"/>
      <c r="L23" s="509"/>
      <c r="M23" s="509"/>
      <c r="N23" s="509"/>
      <c r="O23" s="510"/>
    </row>
    <row r="24" spans="1:19" ht="24" hidden="1" customHeight="1" x14ac:dyDescent="0.2">
      <c r="B24" s="338">
        <f t="shared" si="2"/>
        <v>215</v>
      </c>
      <c r="C24" s="486" t="s">
        <v>1120</v>
      </c>
      <c r="D24" s="487"/>
      <c r="E24" s="487"/>
      <c r="F24" s="487"/>
      <c r="G24" s="487"/>
      <c r="H24" s="487"/>
      <c r="I24" s="488"/>
      <c r="J24" s="508"/>
      <c r="K24" s="509"/>
      <c r="L24" s="509"/>
      <c r="M24" s="509"/>
      <c r="N24" s="509"/>
      <c r="O24" s="510"/>
      <c r="Q24" s="433"/>
    </row>
    <row r="25" spans="1:19" ht="25.5" hidden="1" customHeight="1" x14ac:dyDescent="0.2">
      <c r="B25" s="338">
        <f t="shared" si="2"/>
        <v>216</v>
      </c>
      <c r="C25" s="486" t="s">
        <v>1129</v>
      </c>
      <c r="D25" s="487"/>
      <c r="E25" s="487"/>
      <c r="F25" s="487"/>
      <c r="G25" s="487"/>
      <c r="H25" s="487"/>
      <c r="I25" s="488"/>
      <c r="J25" s="508"/>
      <c r="K25" s="509"/>
      <c r="L25" s="509"/>
      <c r="M25" s="509"/>
      <c r="N25" s="509"/>
      <c r="O25" s="510"/>
      <c r="Q25" s="433"/>
    </row>
    <row r="26" spans="1:19" ht="25.5" hidden="1" customHeight="1" x14ac:dyDescent="0.2">
      <c r="B26" s="338">
        <f t="shared" si="2"/>
        <v>217</v>
      </c>
      <c r="C26" s="486" t="s">
        <v>1120</v>
      </c>
      <c r="D26" s="487"/>
      <c r="E26" s="487"/>
      <c r="F26" s="487"/>
      <c r="G26" s="487"/>
      <c r="H26" s="487"/>
      <c r="I26" s="488"/>
      <c r="J26" s="508"/>
      <c r="K26" s="509"/>
      <c r="L26" s="509"/>
      <c r="M26" s="509"/>
      <c r="N26" s="509"/>
      <c r="O26" s="510"/>
      <c r="Q26" s="433"/>
    </row>
    <row r="27" spans="1:19" ht="25.5" hidden="1" customHeight="1" x14ac:dyDescent="0.2">
      <c r="B27" s="338">
        <f t="shared" si="2"/>
        <v>218</v>
      </c>
      <c r="C27" s="486" t="s">
        <v>1129</v>
      </c>
      <c r="D27" s="487"/>
      <c r="E27" s="487"/>
      <c r="F27" s="487"/>
      <c r="G27" s="487"/>
      <c r="H27" s="487"/>
      <c r="I27" s="488"/>
      <c r="J27" s="508"/>
      <c r="K27" s="509"/>
      <c r="L27" s="509"/>
      <c r="M27" s="509"/>
      <c r="N27" s="509"/>
      <c r="O27" s="510"/>
      <c r="Q27" s="433"/>
    </row>
    <row r="28" spans="1:19" ht="25.5" hidden="1" customHeight="1" x14ac:dyDescent="0.2">
      <c r="B28" s="338">
        <f t="shared" si="2"/>
        <v>219</v>
      </c>
      <c r="C28" s="486" t="s">
        <v>1120</v>
      </c>
      <c r="D28" s="487"/>
      <c r="E28" s="487"/>
      <c r="F28" s="487"/>
      <c r="G28" s="487"/>
      <c r="H28" s="487"/>
      <c r="I28" s="488"/>
      <c r="J28" s="508"/>
      <c r="K28" s="509"/>
      <c r="L28" s="509"/>
      <c r="M28" s="509"/>
      <c r="N28" s="509"/>
      <c r="O28" s="510"/>
      <c r="Q28" s="433"/>
    </row>
    <row r="29" spans="1:19" ht="25.5" hidden="1" customHeight="1" x14ac:dyDescent="0.2">
      <c r="A29" s="434"/>
      <c r="B29" s="338">
        <f t="shared" si="2"/>
        <v>220</v>
      </c>
      <c r="C29" s="486" t="s">
        <v>1129</v>
      </c>
      <c r="D29" s="487"/>
      <c r="E29" s="487"/>
      <c r="F29" s="487"/>
      <c r="G29" s="487"/>
      <c r="H29" s="487"/>
      <c r="I29" s="488"/>
      <c r="J29" s="508"/>
      <c r="K29" s="509"/>
      <c r="L29" s="509"/>
      <c r="M29" s="509"/>
      <c r="N29" s="509"/>
      <c r="O29" s="510"/>
      <c r="Q29" s="435"/>
    </row>
    <row r="30" spans="1:19" ht="16.5" hidden="1" customHeight="1" x14ac:dyDescent="0.2">
      <c r="A30" s="434"/>
      <c r="B30" s="338">
        <f t="shared" si="2"/>
        <v>221</v>
      </c>
      <c r="C30" s="486" t="s">
        <v>1120</v>
      </c>
      <c r="D30" s="487"/>
      <c r="E30" s="487"/>
      <c r="F30" s="487"/>
      <c r="G30" s="487"/>
      <c r="H30" s="487"/>
      <c r="I30" s="488"/>
      <c r="J30" s="508"/>
      <c r="K30" s="509"/>
      <c r="L30" s="509"/>
      <c r="M30" s="509"/>
      <c r="N30" s="509"/>
      <c r="O30" s="510"/>
      <c r="Q30" s="435"/>
      <c r="R30" s="434"/>
      <c r="S30" s="434"/>
    </row>
    <row r="31" spans="1:19" ht="11.25" hidden="1" customHeight="1" x14ac:dyDescent="0.2">
      <c r="A31" s="434"/>
      <c r="B31" s="338">
        <f t="shared" si="2"/>
        <v>222</v>
      </c>
      <c r="C31" s="486" t="s">
        <v>1129</v>
      </c>
      <c r="D31" s="487"/>
      <c r="E31" s="487"/>
      <c r="F31" s="487"/>
      <c r="G31" s="487"/>
      <c r="H31" s="487"/>
      <c r="I31" s="488"/>
      <c r="J31" s="508"/>
      <c r="K31" s="509"/>
      <c r="L31" s="509"/>
      <c r="M31" s="509"/>
      <c r="N31" s="509"/>
      <c r="O31" s="510"/>
      <c r="Q31" s="435"/>
      <c r="R31" s="434"/>
      <c r="S31" s="434"/>
    </row>
    <row r="32" spans="1:19" ht="24.75" hidden="1" customHeight="1" x14ac:dyDescent="0.2">
      <c r="A32" s="434"/>
      <c r="B32" s="338">
        <f t="shared" si="2"/>
        <v>223</v>
      </c>
      <c r="C32" s="486" t="s">
        <v>1120</v>
      </c>
      <c r="D32" s="487"/>
      <c r="E32" s="487"/>
      <c r="F32" s="487"/>
      <c r="G32" s="487"/>
      <c r="H32" s="487"/>
      <c r="I32" s="488"/>
      <c r="J32" s="508"/>
      <c r="K32" s="509"/>
      <c r="L32" s="509"/>
      <c r="M32" s="509"/>
      <c r="N32" s="509"/>
      <c r="O32" s="510"/>
      <c r="Q32" s="433"/>
      <c r="R32" s="434"/>
      <c r="S32" s="434"/>
    </row>
    <row r="33" spans="2:19" ht="24.75" hidden="1" customHeight="1" x14ac:dyDescent="0.2">
      <c r="B33" s="338">
        <f t="shared" si="2"/>
        <v>224</v>
      </c>
      <c r="C33" s="486" t="s">
        <v>1129</v>
      </c>
      <c r="D33" s="487"/>
      <c r="E33" s="487"/>
      <c r="F33" s="487"/>
      <c r="G33" s="487"/>
      <c r="H33" s="487"/>
      <c r="I33" s="488"/>
      <c r="J33" s="508"/>
      <c r="K33" s="509"/>
      <c r="L33" s="509"/>
      <c r="M33" s="509"/>
      <c r="N33" s="509"/>
      <c r="O33" s="510"/>
      <c r="Q33" s="433"/>
      <c r="R33" s="434"/>
      <c r="S33" s="434"/>
    </row>
    <row r="34" spans="2:19" ht="22.5" hidden="1" customHeight="1" x14ac:dyDescent="0.2">
      <c r="B34" s="338">
        <f t="shared" si="2"/>
        <v>225</v>
      </c>
      <c r="C34" s="486" t="s">
        <v>1120</v>
      </c>
      <c r="D34" s="487"/>
      <c r="E34" s="487"/>
      <c r="F34" s="487"/>
      <c r="G34" s="487"/>
      <c r="H34" s="487"/>
      <c r="I34" s="488"/>
      <c r="J34" s="508"/>
      <c r="K34" s="509"/>
      <c r="L34" s="509"/>
      <c r="M34" s="509"/>
      <c r="N34" s="509"/>
      <c r="O34" s="510"/>
    </row>
    <row r="35" spans="2:19" ht="12.75" customHeight="1" x14ac:dyDescent="0.2">
      <c r="Q35" s="436">
        <f>SUM(Q10:Q13)</f>
        <v>4</v>
      </c>
    </row>
    <row r="36" spans="2:19" ht="12.75" customHeight="1" x14ac:dyDescent="0.2"/>
    <row r="46" spans="2:19" ht="12.75" hidden="1" customHeight="1" x14ac:dyDescent="0.2">
      <c r="H46" s="437"/>
    </row>
    <row r="47" spans="2:19" ht="12.75" hidden="1" customHeight="1" x14ac:dyDescent="0.2">
      <c r="H47" s="438"/>
    </row>
    <row r="48" spans="2:19" ht="12.75" hidden="1" customHeight="1" x14ac:dyDescent="0.2"/>
    <row r="49" ht="12.75" hidden="1" customHeight="1" x14ac:dyDescent="0.2"/>
    <row r="50" ht="12.75" hidden="1" customHeight="1" x14ac:dyDescent="0.2"/>
    <row r="51" ht="12.75" hidden="1" customHeight="1" x14ac:dyDescent="0.2"/>
    <row r="52" ht="12.75" hidden="1" customHeight="1" x14ac:dyDescent="0.2"/>
    <row r="53" ht="12.75" hidden="1" customHeight="1" x14ac:dyDescent="0.2"/>
    <row r="54" ht="12.75" hidden="1" customHeight="1" x14ac:dyDescent="0.2"/>
    <row r="55" ht="12.75" hidden="1" customHeight="1" x14ac:dyDescent="0.2"/>
    <row r="56" ht="12.75" hidden="1" customHeight="1" x14ac:dyDescent="0.2"/>
    <row r="57" ht="12.75" hidden="1" customHeight="1" x14ac:dyDescent="0.2"/>
    <row r="58" ht="12.75" hidden="1" customHeight="1" x14ac:dyDescent="0.2"/>
    <row r="59" ht="12.75" hidden="1" customHeight="1" x14ac:dyDescent="0.2"/>
    <row r="60" ht="12.75" hidden="1" customHeight="1" x14ac:dyDescent="0.2"/>
    <row r="61" ht="12.75" hidden="1" customHeight="1" x14ac:dyDescent="0.2"/>
    <row r="62" ht="12.75" hidden="1" customHeight="1" x14ac:dyDescent="0.2"/>
    <row r="63" ht="12.75" hidden="1" customHeight="1" x14ac:dyDescent="0.2"/>
    <row r="64" ht="12.75" hidden="1" customHeight="1" x14ac:dyDescent="0.2"/>
    <row r="65" spans="8:8" ht="12.75" hidden="1" customHeight="1" x14ac:dyDescent="0.2"/>
    <row r="66" spans="8:8" ht="12.75" hidden="1" customHeight="1" x14ac:dyDescent="0.2"/>
    <row r="67" spans="8:8" ht="12.75" hidden="1" customHeight="1" x14ac:dyDescent="0.2">
      <c r="H67" s="438"/>
    </row>
    <row r="68" spans="8:8" ht="12.75" hidden="1" customHeight="1" x14ac:dyDescent="0.2"/>
  </sheetData>
  <sheetProtection password="CA34" sheet="1" objects="1" scenarios="1"/>
  <mergeCells count="55">
    <mergeCell ref="C33:I33"/>
    <mergeCell ref="J33:O33"/>
    <mergeCell ref="C34:I34"/>
    <mergeCell ref="J34:O34"/>
    <mergeCell ref="C30:I30"/>
    <mergeCell ref="J30:O30"/>
    <mergeCell ref="C31:I31"/>
    <mergeCell ref="J31:O31"/>
    <mergeCell ref="C32:I32"/>
    <mergeCell ref="J32:O32"/>
    <mergeCell ref="C27:I27"/>
    <mergeCell ref="J27:O27"/>
    <mergeCell ref="C28:I28"/>
    <mergeCell ref="J28:O28"/>
    <mergeCell ref="C29:I29"/>
    <mergeCell ref="J29:O29"/>
    <mergeCell ref="C24:I24"/>
    <mergeCell ref="J24:O24"/>
    <mergeCell ref="C25:I25"/>
    <mergeCell ref="J25:O25"/>
    <mergeCell ref="C26:I26"/>
    <mergeCell ref="J26:O26"/>
    <mergeCell ref="C21:I21"/>
    <mergeCell ref="J21:O21"/>
    <mergeCell ref="C22:I22"/>
    <mergeCell ref="J22:O22"/>
    <mergeCell ref="C23:I23"/>
    <mergeCell ref="J23:O23"/>
    <mergeCell ref="C18:I18"/>
    <mergeCell ref="J18:O18"/>
    <mergeCell ref="C19:I19"/>
    <mergeCell ref="J19:O19"/>
    <mergeCell ref="C20:I20"/>
    <mergeCell ref="J20:O20"/>
    <mergeCell ref="C15:I15"/>
    <mergeCell ref="J15:O15"/>
    <mergeCell ref="C16:I16"/>
    <mergeCell ref="J16:O16"/>
    <mergeCell ref="C17:I17"/>
    <mergeCell ref="J17:O17"/>
    <mergeCell ref="C12:I12"/>
    <mergeCell ref="J12:O12"/>
    <mergeCell ref="C13:I13"/>
    <mergeCell ref="J13:O13"/>
    <mergeCell ref="C14:I14"/>
    <mergeCell ref="J14:O14"/>
    <mergeCell ref="Q8:Q9"/>
    <mergeCell ref="C11:I11"/>
    <mergeCell ref="J11:O11"/>
    <mergeCell ref="B4:O5"/>
    <mergeCell ref="B8:B9"/>
    <mergeCell ref="C8:I9"/>
    <mergeCell ref="J8:O9"/>
    <mergeCell ref="C10:I10"/>
    <mergeCell ref="J10:O10"/>
  </mergeCells>
  <pageMargins left="0.55118110236220474" right="0.39370078740157483" top="0.55118110236220474" bottom="0.39370078740157483" header="0.39370078740157483" footer="0"/>
  <pageSetup paperSize="9" scale="88" fitToHeight="0" orientation="landscape" r:id="rId1"/>
  <headerFooter alignWithMargins="0">
    <oddHeader>&amp;LAanvraagformulier Subsidie Zorginfrastructuur 2015&amp;C&amp;"Verdana,Standaard"&amp;9&amp;A&amp;R&amp;G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E2DCD3"/>
    <pageSetUpPr autoPageBreaks="0" fitToPage="1"/>
  </sheetPr>
  <dimension ref="A1:L67"/>
  <sheetViews>
    <sheetView showGridLines="0" topLeftCell="A3" zoomScaleNormal="100" workbookViewId="0">
      <selection activeCell="G11" sqref="G11"/>
    </sheetView>
  </sheetViews>
  <sheetFormatPr defaultColWidth="0" defaultRowHeight="11.25" zeroHeight="1" x14ac:dyDescent="0.15"/>
  <cols>
    <col min="1" max="1" width="2.85546875" style="275" customWidth="1"/>
    <col min="2" max="2" width="6.28515625" style="275" customWidth="1"/>
    <col min="3" max="3" width="3.7109375" style="308" customWidth="1"/>
    <col min="4" max="4" width="5" style="308" bestFit="1" customWidth="1"/>
    <col min="5" max="5" width="15.7109375" style="309" customWidth="1"/>
    <col min="6" max="6" width="12.7109375" style="309" customWidth="1"/>
    <col min="7" max="7" width="101.42578125" style="275" customWidth="1"/>
    <col min="8" max="8" width="2.7109375" style="275" customWidth="1"/>
    <col min="9" max="9" width="4.7109375" style="282" hidden="1" customWidth="1"/>
    <col min="10" max="10" width="8.42578125" style="275" hidden="1" customWidth="1"/>
    <col min="11" max="16384" width="9.140625" style="275" hidden="1"/>
  </cols>
  <sheetData>
    <row r="1" spans="2:12" hidden="1" x14ac:dyDescent="0.15">
      <c r="B1" s="268" t="s">
        <v>350</v>
      </c>
      <c r="C1" s="269"/>
      <c r="D1" s="270"/>
      <c r="E1" s="271"/>
      <c r="F1" s="271"/>
      <c r="G1" s="272"/>
      <c r="H1" s="272"/>
      <c r="I1" s="273"/>
      <c r="J1" s="274"/>
      <c r="K1" s="274"/>
    </row>
    <row r="2" spans="2:12" hidden="1" x14ac:dyDescent="0.15">
      <c r="B2" s="276">
        <v>3</v>
      </c>
      <c r="C2" s="269">
        <v>3</v>
      </c>
      <c r="D2" s="269">
        <v>5.5</v>
      </c>
      <c r="E2" s="277"/>
      <c r="F2" s="277"/>
      <c r="G2" s="276">
        <v>124.29</v>
      </c>
      <c r="H2" s="276">
        <v>2</v>
      </c>
      <c r="I2" s="278">
        <v>6</v>
      </c>
      <c r="J2" s="276">
        <v>6</v>
      </c>
      <c r="K2" s="276">
        <v>6</v>
      </c>
    </row>
    <row r="3" spans="2:12" s="283" customFormat="1" ht="12.75" customHeight="1" x14ac:dyDescent="0.15">
      <c r="B3" s="279"/>
      <c r="C3" s="280"/>
      <c r="D3" s="280"/>
      <c r="E3" s="277"/>
      <c r="F3" s="277"/>
      <c r="G3" s="281" t="str">
        <f>"pagina "&amp;I3&amp;""</f>
        <v>pagina 3</v>
      </c>
      <c r="H3" s="279"/>
      <c r="I3" s="282">
        <f>Bijlagen!R1+1</f>
        <v>3</v>
      </c>
      <c r="J3" s="279"/>
      <c r="K3" s="279"/>
    </row>
    <row r="4" spans="2:12" ht="12.75" customHeight="1" x14ac:dyDescent="0.15">
      <c r="B4" s="284" t="s">
        <v>1106</v>
      </c>
      <c r="C4" s="285"/>
      <c r="D4" s="285"/>
      <c r="E4" s="286"/>
      <c r="F4" s="286"/>
      <c r="G4" s="56" t="str">
        <f>Voorblad!$H$13&amp;" / "&amp;Voorblad!$I$13&amp;""</f>
        <v xml:space="preserve">300 / </v>
      </c>
    </row>
    <row r="5" spans="2:12" s="123" customFormat="1" ht="12.75" customHeight="1" x14ac:dyDescent="0.2">
      <c r="B5" s="287"/>
      <c r="C5" s="285"/>
      <c r="D5" s="285"/>
      <c r="E5" s="288"/>
      <c r="F5" s="288"/>
      <c r="G5" s="287"/>
      <c r="I5" s="289"/>
    </row>
    <row r="6" spans="2:12" s="123" customFormat="1" ht="51" customHeight="1" x14ac:dyDescent="0.2">
      <c r="B6" s="511" t="s">
        <v>1112</v>
      </c>
      <c r="C6" s="512"/>
      <c r="D6" s="512"/>
      <c r="E6" s="512"/>
      <c r="F6" s="512"/>
      <c r="G6" s="512"/>
      <c r="I6" s="289"/>
    </row>
    <row r="7" spans="2:12" s="123" customFormat="1" ht="12.75" customHeight="1" x14ac:dyDescent="0.2">
      <c r="B7" s="290"/>
      <c r="C7" s="291"/>
      <c r="D7" s="291"/>
      <c r="E7" s="291"/>
      <c r="F7" s="291"/>
      <c r="G7" s="291"/>
      <c r="I7" s="289"/>
    </row>
    <row r="8" spans="2:12" s="123" customFormat="1" ht="12.75" customHeight="1" x14ac:dyDescent="0.2">
      <c r="B8" s="513" t="str">
        <f>IF(I13=0,"Er zijn geen fouten","Er zijn fouten geconstateerd")</f>
        <v>Er zijn geen fouten</v>
      </c>
      <c r="C8" s="514"/>
      <c r="D8" s="514"/>
      <c r="E8" s="514"/>
      <c r="F8" s="514"/>
      <c r="G8" s="514"/>
      <c r="I8" s="292"/>
    </row>
    <row r="9" spans="2:12" s="123" customFormat="1" ht="12.75" customHeight="1" x14ac:dyDescent="0.2">
      <c r="B9" s="287"/>
      <c r="C9" s="293"/>
      <c r="D9" s="293"/>
      <c r="E9" s="294"/>
      <c r="F9" s="294"/>
      <c r="G9" s="295"/>
      <c r="I9" s="289"/>
    </row>
    <row r="10" spans="2:12" s="123" customFormat="1" ht="15" customHeight="1" x14ac:dyDescent="0.2">
      <c r="B10" s="296"/>
      <c r="C10" s="297"/>
      <c r="D10" s="298"/>
      <c r="E10" s="299" t="s">
        <v>1107</v>
      </c>
      <c r="F10" s="299" t="s">
        <v>1108</v>
      </c>
      <c r="G10" s="299" t="s">
        <v>1109</v>
      </c>
      <c r="I10" s="289"/>
    </row>
    <row r="11" spans="2:12" s="123" customFormat="1" ht="35.1" customHeight="1" x14ac:dyDescent="0.2">
      <c r="B11" s="28">
        <f>I3*100+1</f>
        <v>301</v>
      </c>
      <c r="C11" s="300" t="str">
        <f>IF(I11=0,"√"," ")</f>
        <v>√</v>
      </c>
      <c r="D11" s="301" t="str">
        <f>IF(I11&gt;0,"fout"," ")</f>
        <v xml:space="preserve"> </v>
      </c>
      <c r="E11" s="302" t="s">
        <v>484</v>
      </c>
      <c r="F11" s="303" t="s">
        <v>1110</v>
      </c>
      <c r="G11" s="304" t="s">
        <v>1736</v>
      </c>
      <c r="I11" s="305">
        <f>IF(AND(AlgInfo!B13&lt;&gt;0,(OR(NR="",NR=0,AlgInfo!E5="neem contact op met de NZa"))),1,0)</f>
        <v>0</v>
      </c>
      <c r="J11" s="306"/>
      <c r="K11" s="125"/>
      <c r="L11" s="125"/>
    </row>
    <row r="12" spans="2:12" s="123" customFormat="1" ht="35.1" customHeight="1" thickBot="1" x14ac:dyDescent="0.25">
      <c r="B12" s="28">
        <f>B11+1</f>
        <v>302</v>
      </c>
      <c r="C12" s="300" t="str">
        <f>IF(I12=0,"√"," ")</f>
        <v>√</v>
      </c>
      <c r="D12" s="301" t="str">
        <f>IF(I12&gt;0,"fout"," ")</f>
        <v xml:space="preserve"> </v>
      </c>
      <c r="E12" s="302" t="s">
        <v>1121</v>
      </c>
      <c r="F12" s="303" t="str">
        <f>Bijlagen!B10&amp;" - "&amp;Bijlagen!B11</f>
        <v>201 - 202</v>
      </c>
      <c r="G12" s="304" t="s">
        <v>1719</v>
      </c>
      <c r="I12" s="307">
        <f>IF(AND(AlgInfo!B13&lt;&gt;0,Bijlagen!Q35&gt;0),1,0)</f>
        <v>0</v>
      </c>
      <c r="J12" s="306"/>
      <c r="K12" s="125"/>
      <c r="L12" s="125"/>
    </row>
    <row r="13" spans="2:12" ht="12" thickBot="1" x14ac:dyDescent="0.2">
      <c r="I13" s="310">
        <f>SUM(I11:I12)</f>
        <v>0</v>
      </c>
    </row>
    <row r="14" spans="2:12" x14ac:dyDescent="0.15"/>
    <row r="15" spans="2:12" hidden="1" x14ac:dyDescent="0.15"/>
    <row r="25" spans="8:8" hidden="1" x14ac:dyDescent="0.15">
      <c r="H25" s="411"/>
    </row>
    <row r="26" spans="8:8" hidden="1" x14ac:dyDescent="0.15">
      <c r="H26" s="414"/>
    </row>
    <row r="46" spans="8:8" hidden="1" x14ac:dyDescent="0.15">
      <c r="H46" s="411"/>
    </row>
    <row r="47" spans="8:8" hidden="1" x14ac:dyDescent="0.15">
      <c r="H47" s="414"/>
    </row>
    <row r="67" spans="8:8" hidden="1" x14ac:dyDescent="0.15">
      <c r="H67" s="414"/>
    </row>
  </sheetData>
  <sheetProtection password="CA34" sheet="1" objects="1" scenarios="1"/>
  <mergeCells count="2">
    <mergeCell ref="B6:G6"/>
    <mergeCell ref="B8:G8"/>
  </mergeCells>
  <conditionalFormatting sqref="B8">
    <cfRule type="expression" dxfId="6" priority="76" stopIfTrue="1">
      <formula>I13&gt;0</formula>
    </cfRule>
  </conditionalFormatting>
  <conditionalFormatting sqref="C8:F8">
    <cfRule type="expression" dxfId="5" priority="77" stopIfTrue="1">
      <formula>#REF!&gt;0</formula>
    </cfRule>
  </conditionalFormatting>
  <pageMargins left="0.55118110236220474" right="0.39370078740157483" top="0.55118110236220474" bottom="0.39370078740157483" header="0.39370078740157483" footer="0"/>
  <pageSetup paperSize="9" scale="94" fitToHeight="0" orientation="landscape" r:id="rId1"/>
  <headerFooter alignWithMargins="0">
    <oddHeader>&amp;LAanvraagformulier Subsidie Zorginfrastructuur 2015&amp;C&amp;"Verdana,Standaard"&amp;9&amp;A&amp;R&amp;G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indexed="45"/>
    <pageSetUpPr autoPageBreaks="0" fitToPage="1"/>
  </sheetPr>
  <dimension ref="A1:AX132"/>
  <sheetViews>
    <sheetView showGridLines="0" topLeftCell="A3" zoomScaleNormal="100" workbookViewId="0">
      <selection activeCell="I12" sqref="I12"/>
    </sheetView>
  </sheetViews>
  <sheetFormatPr defaultColWidth="0" defaultRowHeight="11.25" zeroHeight="1" x14ac:dyDescent="0.15"/>
  <cols>
    <col min="1" max="1" width="2.85546875" style="17" customWidth="1"/>
    <col min="2" max="2" width="6.28515625" style="17" customWidth="1"/>
    <col min="3" max="3" width="21.5703125" style="17" customWidth="1"/>
    <col min="4" max="4" width="16.5703125" style="17" customWidth="1"/>
    <col min="5" max="6" width="18.42578125" style="17" customWidth="1"/>
    <col min="7" max="7" width="28.85546875" style="17" customWidth="1"/>
    <col min="8" max="8" width="18.5703125" style="17" customWidth="1"/>
    <col min="9" max="9" width="15.7109375" style="17" customWidth="1"/>
    <col min="10" max="10" width="3.85546875" style="17" customWidth="1"/>
    <col min="11" max="11" width="11.42578125" style="17" hidden="1" customWidth="1"/>
    <col min="12" max="12" width="14" style="17" hidden="1" customWidth="1"/>
    <col min="13" max="13" width="3.5703125" style="17" hidden="1" customWidth="1"/>
    <col min="14" max="14" width="13.5703125" style="17" hidden="1" customWidth="1"/>
    <col min="15" max="15" width="17.85546875" style="17" hidden="1" customWidth="1"/>
    <col min="16" max="16" width="13.140625" style="50" hidden="1" customWidth="1"/>
    <col min="17" max="17" width="10.140625" style="17" hidden="1" customWidth="1"/>
    <col min="18" max="18" width="10.7109375" style="17" hidden="1" customWidth="1"/>
    <col min="19" max="19" width="9.140625" style="17" hidden="1" customWidth="1"/>
    <col min="20" max="20" width="9.7109375" style="39" hidden="1" customWidth="1"/>
    <col min="21" max="21" width="9.7109375" style="17" hidden="1" customWidth="1"/>
    <col min="22" max="26" width="14.5703125" style="17" hidden="1" customWidth="1"/>
    <col min="27" max="36" width="11.5703125" style="17" hidden="1" customWidth="1"/>
    <col min="37" max="45" width="9.140625" style="17" hidden="1" customWidth="1"/>
    <col min="46" max="46" width="9.28515625" style="17" hidden="1" customWidth="1"/>
    <col min="47" max="48" width="9.140625" style="17" hidden="1" customWidth="1"/>
    <col min="49" max="50" width="10.42578125" style="17" hidden="1" customWidth="1"/>
    <col min="51" max="16384" width="9.140625" style="17" hidden="1"/>
  </cols>
  <sheetData>
    <row r="1" spans="1:27" ht="12.75" hidden="1" customHeight="1" x14ac:dyDescent="0.15">
      <c r="A1" s="96"/>
      <c r="B1" s="3"/>
      <c r="C1" s="29" t="s">
        <v>350</v>
      </c>
      <c r="D1" s="3"/>
      <c r="E1" s="3"/>
      <c r="F1" s="3"/>
      <c r="G1" s="3"/>
      <c r="H1" s="3"/>
      <c r="I1" s="3"/>
      <c r="J1" s="3"/>
      <c r="K1" s="3"/>
      <c r="L1" s="3"/>
      <c r="M1" s="3"/>
      <c r="N1" s="116" t="s">
        <v>179</v>
      </c>
      <c r="O1" s="8"/>
    </row>
    <row r="2" spans="1:27" ht="12.75" hidden="1" customHeight="1" x14ac:dyDescent="0.15">
      <c r="A2" s="96"/>
      <c r="B2" s="31">
        <v>5.57</v>
      </c>
      <c r="C2" s="31">
        <v>10.86</v>
      </c>
      <c r="D2" s="31">
        <v>12.29</v>
      </c>
      <c r="E2" s="31">
        <v>12.71</v>
      </c>
      <c r="F2" s="31">
        <v>12.86</v>
      </c>
      <c r="G2" s="31">
        <v>12.86</v>
      </c>
      <c r="H2" s="31">
        <v>12.86</v>
      </c>
      <c r="I2" s="31">
        <v>12.86</v>
      </c>
      <c r="J2" s="31">
        <v>10.29</v>
      </c>
      <c r="K2" s="31">
        <v>10.57</v>
      </c>
      <c r="L2" s="31"/>
      <c r="M2" s="31"/>
      <c r="N2" s="8"/>
      <c r="O2" s="8"/>
    </row>
    <row r="3" spans="1:27" s="138" customFormat="1" ht="22.5" customHeight="1" x14ac:dyDescent="0.15">
      <c r="B3" s="151" t="s">
        <v>1725</v>
      </c>
      <c r="I3" s="281" t="str">
        <f>"pagina "&amp;L3&amp;""</f>
        <v>pagina 4</v>
      </c>
      <c r="L3" s="148">
        <f>Foutmeldingen!I3+1</f>
        <v>4</v>
      </c>
      <c r="N3" s="148"/>
      <c r="O3" s="151"/>
      <c r="P3" s="148"/>
      <c r="Q3" s="148"/>
      <c r="R3" s="148"/>
      <c r="S3" s="148"/>
      <c r="T3" s="252"/>
      <c r="U3" s="148"/>
      <c r="V3" s="148"/>
      <c r="W3" s="148"/>
      <c r="X3" s="148"/>
      <c r="Y3" s="148"/>
      <c r="Z3" s="148"/>
      <c r="AA3" s="148"/>
    </row>
    <row r="4" spans="1:27" s="138" customFormat="1" ht="21" customHeight="1" x14ac:dyDescent="0.2">
      <c r="B4" s="440" t="s">
        <v>1737</v>
      </c>
      <c r="I4" s="56" t="str">
        <f>Voorblad!$H$13&amp;" / "&amp;Voorblad!$I$13&amp;""</f>
        <v xml:space="preserve">300 / </v>
      </c>
      <c r="K4" s="123"/>
      <c r="L4" s="148"/>
      <c r="M4" s="148"/>
      <c r="N4" s="148"/>
      <c r="O4" s="151"/>
      <c r="P4" s="148"/>
      <c r="Q4" s="148"/>
      <c r="R4" s="148"/>
      <c r="S4" s="148"/>
      <c r="T4" s="252"/>
      <c r="U4" s="148"/>
      <c r="V4" s="148"/>
      <c r="W4" s="148"/>
      <c r="X4" s="148"/>
      <c r="Y4" s="148"/>
      <c r="Z4" s="148"/>
      <c r="AA4" s="148"/>
    </row>
    <row r="5" spans="1:27" s="138" customFormat="1" ht="18" customHeight="1" x14ac:dyDescent="0.2">
      <c r="B5" s="259" t="s">
        <v>1740</v>
      </c>
      <c r="H5" s="200">
        <v>2015</v>
      </c>
      <c r="L5" s="345" t="s">
        <v>1095</v>
      </c>
      <c r="N5" s="344" t="s">
        <v>210</v>
      </c>
      <c r="X5" s="148"/>
      <c r="Y5" s="148"/>
      <c r="Z5" s="148"/>
      <c r="AA5" s="148"/>
    </row>
    <row r="6" spans="1:27" s="138" customFormat="1" ht="12.75" customHeight="1" x14ac:dyDescent="0.2">
      <c r="B6" s="16"/>
      <c r="C6" s="257"/>
      <c r="D6" s="33"/>
      <c r="E6" s="258"/>
      <c r="F6"/>
      <c r="N6" s="341"/>
      <c r="X6" s="148"/>
      <c r="Y6" s="148"/>
      <c r="Z6" s="148"/>
      <c r="AA6" s="148"/>
    </row>
    <row r="7" spans="1:27" s="138" customFormat="1" ht="22.5" customHeight="1" x14ac:dyDescent="0.2">
      <c r="B7" s="339">
        <f>L3*100+1</f>
        <v>401</v>
      </c>
      <c r="C7" s="346" t="s">
        <v>1126</v>
      </c>
      <c r="D7" s="347"/>
      <c r="E7" s="347"/>
      <c r="F7" s="347"/>
      <c r="G7" s="340"/>
      <c r="H7" s="402"/>
      <c r="L7" s="350" t="s">
        <v>1114</v>
      </c>
      <c r="N7" s="342">
        <f>B7*H7</f>
        <v>0</v>
      </c>
      <c r="Q7" s="201"/>
      <c r="R7" s="201"/>
      <c r="S7" s="201"/>
      <c r="T7" s="201"/>
      <c r="U7" s="201"/>
      <c r="V7" s="201"/>
      <c r="W7" s="201"/>
      <c r="X7" s="201"/>
      <c r="Y7" s="148"/>
      <c r="Z7" s="148"/>
      <c r="AA7" s="148"/>
    </row>
    <row r="8" spans="1:27" s="138" customFormat="1" ht="22.5" customHeight="1" x14ac:dyDescent="0.2">
      <c r="B8" s="339">
        <f>B7+1</f>
        <v>402</v>
      </c>
      <c r="C8" s="346" t="s">
        <v>1127</v>
      </c>
      <c r="D8" s="347"/>
      <c r="E8" s="347"/>
      <c r="F8" s="347"/>
      <c r="G8" s="340"/>
      <c r="H8" s="405"/>
      <c r="L8" s="351" t="s">
        <v>1115</v>
      </c>
      <c r="N8" s="342">
        <f>B8*H8</f>
        <v>0</v>
      </c>
      <c r="Q8" s="201"/>
      <c r="R8" s="201"/>
      <c r="S8" s="201"/>
      <c r="T8" s="201"/>
      <c r="U8" s="201"/>
      <c r="V8" s="201"/>
      <c r="W8" s="201"/>
      <c r="X8" s="201"/>
      <c r="Y8" s="148"/>
      <c r="Z8" s="148"/>
      <c r="AA8" s="148"/>
    </row>
    <row r="9" spans="1:27" s="138" customFormat="1" ht="22.5" customHeight="1" x14ac:dyDescent="0.2">
      <c r="B9" s="329">
        <f>B8+1</f>
        <v>403</v>
      </c>
      <c r="C9" s="52" t="s">
        <v>1741</v>
      </c>
      <c r="D9" s="150"/>
      <c r="E9" s="150"/>
      <c r="F9" s="150"/>
      <c r="G9" s="150"/>
      <c r="H9" s="403">
        <f>ROUND(SUM(H7:H8),0)</f>
        <v>0</v>
      </c>
      <c r="N9" s="343"/>
      <c r="O9" s="201"/>
      <c r="P9" s="201"/>
      <c r="Q9" s="201"/>
      <c r="R9" s="201"/>
      <c r="S9" s="201"/>
      <c r="T9" s="201"/>
      <c r="U9" s="201"/>
      <c r="V9" s="201"/>
      <c r="W9" s="201"/>
      <c r="X9" s="201"/>
      <c r="Y9" s="148"/>
      <c r="Z9" s="148"/>
      <c r="AA9" s="148"/>
    </row>
    <row r="10" spans="1:27" s="138" customFormat="1" ht="22.5" customHeight="1" x14ac:dyDescent="0.2">
      <c r="B10" s="348"/>
      <c r="C10" s="348"/>
      <c r="D10" s="348"/>
      <c r="E10" s="348"/>
      <c r="F10" s="349"/>
      <c r="G10" s="348"/>
      <c r="H10" s="312"/>
      <c r="I10" s="312"/>
      <c r="J10" s="313"/>
      <c r="N10" s="343"/>
      <c r="O10" s="51"/>
      <c r="P10" s="201"/>
      <c r="R10" s="148"/>
      <c r="S10"/>
      <c r="T10" s="254"/>
      <c r="U10" s="148"/>
      <c r="V10" s="148"/>
      <c r="W10" s="148"/>
      <c r="X10" s="148"/>
      <c r="Y10" s="148"/>
      <c r="Z10" s="148"/>
      <c r="AA10" s="148"/>
    </row>
    <row r="11" spans="1:27" s="138" customFormat="1" ht="22.5" customHeight="1" x14ac:dyDescent="0.2">
      <c r="B11" s="348"/>
      <c r="C11" s="348"/>
      <c r="D11" s="348"/>
      <c r="E11" s="348"/>
      <c r="F11" s="349"/>
      <c r="G11" s="348"/>
      <c r="H11" s="312"/>
      <c r="I11" s="312"/>
      <c r="J11" s="313"/>
      <c r="N11" s="343"/>
      <c r="O11" s="51"/>
      <c r="P11" s="201"/>
      <c r="R11" s="148"/>
      <c r="S11"/>
      <c r="T11" s="254"/>
      <c r="U11" s="148"/>
      <c r="V11" s="148"/>
      <c r="W11" s="148"/>
      <c r="X11" s="148"/>
      <c r="Y11" s="148"/>
      <c r="Z11" s="148"/>
      <c r="AA11" s="148"/>
    </row>
    <row r="12" spans="1:27" s="138" customFormat="1" ht="22.5" customHeight="1" x14ac:dyDescent="0.2">
      <c r="B12" s="329">
        <v>404</v>
      </c>
      <c r="C12" s="346" t="s">
        <v>3438</v>
      </c>
      <c r="D12" s="347"/>
      <c r="E12" s="347"/>
      <c r="F12" s="347"/>
      <c r="G12" s="347"/>
      <c r="H12" s="326"/>
      <c r="I12" s="330"/>
      <c r="J12" s="313"/>
      <c r="N12" s="342">
        <f>B12*H12</f>
        <v>0</v>
      </c>
      <c r="O12" s="51"/>
      <c r="P12" s="201"/>
      <c r="R12" s="148"/>
      <c r="S12"/>
      <c r="T12" s="254"/>
      <c r="U12" s="148"/>
      <c r="V12" s="148"/>
      <c r="W12" s="148"/>
      <c r="X12" s="148"/>
      <c r="Y12" s="148"/>
      <c r="Z12" s="148"/>
      <c r="AA12" s="148"/>
    </row>
    <row r="13" spans="1:27" s="138" customFormat="1" ht="22.5" customHeight="1" x14ac:dyDescent="0.2">
      <c r="B13" s="329">
        <f>B12+1</f>
        <v>405</v>
      </c>
      <c r="C13" s="346" t="s">
        <v>3439</v>
      </c>
      <c r="D13" s="347"/>
      <c r="E13" s="347"/>
      <c r="F13" s="347"/>
      <c r="G13" s="347"/>
      <c r="H13" s="326"/>
      <c r="I13" s="330"/>
      <c r="J13" s="313"/>
      <c r="N13" s="342">
        <f>B13*H13</f>
        <v>0</v>
      </c>
      <c r="O13" s="51"/>
      <c r="P13" s="201"/>
      <c r="R13" s="148"/>
      <c r="S13"/>
      <c r="T13" s="254"/>
      <c r="U13" s="148"/>
      <c r="V13" s="148"/>
      <c r="W13" s="148"/>
      <c r="X13" s="148"/>
      <c r="Y13" s="148"/>
      <c r="Z13" s="148"/>
      <c r="AA13" s="148"/>
    </row>
    <row r="14" spans="1:27" s="138" customFormat="1" ht="22.5" customHeight="1" x14ac:dyDescent="0.2">
      <c r="B14" s="329">
        <f>B13+1</f>
        <v>406</v>
      </c>
      <c r="C14" s="52" t="s">
        <v>1128</v>
      </c>
      <c r="D14" s="150"/>
      <c r="E14" s="150"/>
      <c r="F14" s="150"/>
      <c r="G14" s="150"/>
      <c r="H14" s="363">
        <f>ROUND(SUM(H12:H13),0)</f>
        <v>0</v>
      </c>
      <c r="I14" s="312"/>
      <c r="J14" s="313"/>
      <c r="N14" s="343"/>
      <c r="O14" s="51"/>
      <c r="P14" s="201"/>
      <c r="R14" s="148"/>
      <c r="S14"/>
      <c r="T14" s="254"/>
      <c r="U14" s="148"/>
      <c r="V14" s="148"/>
      <c r="W14" s="148"/>
      <c r="X14" s="148"/>
      <c r="Y14" s="148"/>
      <c r="Z14" s="148"/>
      <c r="AA14" s="148"/>
    </row>
    <row r="15" spans="1:27" s="138" customFormat="1" ht="22.5" customHeight="1" x14ac:dyDescent="0.2">
      <c r="B15" s="348"/>
      <c r="C15" s="348"/>
      <c r="D15" s="348"/>
      <c r="E15" s="348"/>
      <c r="F15" s="349"/>
      <c r="G15" s="348"/>
      <c r="H15" s="312"/>
      <c r="I15" s="312"/>
      <c r="J15" s="313"/>
      <c r="N15" s="343"/>
      <c r="O15" s="51"/>
      <c r="P15" s="201"/>
      <c r="R15" s="148"/>
      <c r="S15"/>
      <c r="T15" s="254"/>
      <c r="U15" s="148"/>
      <c r="V15" s="148"/>
      <c r="W15" s="148"/>
      <c r="X15" s="148"/>
      <c r="Y15" s="148"/>
      <c r="Z15" s="148"/>
      <c r="AA15" s="148"/>
    </row>
    <row r="16" spans="1:27" s="138" customFormat="1" ht="22.5" customHeight="1" x14ac:dyDescent="0.2">
      <c r="B16" s="329">
        <f>B14+1</f>
        <v>407</v>
      </c>
      <c r="C16" s="52" t="s">
        <v>1726</v>
      </c>
      <c r="D16" s="150"/>
      <c r="E16" s="150"/>
      <c r="F16" s="150"/>
      <c r="G16" s="150"/>
      <c r="H16" s="404">
        <f>IF(H9-H14&lt;0,0,H9-H14)</f>
        <v>0</v>
      </c>
      <c r="I16" s="312"/>
      <c r="J16" s="313"/>
      <c r="N16" s="344">
        <f>ROUND(SUM(N6:N15)/1000,0)</f>
        <v>0</v>
      </c>
      <c r="O16" s="51"/>
      <c r="P16" s="201"/>
      <c r="R16" s="148"/>
      <c r="S16"/>
      <c r="T16" s="254"/>
      <c r="U16" s="148"/>
      <c r="V16" s="148"/>
      <c r="W16" s="148"/>
      <c r="X16" s="148"/>
      <c r="Y16" s="148"/>
      <c r="Z16" s="148"/>
      <c r="AA16" s="148"/>
    </row>
    <row r="17" spans="2:27" s="138" customFormat="1" ht="22.5" customHeight="1" x14ac:dyDescent="0.2">
      <c r="N17" s="51"/>
      <c r="O17" s="51"/>
      <c r="P17" s="201"/>
      <c r="R17" s="148"/>
      <c r="S17"/>
      <c r="T17" s="254"/>
      <c r="U17" s="148"/>
      <c r="V17" s="148"/>
      <c r="W17" s="148"/>
      <c r="X17" s="148"/>
      <c r="Y17" s="148"/>
      <c r="Z17" s="148"/>
      <c r="AA17" s="148"/>
    </row>
    <row r="18" spans="2:27" s="138" customFormat="1" ht="12.75" hidden="1" customHeight="1" x14ac:dyDescent="0.2">
      <c r="N18" s="317">
        <f>ROUND(SUM(N7:N8),0)</f>
        <v>0</v>
      </c>
      <c r="O18" s="51"/>
      <c r="P18" s="149"/>
      <c r="Q18" s="148"/>
      <c r="R18" s="148"/>
      <c r="S18"/>
      <c r="T18" s="254"/>
      <c r="U18" s="148"/>
      <c r="V18" s="148"/>
      <c r="W18" s="148"/>
      <c r="X18" s="148"/>
      <c r="Y18" s="148"/>
      <c r="Z18" s="148"/>
      <c r="AA18" s="148"/>
    </row>
    <row r="19" spans="2:27" s="138" customFormat="1" ht="12.75" hidden="1" customHeight="1" x14ac:dyDescent="0.2">
      <c r="B19" s="251"/>
      <c r="N19" s="148"/>
      <c r="O19" s="148"/>
      <c r="P19" s="149"/>
      <c r="Q19" s="148"/>
      <c r="R19" s="148"/>
      <c r="S19"/>
      <c r="T19" s="254"/>
      <c r="U19" s="148"/>
      <c r="V19" s="148"/>
      <c r="W19" s="148"/>
      <c r="X19" s="148"/>
      <c r="Y19" s="148"/>
      <c r="Z19" s="148"/>
      <c r="AA19" s="148"/>
    </row>
    <row r="20" spans="2:27" s="138" customFormat="1" ht="12.75" hidden="1" customHeight="1" x14ac:dyDescent="0.2">
      <c r="B20" s="259"/>
      <c r="C20" s="259"/>
      <c r="D20" s="259"/>
      <c r="E20" s="259"/>
      <c r="F20" s="259"/>
      <c r="G20" s="259"/>
      <c r="H20" s="259"/>
      <c r="I20" s="259"/>
      <c r="J20" s="259"/>
      <c r="L20" s="149"/>
      <c r="M20" s="149"/>
      <c r="N20" s="149"/>
      <c r="O20" s="149"/>
      <c r="P20" s="149"/>
      <c r="Q20" s="149"/>
      <c r="R20" s="148"/>
      <c r="S20"/>
      <c r="T20" s="254"/>
      <c r="U20" s="148"/>
      <c r="V20" s="148"/>
      <c r="W20" s="148"/>
      <c r="X20" s="148"/>
      <c r="Y20" s="148"/>
      <c r="Z20" s="148"/>
      <c r="AA20" s="148"/>
    </row>
    <row r="21" spans="2:27" s="138" customFormat="1" ht="12.75" hidden="1" customHeight="1" x14ac:dyDescent="0.2">
      <c r="B21" s="328"/>
      <c r="C21" s="259"/>
      <c r="D21" s="259"/>
      <c r="E21" s="259"/>
      <c r="F21" s="259"/>
      <c r="G21" s="259"/>
      <c r="H21" s="259"/>
      <c r="I21" s="259"/>
      <c r="J21" s="259"/>
      <c r="L21" s="149"/>
      <c r="M21" s="149"/>
      <c r="N21" s="149"/>
      <c r="O21" s="149"/>
      <c r="P21" s="149"/>
      <c r="Q21" s="149"/>
      <c r="R21" s="148"/>
      <c r="S21"/>
      <c r="T21" s="254"/>
      <c r="U21" s="148"/>
      <c r="V21" s="148"/>
      <c r="W21" s="148"/>
      <c r="X21" s="148"/>
      <c r="Y21" s="148"/>
      <c r="Z21" s="148"/>
      <c r="AA21" s="148"/>
    </row>
    <row r="22" spans="2:27" s="138" customFormat="1" ht="12.75" hidden="1" customHeight="1" x14ac:dyDescent="0.2">
      <c r="B22" s="259"/>
      <c r="C22" s="259"/>
      <c r="D22" s="259"/>
      <c r="E22" s="259"/>
      <c r="F22" s="259"/>
      <c r="G22" s="259"/>
      <c r="H22" s="259"/>
      <c r="I22" s="259"/>
      <c r="J22" s="259"/>
      <c r="L22" s="149"/>
      <c r="M22" s="149"/>
      <c r="N22" s="149"/>
      <c r="O22" s="149"/>
      <c r="P22" s="149"/>
      <c r="Q22" s="149"/>
      <c r="R22" s="148"/>
      <c r="S22"/>
      <c r="T22" s="254"/>
      <c r="U22" s="148"/>
      <c r="V22" s="148"/>
      <c r="W22" s="148"/>
      <c r="X22" s="148"/>
      <c r="Y22" s="148"/>
      <c r="Z22" s="148"/>
      <c r="AA22" s="148"/>
    </row>
    <row r="23" spans="2:27" s="138" customFormat="1" ht="12.75" hidden="1" customHeight="1" x14ac:dyDescent="0.2">
      <c r="B23" s="259"/>
      <c r="C23" s="259"/>
      <c r="D23" s="259"/>
      <c r="E23" s="259"/>
      <c r="F23" s="259"/>
      <c r="G23" s="259"/>
      <c r="H23" s="259"/>
      <c r="I23" s="259"/>
      <c r="J23" s="259"/>
      <c r="L23" s="149"/>
      <c r="M23" s="149"/>
      <c r="N23" s="149"/>
      <c r="O23" s="149"/>
      <c r="P23" s="149"/>
      <c r="Q23" s="149"/>
      <c r="R23" s="148"/>
      <c r="S23"/>
      <c r="T23" s="254"/>
      <c r="U23" s="148"/>
      <c r="V23" s="148"/>
      <c r="W23" s="148"/>
      <c r="X23" s="148"/>
      <c r="Y23" s="148"/>
      <c r="Z23" s="148"/>
      <c r="AA23" s="148"/>
    </row>
    <row r="24" spans="2:27" s="138" customFormat="1" ht="12.75" hidden="1" customHeight="1" x14ac:dyDescent="0.2">
      <c r="B24" s="259"/>
      <c r="C24" s="259"/>
      <c r="D24" s="259"/>
      <c r="E24" s="259"/>
      <c r="F24" s="259"/>
      <c r="G24" s="259"/>
      <c r="H24" s="259"/>
      <c r="I24" s="259"/>
      <c r="J24" s="259"/>
      <c r="L24" s="149"/>
      <c r="M24" s="149"/>
      <c r="N24" s="149"/>
      <c r="O24" s="149"/>
      <c r="P24" s="149"/>
      <c r="Q24" s="149"/>
      <c r="R24" s="148"/>
      <c r="S24"/>
      <c r="T24" s="254"/>
      <c r="U24" s="148"/>
      <c r="V24" s="148"/>
      <c r="W24" s="148"/>
      <c r="X24" s="148"/>
      <c r="Y24" s="148"/>
      <c r="Z24" s="148"/>
      <c r="AA24" s="148"/>
    </row>
    <row r="25" spans="2:27" s="138" customFormat="1" ht="12.75" hidden="1" customHeight="1" x14ac:dyDescent="0.2">
      <c r="B25" s="259"/>
      <c r="C25" s="259"/>
      <c r="D25" s="259"/>
      <c r="E25" s="259"/>
      <c r="F25" s="259"/>
      <c r="G25" s="259"/>
      <c r="H25" s="410"/>
      <c r="I25" s="259"/>
      <c r="J25" s="259"/>
      <c r="L25" s="149"/>
      <c r="M25" s="149"/>
      <c r="N25" s="149"/>
      <c r="O25" s="149"/>
      <c r="P25" s="149"/>
      <c r="Q25" s="149"/>
      <c r="R25" s="148"/>
      <c r="S25"/>
      <c r="T25" s="254"/>
      <c r="U25" s="148"/>
      <c r="V25" s="148"/>
      <c r="W25" s="148"/>
      <c r="X25" s="148"/>
      <c r="Y25" s="148"/>
      <c r="Z25" s="148"/>
      <c r="AA25" s="148"/>
    </row>
    <row r="26" spans="2:27" s="138" customFormat="1" ht="12.75" hidden="1" customHeight="1" x14ac:dyDescent="0.2">
      <c r="B26" s="259"/>
      <c r="C26" s="259"/>
      <c r="D26" s="259"/>
      <c r="E26" s="259"/>
      <c r="F26" s="259"/>
      <c r="G26" s="259"/>
      <c r="H26" s="413"/>
      <c r="I26" s="259"/>
      <c r="J26" s="259"/>
      <c r="L26" s="149"/>
      <c r="M26" s="149"/>
      <c r="N26" s="149"/>
      <c r="O26" s="149"/>
      <c r="P26" s="149"/>
      <c r="Q26" s="149"/>
      <c r="R26" s="148"/>
      <c r="S26"/>
      <c r="T26" s="254"/>
      <c r="U26" s="148"/>
      <c r="V26" s="148"/>
      <c r="W26" s="148"/>
      <c r="X26" s="148"/>
      <c r="Y26" s="148"/>
      <c r="Z26" s="148"/>
      <c r="AA26" s="148"/>
    </row>
    <row r="27" spans="2:27" s="138" customFormat="1" ht="12.75" hidden="1" customHeight="1" x14ac:dyDescent="0.2">
      <c r="B27" s="259"/>
      <c r="C27" s="259"/>
      <c r="D27" s="259"/>
      <c r="E27" s="259"/>
      <c r="F27" s="259"/>
      <c r="G27" s="259"/>
      <c r="H27" s="259"/>
      <c r="I27" s="259"/>
      <c r="J27" s="259"/>
      <c r="L27" s="149"/>
      <c r="M27" s="149"/>
      <c r="N27" s="149"/>
      <c r="O27" s="149"/>
      <c r="P27" s="149"/>
      <c r="Q27" s="149"/>
      <c r="R27" s="148"/>
      <c r="S27"/>
      <c r="T27" s="254"/>
      <c r="U27" s="148"/>
      <c r="V27" s="148"/>
      <c r="W27" s="148"/>
      <c r="X27" s="148"/>
      <c r="Y27" s="148"/>
      <c r="Z27" s="148"/>
      <c r="AA27" s="148"/>
    </row>
    <row r="28" spans="2:27" s="138" customFormat="1" ht="12.75" hidden="1" customHeight="1" x14ac:dyDescent="0.2">
      <c r="B28" s="259"/>
      <c r="C28" s="259"/>
      <c r="D28" s="259"/>
      <c r="E28" s="259"/>
      <c r="F28" s="259"/>
      <c r="G28" s="259"/>
      <c r="H28" s="259"/>
      <c r="I28" s="259"/>
      <c r="J28" s="259"/>
      <c r="L28" s="149"/>
      <c r="M28" s="149"/>
      <c r="N28" s="149"/>
      <c r="O28" s="149"/>
      <c r="P28" s="149"/>
      <c r="Q28" s="148"/>
      <c r="R28" s="148"/>
      <c r="S28"/>
      <c r="T28" s="254"/>
      <c r="U28" s="148"/>
      <c r="V28" s="148"/>
      <c r="W28" s="148"/>
      <c r="X28" s="148"/>
      <c r="Y28" s="148"/>
      <c r="Z28" s="148"/>
      <c r="AA28" s="148"/>
    </row>
    <row r="29" spans="2:27" s="138" customFormat="1" ht="12.75" hidden="1" customHeight="1" x14ac:dyDescent="0.2">
      <c r="B29" s="259"/>
      <c r="C29" s="259"/>
      <c r="D29" s="259"/>
      <c r="E29" s="259"/>
      <c r="F29" s="259"/>
      <c r="G29" s="259"/>
      <c r="H29" s="259"/>
      <c r="I29" s="259"/>
      <c r="J29" s="259"/>
      <c r="L29" s="149"/>
      <c r="M29" s="149"/>
      <c r="N29" s="149"/>
      <c r="O29" s="149"/>
      <c r="P29" s="149"/>
      <c r="Q29" s="148"/>
      <c r="R29" s="148"/>
      <c r="S29"/>
      <c r="T29" s="254"/>
      <c r="U29" s="148"/>
      <c r="V29" s="148"/>
      <c r="W29" s="148"/>
      <c r="X29" s="148"/>
      <c r="Y29" s="148"/>
      <c r="Z29" s="148"/>
      <c r="AA29" s="148"/>
    </row>
    <row r="30" spans="2:27" s="138" customFormat="1" ht="24.95" hidden="1" customHeight="1" x14ac:dyDescent="0.2">
      <c r="B30" s="259"/>
      <c r="C30" s="259"/>
      <c r="D30" s="259"/>
      <c r="E30" s="259"/>
      <c r="F30" s="259"/>
      <c r="G30" s="259"/>
      <c r="H30" s="259"/>
      <c r="I30" s="259"/>
      <c r="J30" s="259"/>
      <c r="L30" s="149"/>
      <c r="M30" s="149"/>
      <c r="N30" s="149"/>
      <c r="O30" s="149"/>
      <c r="P30" s="149"/>
      <c r="Q30" s="148"/>
      <c r="R30" s="148"/>
      <c r="S30"/>
      <c r="T30" s="254"/>
      <c r="U30" s="148"/>
      <c r="V30" s="148"/>
      <c r="W30" s="148"/>
      <c r="X30" s="148"/>
      <c r="Y30" s="148"/>
      <c r="Z30" s="148"/>
      <c r="AA30" s="148"/>
    </row>
    <row r="31" spans="2:27" s="138" customFormat="1" ht="12.75" hidden="1" customHeight="1" x14ac:dyDescent="0.2">
      <c r="B31" s="259"/>
      <c r="C31" s="259"/>
      <c r="D31" s="259"/>
      <c r="E31" s="259"/>
      <c r="F31" s="259"/>
      <c r="G31" s="259"/>
      <c r="H31" s="259"/>
      <c r="I31" s="259"/>
      <c r="J31" s="259"/>
      <c r="L31" s="149"/>
      <c r="M31" s="149"/>
      <c r="N31" s="149"/>
      <c r="O31" s="149"/>
      <c r="P31" s="149"/>
      <c r="Q31" s="148"/>
      <c r="R31" s="148"/>
      <c r="S31"/>
      <c r="T31" s="254"/>
      <c r="U31" s="148"/>
      <c r="V31" s="148"/>
      <c r="W31" s="148"/>
      <c r="X31" s="148"/>
      <c r="Y31" s="148"/>
      <c r="Z31" s="148"/>
      <c r="AA31" s="148"/>
    </row>
    <row r="32" spans="2:27" s="138" customFormat="1" ht="18" hidden="1" customHeight="1" x14ac:dyDescent="0.2">
      <c r="B32" s="259"/>
      <c r="C32" s="259"/>
      <c r="D32" s="259"/>
      <c r="E32" s="259"/>
      <c r="F32" s="259"/>
      <c r="G32" s="259"/>
      <c r="H32" s="259"/>
      <c r="I32" s="259"/>
      <c r="J32" s="259"/>
      <c r="L32" s="149"/>
      <c r="M32" s="149"/>
      <c r="N32" s="149"/>
      <c r="O32" s="149"/>
      <c r="P32" s="149"/>
      <c r="Q32" s="148"/>
      <c r="R32" s="148"/>
      <c r="S32"/>
      <c r="T32" s="254"/>
      <c r="U32" s="148"/>
      <c r="V32" s="148"/>
      <c r="W32" s="148"/>
      <c r="X32" s="148"/>
      <c r="Y32" s="148"/>
      <c r="Z32" s="148"/>
      <c r="AA32" s="148"/>
    </row>
    <row r="33" spans="2:27" s="138" customFormat="1" ht="12.75" hidden="1" customHeight="1" x14ac:dyDescent="0.2">
      <c r="B33" s="259"/>
      <c r="C33" s="259"/>
      <c r="D33" s="259"/>
      <c r="E33" s="259"/>
      <c r="F33" s="259"/>
      <c r="G33" s="259"/>
      <c r="H33" s="259"/>
      <c r="I33" s="259"/>
      <c r="J33" s="259"/>
      <c r="L33" s="149"/>
      <c r="M33" s="149"/>
      <c r="N33" s="149"/>
      <c r="O33" s="149"/>
      <c r="P33" s="149"/>
      <c r="Q33" s="148"/>
      <c r="R33" s="148"/>
      <c r="S33"/>
      <c r="T33" s="254"/>
      <c r="U33" s="148"/>
      <c r="V33" s="148"/>
      <c r="W33" s="148"/>
      <c r="X33" s="148"/>
      <c r="Y33" s="148"/>
      <c r="Z33" s="148"/>
      <c r="AA33" s="148"/>
    </row>
    <row r="34" spans="2:27" s="138" customFormat="1" ht="12.75" hidden="1" customHeight="1" x14ac:dyDescent="0.2">
      <c r="B34" s="259"/>
      <c r="C34" s="259"/>
      <c r="D34" s="259"/>
      <c r="E34" s="259"/>
      <c r="F34" s="259"/>
      <c r="G34" s="259"/>
      <c r="H34" s="259"/>
      <c r="I34" s="259"/>
      <c r="J34" s="259"/>
      <c r="L34" s="149"/>
      <c r="M34" s="149"/>
      <c r="N34" s="149"/>
      <c r="O34" s="149"/>
      <c r="P34" s="149"/>
      <c r="Q34" s="148"/>
      <c r="R34" s="148"/>
      <c r="S34"/>
      <c r="T34" s="254"/>
      <c r="U34" s="148"/>
      <c r="V34" s="148"/>
      <c r="W34" s="148"/>
      <c r="X34" s="148"/>
      <c r="Y34" s="148"/>
      <c r="Z34" s="148"/>
      <c r="AA34" s="148"/>
    </row>
    <row r="35" spans="2:27" s="138" customFormat="1" ht="12.75" hidden="1" customHeight="1" x14ac:dyDescent="0.2">
      <c r="B35" s="259"/>
      <c r="C35" s="259"/>
      <c r="D35" s="259"/>
      <c r="E35" s="259"/>
      <c r="F35" s="259"/>
      <c r="G35" s="259"/>
      <c r="H35" s="259"/>
      <c r="I35" s="259"/>
      <c r="J35" s="259"/>
      <c r="L35" s="149"/>
      <c r="M35" s="149"/>
      <c r="N35" s="149"/>
      <c r="O35" s="149"/>
      <c r="P35" s="149"/>
      <c r="Q35" s="148"/>
      <c r="R35" s="148"/>
      <c r="S35"/>
      <c r="T35" s="254"/>
      <c r="U35" s="148"/>
      <c r="V35" s="148"/>
      <c r="W35" s="148"/>
      <c r="X35" s="148"/>
      <c r="Y35" s="148"/>
      <c r="Z35" s="148"/>
      <c r="AA35" s="148"/>
    </row>
    <row r="36" spans="2:27" s="138" customFormat="1" ht="12.75" hidden="1" customHeight="1" x14ac:dyDescent="0.2">
      <c r="B36" s="259"/>
      <c r="C36" s="259"/>
      <c r="D36" s="259"/>
      <c r="E36" s="259"/>
      <c r="F36" s="259"/>
      <c r="G36" s="259"/>
      <c r="H36" s="259"/>
      <c r="I36" s="259"/>
      <c r="J36" s="259"/>
      <c r="L36" s="149"/>
      <c r="M36" s="149"/>
      <c r="N36" s="149"/>
      <c r="O36" s="149"/>
      <c r="P36" s="149"/>
      <c r="Q36" s="148"/>
      <c r="R36" s="148"/>
      <c r="S36"/>
      <c r="T36" s="254"/>
      <c r="U36" s="148"/>
      <c r="V36" s="148"/>
      <c r="W36" s="148"/>
      <c r="X36" s="148"/>
      <c r="Y36" s="148"/>
      <c r="Z36" s="148"/>
      <c r="AA36" s="148"/>
    </row>
    <row r="37" spans="2:27" s="138" customFormat="1" ht="12.75" hidden="1" customHeight="1" x14ac:dyDescent="0.2">
      <c r="B37" s="259"/>
      <c r="C37" s="259"/>
      <c r="D37" s="259"/>
      <c r="E37" s="259"/>
      <c r="F37" s="259"/>
      <c r="G37" s="259"/>
      <c r="H37" s="259"/>
      <c r="I37" s="259"/>
      <c r="J37" s="259"/>
      <c r="L37" s="149"/>
      <c r="M37" s="149"/>
      <c r="N37" s="149"/>
      <c r="O37" s="149"/>
      <c r="P37" s="149"/>
      <c r="Q37" s="148"/>
      <c r="R37" s="148"/>
      <c r="S37"/>
      <c r="T37" s="254"/>
      <c r="U37" s="148"/>
      <c r="V37" s="148"/>
      <c r="W37" s="148"/>
      <c r="X37" s="148"/>
      <c r="Y37" s="148"/>
      <c r="Z37" s="148"/>
      <c r="AA37" s="148"/>
    </row>
    <row r="38" spans="2:27" s="138" customFormat="1" ht="12.75" hidden="1" customHeight="1" x14ac:dyDescent="0.2">
      <c r="B38" s="259"/>
      <c r="C38" s="259"/>
      <c r="D38" s="259"/>
      <c r="E38" s="259"/>
      <c r="F38" s="259"/>
      <c r="G38" s="259"/>
      <c r="H38" s="259"/>
      <c r="I38" s="259"/>
      <c r="J38" s="259"/>
      <c r="L38" s="149"/>
      <c r="M38" s="149"/>
      <c r="N38" s="149"/>
      <c r="O38" s="149"/>
      <c r="P38" s="149"/>
      <c r="Q38" s="148"/>
      <c r="R38" s="148"/>
      <c r="S38"/>
      <c r="T38" s="254"/>
      <c r="U38" s="148"/>
      <c r="V38" s="148"/>
      <c r="W38" s="148"/>
      <c r="X38" s="148"/>
      <c r="Y38" s="148"/>
      <c r="Z38" s="148"/>
      <c r="AA38" s="148"/>
    </row>
    <row r="39" spans="2:27" s="138" customFormat="1" ht="12.75" hidden="1" customHeight="1" x14ac:dyDescent="0.2">
      <c r="B39" s="256"/>
      <c r="C39" s="256"/>
      <c r="D39" s="256"/>
      <c r="E39" s="256"/>
      <c r="F39" s="256"/>
      <c r="G39" s="256"/>
      <c r="H39" s="256"/>
      <c r="I39" s="256"/>
      <c r="J39" s="256"/>
      <c r="L39" s="149"/>
      <c r="M39" s="149"/>
      <c r="N39" s="149"/>
      <c r="O39" s="149"/>
      <c r="P39" s="149"/>
      <c r="Q39" s="148"/>
      <c r="R39" s="148"/>
      <c r="S39"/>
      <c r="T39" s="254"/>
      <c r="U39" s="148"/>
      <c r="V39" s="148"/>
      <c r="W39" s="148"/>
      <c r="X39" s="148"/>
      <c r="Y39" s="148"/>
      <c r="Z39" s="148"/>
      <c r="AA39" s="148"/>
    </row>
    <row r="40" spans="2:27" s="138" customFormat="1" ht="12.75" hidden="1" customHeight="1" x14ac:dyDescent="0.2">
      <c r="B40" s="256"/>
      <c r="C40" s="256"/>
      <c r="D40" s="256"/>
      <c r="E40" s="256"/>
      <c r="F40" s="256"/>
      <c r="G40" s="256"/>
      <c r="H40" s="256"/>
      <c r="I40" s="256"/>
      <c r="J40" s="256"/>
      <c r="L40" s="149"/>
      <c r="M40" s="149"/>
      <c r="N40" s="149"/>
      <c r="O40" s="149"/>
      <c r="P40" s="149"/>
      <c r="Q40" s="148"/>
      <c r="R40" s="148"/>
      <c r="S40"/>
      <c r="T40" s="254"/>
      <c r="U40" s="148"/>
      <c r="V40" s="148"/>
      <c r="W40" s="148"/>
      <c r="X40" s="148"/>
      <c r="Y40" s="148"/>
      <c r="Z40" s="148"/>
      <c r="AA40" s="148"/>
    </row>
    <row r="41" spans="2:27" s="138" customFormat="1" ht="12.75" hidden="1" customHeight="1" x14ac:dyDescent="0.2">
      <c r="B41" s="256"/>
      <c r="C41" s="256"/>
      <c r="D41" s="256"/>
      <c r="E41" s="256"/>
      <c r="F41" s="256"/>
      <c r="G41" s="256"/>
      <c r="H41" s="256"/>
      <c r="I41" s="256"/>
      <c r="J41" s="256"/>
      <c r="L41" s="149"/>
      <c r="M41" s="149"/>
      <c r="N41" s="149"/>
      <c r="O41" s="149"/>
      <c r="P41" s="149"/>
      <c r="Q41" s="148"/>
      <c r="R41" s="148"/>
      <c r="S41"/>
      <c r="T41" s="254"/>
      <c r="U41" s="148"/>
      <c r="V41" s="148"/>
      <c r="W41" s="148"/>
      <c r="X41" s="148"/>
      <c r="Y41" s="148"/>
      <c r="Z41" s="148"/>
      <c r="AA41" s="148"/>
    </row>
    <row r="42" spans="2:27" s="138" customFormat="1" ht="12.75" hidden="1" customHeight="1" x14ac:dyDescent="0.2">
      <c r="B42" s="256"/>
      <c r="C42" s="256"/>
      <c r="D42" s="256"/>
      <c r="E42" s="256"/>
      <c r="F42" s="256"/>
      <c r="G42" s="256"/>
      <c r="H42" s="256"/>
      <c r="I42" s="256"/>
      <c r="J42" s="256"/>
      <c r="L42" s="149"/>
      <c r="M42" s="149"/>
      <c r="N42" s="149"/>
      <c r="O42" s="149"/>
      <c r="P42" s="149"/>
      <c r="Q42" s="148"/>
      <c r="R42" s="148"/>
      <c r="S42"/>
      <c r="T42" s="254"/>
      <c r="U42" s="148"/>
      <c r="V42" s="148"/>
      <c r="W42" s="148"/>
      <c r="X42" s="148"/>
      <c r="Y42" s="148"/>
      <c r="Z42" s="148"/>
      <c r="AA42" s="148"/>
    </row>
    <row r="43" spans="2:27" s="138" customFormat="1" ht="12.75" hidden="1" customHeight="1" x14ac:dyDescent="0.2">
      <c r="B43" s="256"/>
      <c r="C43" s="256"/>
      <c r="D43" s="256"/>
      <c r="E43" s="256"/>
      <c r="F43" s="256"/>
      <c r="G43" s="256"/>
      <c r="H43" s="256"/>
      <c r="I43" s="256"/>
      <c r="J43" s="256"/>
      <c r="L43" s="149"/>
      <c r="M43" s="149"/>
      <c r="N43" s="149"/>
      <c r="O43" s="149"/>
      <c r="P43" s="149"/>
      <c r="Q43" s="148"/>
      <c r="R43" s="148"/>
      <c r="S43"/>
      <c r="T43" s="254"/>
      <c r="U43" s="148"/>
      <c r="V43" s="148"/>
      <c r="W43" s="148"/>
      <c r="X43" s="148"/>
      <c r="Y43" s="148"/>
      <c r="Z43" s="148"/>
      <c r="AA43" s="148"/>
    </row>
    <row r="44" spans="2:27" s="138" customFormat="1" ht="12.75" hidden="1" customHeight="1" x14ac:dyDescent="0.2">
      <c r="B44" s="256"/>
      <c r="C44" s="256"/>
      <c r="D44" s="256"/>
      <c r="E44" s="256"/>
      <c r="F44" s="256"/>
      <c r="G44" s="256"/>
      <c r="H44" s="256"/>
      <c r="I44" s="256"/>
      <c r="J44" s="256"/>
      <c r="L44" s="149"/>
      <c r="M44" s="149"/>
      <c r="N44" s="149"/>
      <c r="O44" s="149"/>
      <c r="P44" s="149"/>
      <c r="Q44" s="148"/>
      <c r="R44" s="148"/>
      <c r="S44"/>
      <c r="T44" s="254"/>
      <c r="U44" s="148"/>
      <c r="V44" s="148"/>
      <c r="W44" s="148"/>
      <c r="X44" s="148"/>
      <c r="Y44" s="148"/>
      <c r="Z44" s="148"/>
      <c r="AA44" s="148"/>
    </row>
    <row r="45" spans="2:27" s="138" customFormat="1" ht="12.75" hidden="1" customHeight="1" x14ac:dyDescent="0.2">
      <c r="B45" s="256"/>
      <c r="C45" s="256"/>
      <c r="D45" s="256"/>
      <c r="E45" s="256"/>
      <c r="F45" s="256"/>
      <c r="G45" s="256"/>
      <c r="H45" s="256"/>
      <c r="I45" s="256"/>
      <c r="J45" s="256"/>
      <c r="L45" s="149"/>
      <c r="M45" s="149"/>
      <c r="N45" s="149"/>
      <c r="O45" s="149"/>
      <c r="P45" s="149"/>
      <c r="Q45" s="148"/>
      <c r="R45" s="148"/>
      <c r="S45"/>
      <c r="T45" s="254"/>
      <c r="U45" s="148"/>
      <c r="V45" s="148"/>
      <c r="W45" s="148"/>
      <c r="X45" s="148"/>
      <c r="Y45" s="148"/>
      <c r="Z45" s="148"/>
      <c r="AA45" s="148"/>
    </row>
    <row r="46" spans="2:27" s="138" customFormat="1" ht="12.75" hidden="1" customHeight="1" x14ac:dyDescent="0.2">
      <c r="B46" s="256"/>
      <c r="C46" s="256"/>
      <c r="D46" s="256"/>
      <c r="E46" s="256"/>
      <c r="F46" s="256"/>
      <c r="G46" s="256"/>
      <c r="H46" s="416"/>
      <c r="I46" s="256"/>
      <c r="J46" s="256"/>
      <c r="L46" s="149"/>
      <c r="M46" s="149"/>
      <c r="N46" s="149"/>
      <c r="O46" s="149"/>
      <c r="P46" s="149"/>
      <c r="Q46" s="148"/>
      <c r="R46" s="148"/>
      <c r="S46"/>
      <c r="T46" s="254"/>
      <c r="U46" s="148"/>
      <c r="V46" s="148"/>
      <c r="W46" s="148"/>
      <c r="X46" s="148"/>
      <c r="Y46" s="148"/>
      <c r="Z46" s="148"/>
      <c r="AA46" s="148"/>
    </row>
    <row r="47" spans="2:27" s="138" customFormat="1" ht="12.75" hidden="1" customHeight="1" x14ac:dyDescent="0.2">
      <c r="B47" s="256"/>
      <c r="C47" s="256"/>
      <c r="D47" s="256"/>
      <c r="E47" s="256"/>
      <c r="F47" s="256"/>
      <c r="G47" s="256"/>
      <c r="H47" s="417"/>
      <c r="I47" s="256"/>
      <c r="J47" s="256"/>
      <c r="L47" s="149"/>
      <c r="M47" s="149"/>
      <c r="N47" s="149"/>
      <c r="O47" s="149"/>
      <c r="P47" s="149"/>
      <c r="Q47" s="148"/>
      <c r="R47" s="148"/>
      <c r="S47"/>
      <c r="T47" s="254"/>
      <c r="U47" s="148"/>
      <c r="V47" s="148"/>
      <c r="W47" s="148"/>
      <c r="X47" s="148"/>
      <c r="Y47" s="148"/>
      <c r="Z47" s="148"/>
      <c r="AA47" s="148"/>
    </row>
    <row r="48" spans="2:27" s="138" customFormat="1" ht="12.75" hidden="1" customHeight="1" x14ac:dyDescent="0.2">
      <c r="B48" s="256"/>
      <c r="C48" s="256"/>
      <c r="D48" s="256"/>
      <c r="E48" s="256"/>
      <c r="F48" s="256"/>
      <c r="G48" s="256"/>
      <c r="H48" s="256"/>
      <c r="I48" s="256"/>
      <c r="J48" s="256"/>
      <c r="L48" s="149"/>
      <c r="M48" s="149"/>
      <c r="N48" s="149"/>
      <c r="O48" s="149"/>
      <c r="P48" s="149"/>
      <c r="Q48" s="148"/>
      <c r="R48" s="148"/>
      <c r="S48"/>
      <c r="T48" s="254"/>
      <c r="U48" s="148"/>
      <c r="V48" s="148"/>
      <c r="W48" s="148"/>
      <c r="X48" s="148"/>
      <c r="Y48" s="148"/>
      <c r="Z48" s="148"/>
      <c r="AA48" s="148"/>
    </row>
    <row r="49" spans="2:27" s="138" customFormat="1" ht="12.75" hidden="1" customHeight="1" x14ac:dyDescent="0.2">
      <c r="B49" s="256"/>
      <c r="C49" s="256"/>
      <c r="D49" s="256"/>
      <c r="E49" s="256"/>
      <c r="F49" s="256"/>
      <c r="G49" s="256"/>
      <c r="H49" s="256"/>
      <c r="I49" s="256"/>
      <c r="J49" s="256"/>
      <c r="L49" s="149"/>
      <c r="M49" s="149"/>
      <c r="N49" s="149"/>
      <c r="O49" s="149"/>
      <c r="P49" s="149"/>
      <c r="Q49" s="148"/>
      <c r="R49" s="148"/>
      <c r="S49"/>
      <c r="T49" s="254"/>
      <c r="U49" s="148"/>
      <c r="V49" s="148"/>
      <c r="W49" s="148"/>
      <c r="X49" s="148"/>
      <c r="Y49" s="148"/>
      <c r="Z49" s="148"/>
      <c r="AA49" s="148"/>
    </row>
    <row r="50" spans="2:27" s="138" customFormat="1" ht="12.75" hidden="1" customHeight="1" x14ac:dyDescent="0.2">
      <c r="B50" s="256"/>
      <c r="C50" s="256"/>
      <c r="D50" s="256"/>
      <c r="E50" s="256"/>
      <c r="F50" s="256"/>
      <c r="G50" s="256"/>
      <c r="H50" s="256"/>
      <c r="I50" s="256"/>
      <c r="J50" s="256"/>
      <c r="L50" s="149"/>
      <c r="M50" s="149"/>
      <c r="N50" s="149"/>
      <c r="O50" s="149"/>
      <c r="P50" s="149"/>
      <c r="Q50" s="148"/>
      <c r="R50" s="148"/>
      <c r="S50"/>
      <c r="T50" s="254"/>
      <c r="U50" s="148"/>
      <c r="V50" s="148"/>
      <c r="W50" s="148"/>
      <c r="X50" s="148"/>
      <c r="Y50" s="148"/>
      <c r="Z50" s="148"/>
      <c r="AA50" s="148"/>
    </row>
    <row r="51" spans="2:27" s="138" customFormat="1" ht="12.75" hidden="1" customHeight="1" x14ac:dyDescent="0.2">
      <c r="B51" s="518"/>
      <c r="C51" s="518"/>
      <c r="D51" s="518"/>
      <c r="E51" s="518"/>
      <c r="F51" s="518"/>
      <c r="G51" s="518"/>
      <c r="H51" s="518"/>
      <c r="I51" s="518"/>
      <c r="J51" s="518"/>
      <c r="L51" s="149"/>
      <c r="M51" s="149"/>
      <c r="N51" s="149"/>
      <c r="O51" s="149"/>
      <c r="P51" s="149"/>
      <c r="Q51" s="148"/>
      <c r="R51" s="148"/>
      <c r="S51"/>
      <c r="T51" s="254"/>
      <c r="U51" s="148"/>
      <c r="V51" s="148"/>
      <c r="W51" s="148"/>
      <c r="X51" s="148"/>
      <c r="Y51" s="148"/>
      <c r="Z51" s="148"/>
      <c r="AA51" s="148"/>
    </row>
    <row r="52" spans="2:27" s="138" customFormat="1" ht="12.75" hidden="1" customHeight="1" x14ac:dyDescent="0.2">
      <c r="B52" s="256"/>
      <c r="C52" s="256"/>
      <c r="D52" s="256"/>
      <c r="E52" s="256"/>
      <c r="F52" s="256"/>
      <c r="G52" s="256"/>
      <c r="H52" s="256"/>
      <c r="I52" s="256"/>
      <c r="J52" s="256"/>
      <c r="L52" s="149"/>
      <c r="M52" s="149"/>
      <c r="N52" s="149"/>
      <c r="O52" s="149"/>
      <c r="P52" s="149"/>
      <c r="Q52" s="148"/>
      <c r="R52" s="148"/>
      <c r="S52"/>
      <c r="T52" s="254"/>
      <c r="U52" s="148"/>
      <c r="V52" s="148"/>
      <c r="W52" s="148"/>
      <c r="X52" s="148"/>
      <c r="Y52" s="148"/>
      <c r="Z52" s="148"/>
      <c r="AA52" s="148"/>
    </row>
    <row r="53" spans="2:27" s="138" customFormat="1" ht="12.75" hidden="1" customHeight="1" x14ac:dyDescent="0.2">
      <c r="B53" s="256"/>
      <c r="C53" s="256"/>
      <c r="D53" s="256"/>
      <c r="E53" s="256"/>
      <c r="F53" s="256"/>
      <c r="G53" s="256"/>
      <c r="H53" s="256"/>
      <c r="I53" s="256"/>
      <c r="J53" s="56"/>
      <c r="L53" s="149"/>
      <c r="M53" s="149"/>
      <c r="N53" s="149"/>
      <c r="O53" s="149"/>
      <c r="P53" s="149"/>
      <c r="Q53" s="148"/>
      <c r="R53" s="148"/>
      <c r="S53"/>
      <c r="T53" s="254"/>
      <c r="U53" s="148"/>
      <c r="V53" s="148"/>
      <c r="W53" s="148"/>
      <c r="X53" s="148"/>
      <c r="Y53" s="148"/>
      <c r="Z53" s="148"/>
      <c r="AA53" s="148"/>
    </row>
    <row r="54" spans="2:27" s="138" customFormat="1" ht="12.75" hidden="1" customHeight="1" x14ac:dyDescent="0.2">
      <c r="B54" s="256"/>
      <c r="C54" s="256"/>
      <c r="D54" s="256"/>
      <c r="E54" s="256"/>
      <c r="F54" s="256"/>
      <c r="G54" s="256"/>
      <c r="H54" s="256"/>
      <c r="I54" s="256"/>
      <c r="J54" s="256"/>
      <c r="K54" s="123"/>
      <c r="L54" s="149"/>
      <c r="M54" s="149"/>
      <c r="N54" s="149"/>
      <c r="O54" s="149"/>
      <c r="P54" s="149"/>
      <c r="Q54" s="148"/>
      <c r="R54" s="148"/>
      <c r="S54"/>
      <c r="T54" s="254"/>
      <c r="U54" s="148"/>
      <c r="V54" s="148"/>
      <c r="W54" s="148"/>
      <c r="X54" s="148"/>
      <c r="Y54" s="148"/>
      <c r="Z54" s="148"/>
      <c r="AA54" s="148"/>
    </row>
    <row r="55" spans="2:27" s="138" customFormat="1" ht="18" hidden="1" customHeight="1" x14ac:dyDescent="0.2">
      <c r="B55" s="256"/>
      <c r="C55" s="256"/>
      <c r="D55" s="256"/>
      <c r="E55" s="256"/>
      <c r="F55" s="256"/>
      <c r="G55" s="256"/>
      <c r="H55" s="256"/>
      <c r="I55" s="256"/>
      <c r="J55" s="256"/>
      <c r="L55" s="149"/>
      <c r="M55" s="149"/>
      <c r="N55" s="149"/>
      <c r="O55" s="149"/>
      <c r="P55" s="149"/>
      <c r="Q55" s="148"/>
      <c r="R55" s="148"/>
      <c r="S55"/>
      <c r="T55" s="254"/>
      <c r="U55" s="148"/>
      <c r="V55" s="148"/>
      <c r="W55" s="148"/>
      <c r="X55" s="148"/>
      <c r="Y55" s="148"/>
      <c r="Z55" s="148"/>
      <c r="AA55" s="148"/>
    </row>
    <row r="56" spans="2:27" s="138" customFormat="1" ht="12.75" hidden="1" customHeight="1" x14ac:dyDescent="0.2">
      <c r="B56" s="256"/>
      <c r="C56" s="256"/>
      <c r="D56" s="256"/>
      <c r="E56" s="256"/>
      <c r="F56" s="256"/>
      <c r="G56" s="256"/>
      <c r="H56" s="256"/>
      <c r="I56" s="256"/>
      <c r="J56" s="256"/>
      <c r="L56" s="149"/>
      <c r="M56" s="149"/>
      <c r="N56" s="149"/>
      <c r="O56" s="149"/>
      <c r="P56" s="149"/>
      <c r="Q56" s="148"/>
      <c r="R56" s="148"/>
      <c r="S56"/>
      <c r="T56" s="254"/>
      <c r="U56" s="148"/>
      <c r="V56" s="148"/>
      <c r="W56" s="148"/>
      <c r="X56" s="148"/>
      <c r="Y56" s="148"/>
      <c r="Z56" s="148"/>
      <c r="AA56" s="148"/>
    </row>
    <row r="57" spans="2:27" s="138" customFormat="1" ht="12.75" hidden="1" customHeight="1" x14ac:dyDescent="0.2">
      <c r="B57" s="256"/>
      <c r="C57" s="256"/>
      <c r="D57" s="256"/>
      <c r="E57" s="256"/>
      <c r="F57" s="256"/>
      <c r="G57" s="256"/>
      <c r="H57" s="256"/>
      <c r="I57" s="256"/>
      <c r="J57" s="256"/>
      <c r="L57" s="149"/>
      <c r="M57" s="149"/>
      <c r="N57" s="149"/>
      <c r="O57" s="149"/>
      <c r="P57" s="149"/>
      <c r="Q57" s="148"/>
      <c r="R57" s="148"/>
      <c r="S57"/>
      <c r="T57" s="254"/>
      <c r="U57" s="148"/>
      <c r="V57" s="148"/>
      <c r="W57" s="148"/>
      <c r="X57" s="148"/>
      <c r="Y57" s="148"/>
      <c r="Z57" s="148"/>
      <c r="AA57" s="148"/>
    </row>
    <row r="58" spans="2:27" s="138" customFormat="1" ht="12.75" hidden="1" customHeight="1" x14ac:dyDescent="0.2">
      <c r="B58" s="256"/>
      <c r="C58" s="256"/>
      <c r="D58" s="256"/>
      <c r="E58" s="256"/>
      <c r="F58" s="256"/>
      <c r="G58" s="256"/>
      <c r="H58" s="256"/>
      <c r="I58" s="256"/>
      <c r="J58" s="256"/>
      <c r="L58" s="149"/>
      <c r="M58" s="149"/>
      <c r="N58" s="149"/>
      <c r="O58" s="149"/>
      <c r="P58" s="149"/>
      <c r="Q58" s="148"/>
      <c r="R58" s="148"/>
      <c r="S58"/>
      <c r="T58" s="254"/>
      <c r="U58" s="148"/>
      <c r="V58" s="148"/>
      <c r="W58" s="148"/>
      <c r="X58" s="148"/>
      <c r="Y58" s="148"/>
      <c r="Z58" s="148"/>
      <c r="AA58" s="148"/>
    </row>
    <row r="59" spans="2:27" s="138" customFormat="1" ht="12.75" hidden="1" customHeight="1" x14ac:dyDescent="0.2">
      <c r="B59" s="256"/>
      <c r="C59" s="256"/>
      <c r="D59" s="256"/>
      <c r="E59" s="256"/>
      <c r="F59" s="256"/>
      <c r="G59" s="256"/>
      <c r="H59" s="256"/>
      <c r="I59" s="256"/>
      <c r="J59" s="256"/>
      <c r="L59" s="149"/>
      <c r="M59" s="149"/>
      <c r="N59" s="149"/>
      <c r="O59" s="149"/>
      <c r="P59" s="149"/>
      <c r="Q59" s="148"/>
      <c r="R59" s="148"/>
      <c r="S59"/>
      <c r="T59" s="254"/>
      <c r="U59" s="148"/>
      <c r="V59" s="148"/>
      <c r="W59" s="148"/>
      <c r="X59" s="148"/>
      <c r="Y59" s="148"/>
      <c r="Z59" s="148"/>
      <c r="AA59" s="148"/>
    </row>
    <row r="60" spans="2:27" s="138" customFormat="1" ht="12.75" hidden="1" customHeight="1" x14ac:dyDescent="0.2">
      <c r="B60" s="256"/>
      <c r="C60" s="256"/>
      <c r="D60" s="256"/>
      <c r="E60" s="256"/>
      <c r="F60" s="256"/>
      <c r="G60" s="256"/>
      <c r="H60" s="256"/>
      <c r="I60" s="256"/>
      <c r="J60" s="256"/>
      <c r="L60" s="149"/>
      <c r="M60" s="149"/>
      <c r="N60" s="149"/>
      <c r="O60" s="149"/>
      <c r="P60" s="149"/>
      <c r="Q60" s="148"/>
      <c r="R60" s="148"/>
      <c r="S60"/>
      <c r="T60" s="254"/>
      <c r="U60" s="148"/>
      <c r="V60" s="148"/>
      <c r="W60" s="148"/>
      <c r="X60" s="148"/>
      <c r="Y60" s="148"/>
      <c r="Z60" s="148"/>
      <c r="AA60" s="148"/>
    </row>
    <row r="61" spans="2:27" s="138" customFormat="1" ht="12.75" hidden="1" customHeight="1" x14ac:dyDescent="0.2">
      <c r="B61" s="256"/>
      <c r="C61" s="256"/>
      <c r="D61" s="256"/>
      <c r="E61" s="256"/>
      <c r="F61" s="256"/>
      <c r="G61" s="256"/>
      <c r="H61" s="256"/>
      <c r="I61" s="256"/>
      <c r="J61" s="256"/>
      <c r="L61" s="149"/>
      <c r="M61" s="149"/>
      <c r="N61" s="149"/>
      <c r="O61" s="149"/>
      <c r="P61" s="149"/>
      <c r="Q61" s="148"/>
      <c r="R61" s="148"/>
      <c r="S61"/>
      <c r="T61" s="254"/>
      <c r="U61" s="148"/>
      <c r="V61" s="148"/>
      <c r="W61" s="148"/>
      <c r="X61" s="148"/>
      <c r="Y61" s="148"/>
      <c r="Z61" s="148"/>
      <c r="AA61" s="148"/>
    </row>
    <row r="62" spans="2:27" s="138" customFormat="1" ht="12.75" hidden="1" customHeight="1" x14ac:dyDescent="0.2">
      <c r="B62" s="256"/>
      <c r="C62" s="256"/>
      <c r="D62" s="256"/>
      <c r="E62" s="256"/>
      <c r="F62" s="256"/>
      <c r="G62" s="256"/>
      <c r="H62" s="256"/>
      <c r="I62" s="256"/>
      <c r="J62" s="256"/>
      <c r="L62" s="149"/>
      <c r="M62" s="149"/>
      <c r="N62" s="149"/>
      <c r="O62" s="149"/>
      <c r="P62" s="149"/>
      <c r="Q62" s="148"/>
      <c r="R62" s="148"/>
      <c r="S62"/>
      <c r="T62" s="254"/>
      <c r="U62" s="148"/>
      <c r="V62" s="148"/>
      <c r="W62" s="148"/>
      <c r="X62" s="148"/>
      <c r="Y62" s="148"/>
      <c r="Z62" s="148"/>
      <c r="AA62" s="148"/>
    </row>
    <row r="63" spans="2:27" s="138" customFormat="1" ht="12.75" hidden="1" customHeight="1" x14ac:dyDescent="0.2">
      <c r="B63" s="256"/>
      <c r="C63" s="256"/>
      <c r="D63" s="256"/>
      <c r="E63" s="256"/>
      <c r="F63" s="256"/>
      <c r="G63" s="256"/>
      <c r="H63" s="256"/>
      <c r="I63" s="256"/>
      <c r="J63" s="256"/>
      <c r="L63" s="149"/>
      <c r="M63" s="149"/>
      <c r="N63" s="149"/>
      <c r="O63" s="149"/>
      <c r="P63" s="149"/>
      <c r="Q63" s="148"/>
      <c r="R63" s="148"/>
      <c r="S63"/>
      <c r="T63" s="254"/>
      <c r="U63" s="148"/>
      <c r="V63" s="148"/>
      <c r="W63" s="148"/>
      <c r="X63" s="148"/>
      <c r="Y63" s="148"/>
      <c r="Z63" s="148"/>
      <c r="AA63" s="148"/>
    </row>
    <row r="64" spans="2:27" s="138" customFormat="1" ht="12.75" hidden="1" customHeight="1" x14ac:dyDescent="0.2">
      <c r="B64" s="256"/>
      <c r="C64" s="256"/>
      <c r="D64" s="256"/>
      <c r="E64" s="256"/>
      <c r="F64" s="256"/>
      <c r="G64" s="256"/>
      <c r="H64" s="256"/>
      <c r="I64" s="256"/>
      <c r="J64" s="256"/>
      <c r="L64" s="149"/>
      <c r="M64" s="149"/>
      <c r="N64" s="149"/>
      <c r="O64" s="149"/>
      <c r="P64" s="149"/>
      <c r="Q64" s="148"/>
      <c r="R64" s="148"/>
      <c r="S64"/>
      <c r="T64" s="254"/>
      <c r="U64" s="148"/>
      <c r="V64" s="148"/>
      <c r="W64" s="148"/>
      <c r="X64" s="148"/>
      <c r="Y64" s="148"/>
      <c r="Z64" s="148"/>
      <c r="AA64" s="148"/>
    </row>
    <row r="65" spans="2:27" s="138" customFormat="1" ht="12.75" hidden="1" customHeight="1" x14ac:dyDescent="0.2">
      <c r="B65" s="256"/>
      <c r="C65" s="256"/>
      <c r="D65" s="256"/>
      <c r="E65" s="256"/>
      <c r="F65" s="256"/>
      <c r="G65" s="256"/>
      <c r="H65" s="256"/>
      <c r="I65" s="256"/>
      <c r="J65" s="256"/>
      <c r="L65" s="149"/>
      <c r="M65" s="149"/>
      <c r="N65" s="149"/>
      <c r="O65" s="149"/>
      <c r="P65" s="149"/>
      <c r="Q65" s="148"/>
      <c r="R65" s="148"/>
      <c r="S65"/>
      <c r="T65" s="254"/>
      <c r="U65" s="148"/>
      <c r="V65" s="148"/>
      <c r="W65" s="148"/>
      <c r="X65" s="148"/>
      <c r="Y65" s="148"/>
      <c r="Z65" s="148"/>
      <c r="AA65" s="148"/>
    </row>
    <row r="66" spans="2:27" s="138" customFormat="1" ht="25.5" hidden="1" customHeight="1" x14ac:dyDescent="0.2">
      <c r="B66" s="256"/>
      <c r="C66" s="256"/>
      <c r="D66" s="256"/>
      <c r="E66" s="256"/>
      <c r="F66" s="256"/>
      <c r="G66" s="256"/>
      <c r="H66" s="409"/>
      <c r="I66" s="256"/>
      <c r="J66" s="256"/>
      <c r="L66" s="149"/>
      <c r="M66" s="149"/>
      <c r="N66" s="149"/>
      <c r="O66" s="149"/>
      <c r="P66" s="149"/>
      <c r="Q66" s="148"/>
      <c r="R66" s="148"/>
      <c r="S66"/>
      <c r="T66" s="254"/>
      <c r="U66" s="148"/>
      <c r="V66" s="148"/>
      <c r="W66" s="148"/>
      <c r="X66" s="148"/>
      <c r="Y66" s="148"/>
      <c r="Z66" s="148"/>
      <c r="AA66" s="148"/>
    </row>
    <row r="67" spans="2:27" s="138" customFormat="1" ht="23.25" hidden="1" customHeight="1" x14ac:dyDescent="0.2">
      <c r="B67" s="256"/>
      <c r="C67" s="256"/>
      <c r="D67" s="256"/>
      <c r="E67" s="256"/>
      <c r="F67" s="256"/>
      <c r="G67" s="256"/>
      <c r="H67" s="417"/>
      <c r="I67" s="256"/>
      <c r="J67" s="256"/>
      <c r="L67" s="149"/>
      <c r="M67" s="149"/>
      <c r="N67" s="149"/>
      <c r="O67" s="149"/>
      <c r="P67" s="149"/>
      <c r="Q67" s="148"/>
      <c r="R67" s="148"/>
      <c r="S67"/>
      <c r="T67" s="254"/>
      <c r="U67" s="148"/>
      <c r="V67" s="148"/>
      <c r="W67" s="148"/>
      <c r="X67" s="148"/>
      <c r="Y67" s="148"/>
      <c r="Z67" s="148"/>
      <c r="AA67" s="148"/>
    </row>
    <row r="68" spans="2:27" s="138" customFormat="1" ht="12.75" hidden="1" customHeight="1" x14ac:dyDescent="0.2">
      <c r="B68" s="256"/>
      <c r="C68" s="256"/>
      <c r="D68" s="256"/>
      <c r="E68" s="256"/>
      <c r="F68" s="256"/>
      <c r="G68" s="256"/>
      <c r="H68" s="256"/>
      <c r="I68" s="256"/>
      <c r="J68" s="256"/>
      <c r="L68" s="149"/>
      <c r="M68" s="149"/>
      <c r="N68" s="149"/>
      <c r="O68" s="149"/>
      <c r="P68" s="149"/>
      <c r="Q68" s="148"/>
      <c r="R68" s="148"/>
      <c r="S68"/>
      <c r="T68" s="254"/>
      <c r="U68" s="148"/>
      <c r="V68" s="148"/>
      <c r="W68" s="148"/>
      <c r="X68" s="148"/>
      <c r="Y68" s="148"/>
      <c r="Z68" s="148"/>
      <c r="AA68" s="148"/>
    </row>
    <row r="69" spans="2:27" s="138" customFormat="1" ht="18" hidden="1" customHeight="1" x14ac:dyDescent="0.2">
      <c r="B69" s="256"/>
      <c r="C69" s="256"/>
      <c r="D69" s="256"/>
      <c r="E69" s="256"/>
      <c r="F69" s="256"/>
      <c r="G69" s="256"/>
      <c r="H69" s="256"/>
      <c r="I69" s="256"/>
      <c r="J69" s="256"/>
      <c r="L69" s="149"/>
      <c r="M69" s="149"/>
      <c r="N69" s="149"/>
      <c r="O69" s="149"/>
      <c r="P69" s="149"/>
      <c r="Q69" s="148"/>
      <c r="R69" s="148"/>
      <c r="S69"/>
      <c r="T69" s="254"/>
      <c r="U69" s="148"/>
      <c r="V69" s="148"/>
      <c r="W69" s="148"/>
      <c r="X69" s="148"/>
      <c r="Y69" s="148"/>
      <c r="Z69" s="148"/>
      <c r="AA69" s="148"/>
    </row>
    <row r="70" spans="2:27" s="138" customFormat="1" ht="12.75" hidden="1" customHeight="1" x14ac:dyDescent="0.2">
      <c r="B70" s="256"/>
      <c r="C70" s="256"/>
      <c r="D70" s="256"/>
      <c r="E70" s="256"/>
      <c r="F70" s="256"/>
      <c r="G70" s="256"/>
      <c r="H70" s="256"/>
      <c r="I70" s="256"/>
      <c r="J70" s="256"/>
      <c r="L70" s="149"/>
      <c r="M70" s="149"/>
      <c r="N70" s="149"/>
      <c r="O70" s="149"/>
      <c r="P70" s="149"/>
      <c r="Q70" s="148"/>
      <c r="R70" s="148"/>
      <c r="S70"/>
      <c r="T70" s="254"/>
      <c r="U70" s="148"/>
      <c r="V70" s="148"/>
      <c r="W70" s="148"/>
      <c r="X70" s="148"/>
      <c r="Y70" s="148"/>
      <c r="Z70" s="148"/>
      <c r="AA70" s="148"/>
    </row>
    <row r="71" spans="2:27" s="138" customFormat="1" ht="12.75" hidden="1" customHeight="1" x14ac:dyDescent="0.2">
      <c r="B71" s="256"/>
      <c r="C71" s="256"/>
      <c r="D71" s="256"/>
      <c r="E71" s="256"/>
      <c r="F71" s="256"/>
      <c r="G71" s="256"/>
      <c r="H71" s="256"/>
      <c r="I71" s="256"/>
      <c r="J71" s="256"/>
      <c r="L71" s="149"/>
      <c r="M71" s="149"/>
      <c r="N71" s="149"/>
      <c r="O71" s="149"/>
      <c r="P71" s="149"/>
      <c r="Q71" s="148"/>
      <c r="R71" s="148"/>
      <c r="S71"/>
      <c r="T71" s="254"/>
      <c r="U71" s="148"/>
      <c r="V71" s="148"/>
      <c r="W71" s="148"/>
      <c r="X71" s="148"/>
      <c r="Y71" s="148"/>
      <c r="Z71" s="148"/>
      <c r="AA71" s="148"/>
    </row>
    <row r="72" spans="2:27" s="138" customFormat="1" ht="12.75" hidden="1" customHeight="1" x14ac:dyDescent="0.2">
      <c r="B72" s="256"/>
      <c r="C72" s="256"/>
      <c r="D72" s="256"/>
      <c r="E72" s="256"/>
      <c r="F72" s="256"/>
      <c r="G72" s="256"/>
      <c r="H72" s="256"/>
      <c r="I72" s="256"/>
      <c r="J72" s="256"/>
      <c r="L72" s="149"/>
      <c r="M72" s="149"/>
      <c r="N72" s="149"/>
      <c r="O72" s="149"/>
      <c r="P72" s="149"/>
      <c r="Q72" s="148"/>
      <c r="R72" s="148"/>
      <c r="S72"/>
      <c r="T72" s="254"/>
      <c r="U72" s="148"/>
      <c r="V72" s="148"/>
      <c r="W72" s="148"/>
      <c r="X72" s="148"/>
      <c r="Y72" s="148"/>
      <c r="Z72" s="148"/>
      <c r="AA72" s="148"/>
    </row>
    <row r="73" spans="2:27" s="138" customFormat="1" ht="12.75" hidden="1" customHeight="1" x14ac:dyDescent="0.2">
      <c r="B73" s="256"/>
      <c r="C73" s="256"/>
      <c r="D73" s="256"/>
      <c r="E73" s="256"/>
      <c r="F73" s="256"/>
      <c r="G73" s="256"/>
      <c r="H73" s="256"/>
      <c r="I73" s="256"/>
      <c r="J73" s="256"/>
      <c r="L73" s="149"/>
      <c r="M73" s="149"/>
      <c r="N73" s="149"/>
      <c r="O73" s="149"/>
      <c r="P73" s="149"/>
      <c r="Q73" s="148"/>
      <c r="R73" s="148"/>
      <c r="S73"/>
      <c r="T73" s="254"/>
      <c r="U73" s="148"/>
      <c r="V73" s="148"/>
      <c r="W73" s="148"/>
      <c r="X73" s="148"/>
      <c r="Y73" s="148"/>
      <c r="Z73" s="148"/>
      <c r="AA73" s="148"/>
    </row>
    <row r="74" spans="2:27" s="138" customFormat="1" ht="12.75" hidden="1" customHeight="1" x14ac:dyDescent="0.2">
      <c r="B74" s="256"/>
      <c r="C74" s="256"/>
      <c r="D74" s="256"/>
      <c r="E74" s="256"/>
      <c r="F74" s="256"/>
      <c r="G74" s="256"/>
      <c r="H74" s="256"/>
      <c r="I74" s="256"/>
      <c r="J74" s="256"/>
      <c r="L74" s="149"/>
      <c r="M74" s="149"/>
      <c r="N74" s="149"/>
      <c r="O74" s="149"/>
      <c r="P74" s="149"/>
      <c r="Q74" s="148"/>
      <c r="R74" s="148"/>
      <c r="S74"/>
      <c r="T74"/>
      <c r="U74" s="148"/>
      <c r="V74" s="148"/>
      <c r="W74" s="148"/>
      <c r="X74" s="148"/>
      <c r="Y74" s="148"/>
      <c r="Z74" s="148"/>
      <c r="AA74" s="148"/>
    </row>
    <row r="75" spans="2:27" s="138" customFormat="1" ht="12.75" hidden="1" customHeight="1" x14ac:dyDescent="0.2">
      <c r="B75" s="256"/>
      <c r="C75" s="256"/>
      <c r="D75" s="256"/>
      <c r="E75" s="256"/>
      <c r="F75" s="256"/>
      <c r="G75" s="256"/>
      <c r="H75" s="256"/>
      <c r="I75" s="256"/>
      <c r="J75" s="256"/>
      <c r="L75" s="149"/>
      <c r="M75" s="149"/>
      <c r="N75" s="149"/>
      <c r="O75" s="149"/>
      <c r="P75" s="149"/>
      <c r="Q75" s="148"/>
      <c r="R75" s="148"/>
      <c r="S75"/>
      <c r="T75"/>
      <c r="U75" s="148"/>
      <c r="V75" s="148"/>
      <c r="W75" s="148"/>
      <c r="X75" s="148"/>
      <c r="Y75" s="148"/>
      <c r="Z75" s="148"/>
      <c r="AA75" s="148"/>
    </row>
    <row r="76" spans="2:27" s="138" customFormat="1" ht="12.75" hidden="1" customHeight="1" x14ac:dyDescent="0.2">
      <c r="B76" s="256"/>
      <c r="C76" s="256"/>
      <c r="D76" s="256"/>
      <c r="E76" s="256"/>
      <c r="F76" s="256"/>
      <c r="G76" s="256"/>
      <c r="H76" s="256"/>
      <c r="I76" s="256"/>
      <c r="J76" s="256"/>
      <c r="L76" s="149"/>
      <c r="M76" s="149"/>
      <c r="N76" s="149"/>
      <c r="O76" s="149"/>
      <c r="P76" s="149"/>
      <c r="Q76" s="148"/>
      <c r="R76" s="148"/>
      <c r="S76"/>
      <c r="T76"/>
      <c r="U76" s="148"/>
      <c r="V76" s="148"/>
      <c r="W76" s="148"/>
      <c r="X76" s="148"/>
      <c r="Y76" s="148"/>
      <c r="Z76" s="148"/>
      <c r="AA76" s="148"/>
    </row>
    <row r="77" spans="2:27" s="138" customFormat="1" ht="24.95" hidden="1" customHeight="1" x14ac:dyDescent="0.2">
      <c r="B77" s="256"/>
      <c r="C77" s="256"/>
      <c r="D77" s="256"/>
      <c r="E77" s="256"/>
      <c r="F77" s="256"/>
      <c r="G77" s="256"/>
      <c r="H77" s="256"/>
      <c r="I77" s="256"/>
      <c r="J77" s="256"/>
      <c r="K77" s="253" t="str">
        <f>IF(T77=1,"*","")</f>
        <v/>
      </c>
      <c r="L77" s="149"/>
      <c r="M77" s="149"/>
      <c r="N77" s="149"/>
      <c r="O77" s="149"/>
      <c r="P77" s="149"/>
      <c r="Q77" s="148"/>
      <c r="R77" s="148"/>
      <c r="S77"/>
      <c r="T77"/>
      <c r="U77" s="148"/>
      <c r="V77" s="148"/>
      <c r="W77" s="148"/>
      <c r="X77" s="148"/>
      <c r="Y77" s="148"/>
      <c r="Z77" s="148"/>
      <c r="AA77" s="148"/>
    </row>
    <row r="78" spans="2:27" s="138" customFormat="1" ht="12.75" hidden="1" customHeight="1" x14ac:dyDescent="0.2">
      <c r="B78" s="256"/>
      <c r="C78" s="256"/>
      <c r="D78" s="256"/>
      <c r="E78" s="256"/>
      <c r="F78" s="256"/>
      <c r="G78" s="256"/>
      <c r="H78" s="256"/>
      <c r="I78" s="256"/>
      <c r="J78" s="256"/>
      <c r="K78" s="253" t="str">
        <f>IF(T78=1,"*","")</f>
        <v/>
      </c>
      <c r="L78" s="149"/>
      <c r="M78" s="149"/>
      <c r="N78" s="149"/>
      <c r="O78" s="149"/>
      <c r="P78" s="149"/>
      <c r="Q78" s="148"/>
      <c r="R78" s="148"/>
      <c r="S78"/>
      <c r="T78"/>
      <c r="U78" s="148"/>
      <c r="V78" s="148"/>
      <c r="W78" s="148"/>
      <c r="X78" s="148"/>
      <c r="Y78" s="148"/>
      <c r="Z78" s="148"/>
      <c r="AA78" s="148"/>
    </row>
    <row r="79" spans="2:27" s="138" customFormat="1" ht="23.25" hidden="1" customHeight="1" x14ac:dyDescent="0.2">
      <c r="B79" s="256"/>
      <c r="C79" s="256"/>
      <c r="D79" s="256"/>
      <c r="E79" s="256"/>
      <c r="F79" s="256"/>
      <c r="G79" s="256"/>
      <c r="H79" s="256"/>
      <c r="I79" s="256"/>
      <c r="J79" s="256"/>
      <c r="K79" s="146"/>
      <c r="L79" s="149"/>
      <c r="M79" s="149"/>
      <c r="N79" s="149"/>
      <c r="O79" s="149"/>
      <c r="P79" s="149"/>
      <c r="Q79" s="148"/>
      <c r="R79" s="148"/>
      <c r="S79"/>
      <c r="T79"/>
      <c r="U79" s="148"/>
      <c r="V79" s="148"/>
      <c r="W79" s="148"/>
      <c r="X79" s="148"/>
      <c r="Y79" s="148"/>
      <c r="Z79" s="148"/>
      <c r="AA79" s="148"/>
    </row>
    <row r="80" spans="2:27" s="138" customFormat="1" ht="22.5" hidden="1" customHeight="1" x14ac:dyDescent="0.2">
      <c r="B80" s="256"/>
      <c r="C80" s="256"/>
      <c r="D80" s="256"/>
      <c r="E80" s="256"/>
      <c r="F80" s="256"/>
      <c r="G80" s="256"/>
      <c r="H80" s="256"/>
      <c r="I80" s="256"/>
      <c r="J80" s="256"/>
      <c r="K80" s="146"/>
      <c r="L80" s="149"/>
      <c r="M80" s="149"/>
      <c r="N80" s="149"/>
      <c r="O80" s="149"/>
      <c r="P80" s="149"/>
      <c r="Q80" s="148"/>
      <c r="R80" s="148"/>
      <c r="S80"/>
      <c r="T80" s="254"/>
      <c r="U80" s="148"/>
      <c r="V80" s="148"/>
      <c r="W80" s="148"/>
      <c r="X80" s="148"/>
      <c r="Y80" s="148"/>
      <c r="Z80" s="148"/>
      <c r="AA80" s="148"/>
    </row>
    <row r="81" spans="2:31" s="138" customFormat="1" ht="12.75" hidden="1" customHeight="1" x14ac:dyDescent="0.2">
      <c r="B81" s="256"/>
      <c r="C81" s="256"/>
      <c r="D81" s="256"/>
      <c r="E81" s="256"/>
      <c r="F81" s="256"/>
      <c r="G81" s="256"/>
      <c r="H81" s="256"/>
      <c r="I81" s="256"/>
      <c r="J81" s="256"/>
      <c r="K81" s="146"/>
      <c r="L81" s="149"/>
      <c r="M81" s="149"/>
      <c r="N81" s="149"/>
      <c r="O81" s="149"/>
      <c r="P81" s="149"/>
      <c r="Q81" s="148"/>
      <c r="R81" s="148"/>
      <c r="S81"/>
      <c r="T81" s="254"/>
      <c r="U81" s="148"/>
      <c r="V81" s="148"/>
      <c r="W81" s="148"/>
      <c r="X81" s="148"/>
      <c r="Y81" s="148"/>
      <c r="Z81" s="148"/>
      <c r="AA81" s="148"/>
    </row>
    <row r="82" spans="2:31" s="138" customFormat="1" ht="12.75" hidden="1" customHeight="1" x14ac:dyDescent="0.2">
      <c r="B82" s="256"/>
      <c r="C82" s="256"/>
      <c r="D82" s="256"/>
      <c r="E82" s="256"/>
      <c r="F82" s="256"/>
      <c r="G82" s="256"/>
      <c r="H82" s="256"/>
      <c r="I82" s="256"/>
      <c r="J82" s="256"/>
      <c r="L82" s="149"/>
      <c r="M82" s="149"/>
      <c r="N82" s="149"/>
      <c r="O82" s="149"/>
      <c r="P82" s="149"/>
      <c r="Q82" s="148"/>
      <c r="R82" s="148"/>
      <c r="S82"/>
      <c r="T82" s="254"/>
      <c r="U82" s="148"/>
      <c r="V82" s="148" t="s">
        <v>1104</v>
      </c>
      <c r="W82" s="148"/>
      <c r="X82" s="148"/>
      <c r="Y82" s="148"/>
      <c r="Z82" s="148"/>
      <c r="AA82" s="148"/>
    </row>
    <row r="83" spans="2:31" s="138" customFormat="1" ht="12.75" hidden="1" customHeight="1" x14ac:dyDescent="0.2">
      <c r="B83" s="256"/>
      <c r="C83" s="256"/>
      <c r="D83" s="256"/>
      <c r="E83" s="256"/>
      <c r="F83" s="256"/>
      <c r="G83" s="256"/>
      <c r="H83" s="256"/>
      <c r="I83" s="256"/>
      <c r="J83" s="256"/>
      <c r="L83" s="149"/>
      <c r="M83" s="149"/>
      <c r="N83" s="149"/>
      <c r="O83" s="149"/>
      <c r="P83" s="149"/>
      <c r="Q83" s="148"/>
      <c r="R83" s="148"/>
      <c r="S83"/>
      <c r="T83" s="254"/>
      <c r="U83" s="148"/>
      <c r="V83" s="148"/>
      <c r="W83" s="262" t="s">
        <v>1096</v>
      </c>
      <c r="Y83" s="256"/>
      <c r="Z83" s="256"/>
      <c r="AA83" s="256"/>
      <c r="AB83" s="256"/>
      <c r="AC83" s="256"/>
      <c r="AD83" s="256"/>
      <c r="AE83" s="256"/>
    </row>
    <row r="84" spans="2:31" s="138" customFormat="1" ht="12.75" hidden="1" customHeight="1" x14ac:dyDescent="0.2">
      <c r="B84" s="256"/>
      <c r="C84" s="256"/>
      <c r="D84" s="256"/>
      <c r="E84" s="256"/>
      <c r="F84" s="256"/>
      <c r="G84" s="256"/>
      <c r="H84" s="256"/>
      <c r="I84" s="256"/>
      <c r="J84" s="256"/>
      <c r="L84" s="149"/>
      <c r="M84" s="149"/>
      <c r="N84" s="149"/>
      <c r="O84" s="149"/>
      <c r="P84" s="149"/>
      <c r="Q84" s="148"/>
      <c r="R84" s="148"/>
      <c r="S84"/>
      <c r="T84" s="254"/>
      <c r="U84" s="148"/>
      <c r="V84" s="148"/>
      <c r="W84" s="262"/>
      <c r="Y84" s="256"/>
      <c r="Z84" s="256"/>
      <c r="AA84" s="256"/>
      <c r="AB84" s="256"/>
      <c r="AC84" s="256"/>
      <c r="AD84" s="256"/>
      <c r="AE84" s="256"/>
    </row>
    <row r="85" spans="2:31" s="138" customFormat="1" ht="12.75" hidden="1" customHeight="1" x14ac:dyDescent="0.2">
      <c r="B85" s="256"/>
      <c r="C85" s="256"/>
      <c r="D85" s="256"/>
      <c r="E85" s="256"/>
      <c r="F85" s="256"/>
      <c r="G85" s="256"/>
      <c r="H85" s="256"/>
      <c r="I85" s="256"/>
      <c r="J85" s="256"/>
      <c r="L85" s="149"/>
      <c r="M85" s="149"/>
      <c r="N85" s="149"/>
      <c r="O85" s="149"/>
      <c r="P85" s="149"/>
      <c r="Q85" s="148"/>
      <c r="R85" s="148"/>
      <c r="S85"/>
      <c r="T85" s="254"/>
      <c r="U85" s="148"/>
      <c r="V85" s="148"/>
      <c r="W85" s="262"/>
      <c r="Y85" s="256"/>
      <c r="Z85" s="256"/>
      <c r="AA85" s="256"/>
      <c r="AB85" s="256"/>
      <c r="AC85" s="256"/>
      <c r="AD85" s="256"/>
      <c r="AE85" s="256"/>
    </row>
    <row r="86" spans="2:31" s="138" customFormat="1" ht="12.75" hidden="1" customHeight="1" x14ac:dyDescent="0.2">
      <c r="B86" s="256"/>
      <c r="C86" s="256"/>
      <c r="D86" s="256"/>
      <c r="E86" s="256"/>
      <c r="F86" s="256"/>
      <c r="G86" s="256"/>
      <c r="H86" s="256"/>
      <c r="I86" s="256"/>
      <c r="J86" s="256"/>
      <c r="L86" s="149"/>
      <c r="M86" s="149"/>
      <c r="N86" s="149"/>
      <c r="O86" s="149"/>
      <c r="P86" s="149"/>
      <c r="Q86" s="148"/>
      <c r="R86" s="148"/>
      <c r="S86"/>
      <c r="T86" s="254"/>
      <c r="U86" s="148"/>
      <c r="V86" s="148"/>
      <c r="W86" s="263" t="s">
        <v>1097</v>
      </c>
      <c r="X86" s="256"/>
      <c r="Y86" s="256"/>
      <c r="Z86" s="256"/>
      <c r="AA86" s="256"/>
      <c r="AB86" s="256"/>
      <c r="AC86" s="256"/>
      <c r="AD86" s="256"/>
      <c r="AE86" s="256"/>
    </row>
    <row r="87" spans="2:31" s="138" customFormat="1" ht="12.75" hidden="1" customHeight="1" x14ac:dyDescent="0.2">
      <c r="B87" s="256"/>
      <c r="C87" s="256"/>
      <c r="D87" s="256"/>
      <c r="E87" s="256"/>
      <c r="F87" s="256"/>
      <c r="G87" s="256"/>
      <c r="H87" s="256"/>
      <c r="I87" s="256"/>
      <c r="J87" s="256"/>
      <c r="L87" s="149"/>
      <c r="M87" s="149"/>
      <c r="N87" s="149"/>
      <c r="O87" s="149"/>
      <c r="P87" s="149"/>
      <c r="Q87" s="148"/>
      <c r="R87" s="148"/>
      <c r="S87"/>
      <c r="T87" s="254"/>
      <c r="U87" s="148"/>
      <c r="V87" s="148"/>
      <c r="W87" s="263" t="s">
        <v>1098</v>
      </c>
      <c r="X87" s="256"/>
      <c r="Y87" s="256"/>
      <c r="Z87" s="256"/>
      <c r="AA87" s="256"/>
      <c r="AB87" s="256"/>
      <c r="AC87" s="202" t="s">
        <v>766</v>
      </c>
      <c r="AD87" s="202" t="s">
        <v>766</v>
      </c>
      <c r="AE87" s="202" t="s">
        <v>766</v>
      </c>
    </row>
    <row r="88" spans="2:31" s="138" customFormat="1" ht="12.75" hidden="1" customHeight="1" x14ac:dyDescent="0.2">
      <c r="B88" s="256"/>
      <c r="C88" s="256"/>
      <c r="D88" s="256"/>
      <c r="E88" s="256"/>
      <c r="F88" s="256"/>
      <c r="G88" s="256"/>
      <c r="H88" s="256"/>
      <c r="I88" s="256"/>
      <c r="J88" s="256"/>
      <c r="L88" s="149"/>
      <c r="M88" s="149"/>
      <c r="N88" s="149"/>
      <c r="O88" s="149"/>
      <c r="P88" s="149"/>
      <c r="Q88" s="148"/>
      <c r="R88" s="148"/>
      <c r="S88" s="148"/>
      <c r="T88" s="254"/>
      <c r="U88" s="148"/>
      <c r="V88" s="148"/>
      <c r="W88" s="264"/>
      <c r="X88" s="127"/>
      <c r="Y88" s="126"/>
      <c r="Z88" s="137"/>
      <c r="AA88" s="124"/>
      <c r="AB88" s="124"/>
      <c r="AC88" s="261">
        <v>2014</v>
      </c>
      <c r="AD88" s="261">
        <v>2014</v>
      </c>
      <c r="AE88" s="261">
        <v>2014</v>
      </c>
    </row>
    <row r="89" spans="2:31" s="138" customFormat="1" ht="36.75" hidden="1" customHeight="1" x14ac:dyDescent="0.2">
      <c r="B89" s="256"/>
      <c r="C89" s="256"/>
      <c r="D89" s="256"/>
      <c r="E89" s="256"/>
      <c r="F89" s="256"/>
      <c r="G89" s="256"/>
      <c r="H89" s="256"/>
      <c r="I89" s="256"/>
      <c r="J89" s="256"/>
      <c r="K89" s="203"/>
      <c r="L89" s="149"/>
      <c r="M89" s="149"/>
      <c r="N89" s="149"/>
      <c r="O89" s="149"/>
      <c r="P89" s="149"/>
      <c r="Q89" s="148"/>
      <c r="R89" s="148"/>
      <c r="S89" s="148"/>
      <c r="T89" s="254"/>
      <c r="U89" s="148"/>
      <c r="V89" s="148"/>
      <c r="W89" s="265"/>
      <c r="X89" s="139" t="s">
        <v>1099</v>
      </c>
      <c r="Y89" s="128"/>
      <c r="Z89" s="128"/>
      <c r="AA89" s="260" t="s">
        <v>713</v>
      </c>
      <c r="AB89" s="129"/>
      <c r="AC89" s="130"/>
      <c r="AD89" s="131"/>
      <c r="AE89" s="132">
        <f t="shared" ref="AE89:AE97" si="0">ROUND(AC89*AD89,0)</f>
        <v>0</v>
      </c>
    </row>
    <row r="90" spans="2:31" s="138" customFormat="1" ht="22.5" hidden="1" customHeight="1" x14ac:dyDescent="0.2">
      <c r="B90" s="256"/>
      <c r="C90" s="256"/>
      <c r="D90" s="256"/>
      <c r="E90" s="256"/>
      <c r="F90" s="256"/>
      <c r="G90" s="256"/>
      <c r="H90" s="256"/>
      <c r="I90" s="256"/>
      <c r="J90" s="256"/>
      <c r="K90" s="203"/>
      <c r="L90" s="149"/>
      <c r="M90" s="149"/>
      <c r="N90" s="149"/>
      <c r="O90" s="149"/>
      <c r="P90" s="149"/>
      <c r="Q90" s="148"/>
      <c r="R90" s="148"/>
      <c r="S90" s="148"/>
      <c r="T90" s="254"/>
      <c r="U90" s="148"/>
      <c r="V90" s="148"/>
      <c r="W90" s="265"/>
      <c r="X90" s="140" t="s">
        <v>1100</v>
      </c>
      <c r="Y90" s="128"/>
      <c r="Z90" s="128"/>
      <c r="AA90" s="260" t="s">
        <v>714</v>
      </c>
      <c r="AB90" s="129"/>
      <c r="AC90" s="130">
        <v>1</v>
      </c>
      <c r="AD90" s="131">
        <v>97.49</v>
      </c>
      <c r="AE90" s="132">
        <f t="shared" si="0"/>
        <v>97</v>
      </c>
    </row>
    <row r="91" spans="2:31" s="138" customFormat="1" ht="15.75" hidden="1" customHeight="1" x14ac:dyDescent="0.2">
      <c r="B91" s="518"/>
      <c r="C91" s="518"/>
      <c r="D91" s="518"/>
      <c r="E91" s="518"/>
      <c r="F91" s="518"/>
      <c r="G91" s="518"/>
      <c r="H91" s="518"/>
      <c r="I91" s="518"/>
      <c r="J91" s="518"/>
      <c r="K91" s="203"/>
      <c r="L91" s="149"/>
      <c r="M91" s="149"/>
      <c r="N91" s="149"/>
      <c r="O91" s="149"/>
      <c r="P91" s="149"/>
      <c r="Q91" s="148"/>
      <c r="R91" s="148"/>
      <c r="S91" s="148"/>
      <c r="T91" s="254"/>
      <c r="U91" s="148"/>
      <c r="V91" s="148"/>
      <c r="W91" s="265"/>
      <c r="X91" s="140"/>
      <c r="Y91" s="128"/>
      <c r="Z91" s="128"/>
      <c r="AA91" s="260"/>
      <c r="AB91" s="129"/>
      <c r="AC91" s="130"/>
      <c r="AD91" s="131"/>
      <c r="AE91" s="132"/>
    </row>
    <row r="92" spans="2:31" s="138" customFormat="1" ht="15.75" hidden="1" customHeight="1" x14ac:dyDescent="0.2">
      <c r="B92" s="256"/>
      <c r="C92" s="256"/>
      <c r="D92" s="256"/>
      <c r="E92" s="256"/>
      <c r="F92" s="256"/>
      <c r="G92" s="256"/>
      <c r="H92" s="256"/>
      <c r="I92" s="256"/>
      <c r="J92" s="56"/>
      <c r="L92" s="149"/>
      <c r="M92" s="149"/>
      <c r="N92" s="149"/>
      <c r="O92" s="149"/>
      <c r="P92" s="149"/>
      <c r="Q92" s="148"/>
      <c r="R92" s="148"/>
      <c r="S92" s="148"/>
      <c r="T92" s="254"/>
      <c r="U92" s="148"/>
      <c r="V92" s="148"/>
      <c r="W92" s="265"/>
      <c r="X92" s="140"/>
      <c r="Y92" s="128"/>
      <c r="Z92" s="128"/>
      <c r="AA92" s="260"/>
      <c r="AB92" s="129"/>
      <c r="AC92" s="130"/>
      <c r="AD92" s="131"/>
      <c r="AE92" s="132"/>
    </row>
    <row r="93" spans="2:31" s="138" customFormat="1" ht="12.75" hidden="1" customHeight="1" x14ac:dyDescent="0.2">
      <c r="B93" s="256"/>
      <c r="C93" s="256"/>
      <c r="D93" s="256"/>
      <c r="E93" s="256"/>
      <c r="F93" s="256"/>
      <c r="G93" s="256"/>
      <c r="H93" s="256"/>
      <c r="I93" s="256"/>
      <c r="J93" s="56"/>
      <c r="K93" s="123"/>
      <c r="L93" s="149"/>
      <c r="M93" s="149"/>
      <c r="N93" s="149"/>
      <c r="O93" s="149"/>
      <c r="P93" s="149"/>
      <c r="Q93" s="148"/>
      <c r="R93" s="148"/>
      <c r="S93" s="148"/>
      <c r="T93" s="254"/>
      <c r="U93" s="148"/>
      <c r="V93" s="148"/>
      <c r="W93" s="265"/>
      <c r="X93" s="140"/>
      <c r="Y93" s="128"/>
      <c r="Z93" s="128"/>
      <c r="AA93" s="260"/>
      <c r="AB93" s="129"/>
      <c r="AC93" s="130"/>
      <c r="AD93" s="131"/>
      <c r="AE93" s="132"/>
    </row>
    <row r="94" spans="2:31" s="138" customFormat="1" ht="12.75" hidden="1" customHeight="1" x14ac:dyDescent="0.2">
      <c r="B94" s="321"/>
      <c r="C94" s="320"/>
      <c r="D94" s="320"/>
      <c r="E94" s="320"/>
      <c r="F94" s="320"/>
      <c r="G94" s="320"/>
      <c r="H94" s="320"/>
      <c r="I94" s="320"/>
      <c r="J94" s="320"/>
      <c r="K94" s="203"/>
      <c r="L94" s="149"/>
      <c r="M94" s="149"/>
      <c r="N94" s="149"/>
      <c r="O94" s="149"/>
      <c r="P94" s="149"/>
      <c r="Q94" s="148"/>
      <c r="R94" s="148"/>
      <c r="S94" s="148"/>
      <c r="T94" s="254"/>
      <c r="U94" s="148"/>
      <c r="V94" s="148"/>
      <c r="W94" s="265"/>
      <c r="X94" s="140"/>
      <c r="Y94" s="128"/>
      <c r="Z94" s="128"/>
      <c r="AA94" s="260"/>
      <c r="AB94" s="129"/>
      <c r="AC94" s="130"/>
      <c r="AD94" s="131"/>
      <c r="AE94" s="132"/>
    </row>
    <row r="95" spans="2:31" s="138" customFormat="1" ht="18" hidden="1" customHeight="1" x14ac:dyDescent="0.2">
      <c r="B95" s="256"/>
      <c r="C95" s="256"/>
      <c r="D95" s="256"/>
      <c r="E95" s="256"/>
      <c r="F95" s="256"/>
      <c r="G95" s="256"/>
      <c r="H95" s="256"/>
      <c r="I95" s="256"/>
      <c r="J95" s="256"/>
      <c r="L95" s="149"/>
      <c r="M95" s="149"/>
      <c r="N95" s="149"/>
      <c r="O95" s="149"/>
      <c r="P95" s="204"/>
      <c r="Q95" s="204"/>
      <c r="R95" s="148"/>
      <c r="S95" s="148"/>
      <c r="T95" s="254"/>
      <c r="U95" s="148"/>
      <c r="V95" s="254"/>
      <c r="W95" s="265"/>
      <c r="X95" s="140" t="s">
        <v>1101</v>
      </c>
      <c r="Y95" s="128"/>
      <c r="Z95" s="128"/>
      <c r="AA95" s="260" t="s">
        <v>715</v>
      </c>
      <c r="AB95" s="129"/>
      <c r="AC95" s="130">
        <v>1</v>
      </c>
      <c r="AD95" s="131">
        <v>129.72</v>
      </c>
      <c r="AE95" s="132">
        <f t="shared" si="0"/>
        <v>130</v>
      </c>
    </row>
    <row r="96" spans="2:31" s="138" customFormat="1" ht="12.75" hidden="1" customHeight="1" x14ac:dyDescent="0.2">
      <c r="B96" s="256"/>
      <c r="C96" s="256"/>
      <c r="D96" s="256"/>
      <c r="E96" s="256"/>
      <c r="F96" s="256"/>
      <c r="G96" s="256"/>
      <c r="H96" s="256"/>
      <c r="I96" s="256"/>
      <c r="J96" s="256"/>
      <c r="L96" s="149"/>
      <c r="M96" s="149"/>
      <c r="N96" s="149"/>
      <c r="O96" s="149"/>
      <c r="P96" s="204"/>
      <c r="Q96" s="204"/>
      <c r="R96" s="148"/>
      <c r="S96" s="148"/>
      <c r="T96" s="254"/>
      <c r="U96" s="148"/>
      <c r="V96" s="254"/>
      <c r="W96" s="265"/>
      <c r="X96" s="140" t="s">
        <v>1102</v>
      </c>
      <c r="Y96" s="128"/>
      <c r="Z96" s="128"/>
      <c r="AA96" s="260" t="s">
        <v>72</v>
      </c>
      <c r="AB96" s="129"/>
      <c r="AC96" s="130">
        <v>1</v>
      </c>
      <c r="AD96" s="131">
        <v>141.44999999999999</v>
      </c>
      <c r="AE96" s="132">
        <f t="shared" si="0"/>
        <v>141</v>
      </c>
    </row>
    <row r="97" spans="2:31" s="138" customFormat="1" ht="12.75" hidden="1" customHeight="1" thickBot="1" x14ac:dyDescent="0.25">
      <c r="B97" s="256"/>
      <c r="C97" s="256"/>
      <c r="D97" s="256"/>
      <c r="E97" s="256"/>
      <c r="F97" s="256"/>
      <c r="G97" s="256"/>
      <c r="H97" s="256"/>
      <c r="I97" s="256"/>
      <c r="J97" s="256"/>
      <c r="L97" s="149"/>
      <c r="M97" s="149"/>
      <c r="N97" s="149"/>
      <c r="O97" s="149"/>
      <c r="P97" s="204"/>
      <c r="Q97" s="204"/>
      <c r="R97" s="148"/>
      <c r="S97" s="148"/>
      <c r="T97" s="254"/>
      <c r="U97" s="148"/>
      <c r="V97" s="255"/>
      <c r="W97" s="265"/>
      <c r="X97" s="140" t="s">
        <v>1103</v>
      </c>
      <c r="Y97" s="128"/>
      <c r="Z97" s="128"/>
      <c r="AA97" s="260" t="s">
        <v>73</v>
      </c>
      <c r="AB97" s="129"/>
      <c r="AC97" s="130">
        <v>1</v>
      </c>
      <c r="AD97" s="131">
        <v>178.45</v>
      </c>
      <c r="AE97" s="132">
        <f t="shared" si="0"/>
        <v>178</v>
      </c>
    </row>
    <row r="98" spans="2:31" s="138" customFormat="1" ht="12.75" hidden="1" customHeight="1" thickBot="1" x14ac:dyDescent="0.25">
      <c r="B98" s="256"/>
      <c r="C98" s="256"/>
      <c r="D98" s="256"/>
      <c r="E98" s="256"/>
      <c r="F98" s="256"/>
      <c r="G98" s="256"/>
      <c r="H98" s="256"/>
      <c r="I98" s="256"/>
      <c r="J98" s="256"/>
      <c r="L98" s="149"/>
      <c r="M98" s="149"/>
      <c r="N98" s="149"/>
      <c r="O98" s="149"/>
      <c r="P98" s="204"/>
      <c r="Q98" s="204"/>
      <c r="R98" s="148"/>
      <c r="S98" s="148"/>
      <c r="T98" s="254"/>
      <c r="U98" s="148"/>
      <c r="V98" s="255"/>
      <c r="W98" s="266"/>
      <c r="X98" s="133" t="str">
        <f>"Totaal regel "&amp;W89&amp;" t/m "&amp;W97&amp;""</f>
        <v xml:space="preserve">Totaal regel  t/m </v>
      </c>
      <c r="Y98" s="49"/>
      <c r="Z98" s="49"/>
      <c r="AA98" s="49"/>
      <c r="AB98" s="49"/>
      <c r="AC98" s="134">
        <f>SUM(AC89:AC97)</f>
        <v>4</v>
      </c>
      <c r="AD98" s="135"/>
      <c r="AE98" s="136">
        <f>SUM(AE89:AE97)</f>
        <v>546</v>
      </c>
    </row>
    <row r="99" spans="2:31" s="138" customFormat="1" ht="37.5" hidden="1" customHeight="1" x14ac:dyDescent="0.2">
      <c r="B99" s="256"/>
      <c r="C99" s="256"/>
      <c r="D99" s="256"/>
      <c r="E99" s="256"/>
      <c r="F99" s="256"/>
      <c r="G99" s="256"/>
      <c r="H99" s="256"/>
      <c r="I99" s="256"/>
      <c r="J99" s="256"/>
      <c r="L99" s="149"/>
      <c r="M99" s="149"/>
      <c r="N99" s="149"/>
      <c r="O99" s="149"/>
      <c r="P99" s="204"/>
      <c r="Q99" s="204"/>
      <c r="R99" s="148"/>
      <c r="S99" s="148"/>
      <c r="T99" s="254"/>
      <c r="U99" s="148"/>
      <c r="V99" s="148"/>
      <c r="W99" s="265"/>
      <c r="X99" s="139" t="s">
        <v>1099</v>
      </c>
      <c r="Y99" s="128"/>
      <c r="Z99" s="128"/>
      <c r="AA99" s="260" t="s">
        <v>75</v>
      </c>
      <c r="AB99" s="129"/>
      <c r="AC99" s="130"/>
      <c r="AD99" s="131"/>
      <c r="AE99" s="132">
        <f>ROUND(AC99*AD99,0)</f>
        <v>0</v>
      </c>
    </row>
    <row r="100" spans="2:31" s="138" customFormat="1" ht="12.75" hidden="1" customHeight="1" x14ac:dyDescent="0.2">
      <c r="B100" s="256"/>
      <c r="C100" s="256"/>
      <c r="D100" s="256"/>
      <c r="E100" s="256"/>
      <c r="F100" s="256"/>
      <c r="G100" s="256"/>
      <c r="H100" s="256"/>
      <c r="I100" s="256"/>
      <c r="J100" s="256"/>
      <c r="L100" s="149"/>
      <c r="M100" s="149"/>
      <c r="N100" s="149"/>
      <c r="O100" s="149"/>
      <c r="P100" s="204"/>
      <c r="Q100" s="204"/>
      <c r="R100" s="148"/>
      <c r="S100" s="148"/>
      <c r="T100" s="254"/>
      <c r="U100" s="148"/>
      <c r="V100" s="148"/>
      <c r="W100" s="265"/>
      <c r="X100" s="139"/>
      <c r="Y100" s="128"/>
      <c r="Z100" s="128"/>
      <c r="AA100" s="260"/>
      <c r="AB100" s="129"/>
      <c r="AC100" s="130"/>
      <c r="AD100" s="131"/>
      <c r="AE100" s="132"/>
    </row>
    <row r="101" spans="2:31" s="138" customFormat="1" ht="12.75" hidden="1" customHeight="1" x14ac:dyDescent="0.2">
      <c r="B101" s="256"/>
      <c r="C101" s="256"/>
      <c r="D101" s="256"/>
      <c r="E101" s="256"/>
      <c r="F101" s="256"/>
      <c r="G101" s="256"/>
      <c r="H101" s="256"/>
      <c r="I101" s="256"/>
      <c r="J101" s="256"/>
      <c r="K101" s="146"/>
      <c r="L101" s="149"/>
      <c r="M101" s="149"/>
      <c r="N101" s="149"/>
      <c r="O101" s="149"/>
      <c r="P101" s="204"/>
      <c r="Q101" s="204"/>
      <c r="R101" s="148"/>
      <c r="S101" s="148"/>
      <c r="T101" s="254"/>
      <c r="U101" s="148"/>
      <c r="V101" s="148"/>
      <c r="W101" s="265"/>
      <c r="X101" s="140" t="s">
        <v>1100</v>
      </c>
      <c r="Y101" s="128"/>
      <c r="Z101" s="128"/>
      <c r="AA101" s="260" t="s">
        <v>74</v>
      </c>
      <c r="AB101" s="129"/>
      <c r="AC101" s="130">
        <v>1</v>
      </c>
      <c r="AD101" s="131">
        <v>119.3</v>
      </c>
      <c r="AE101" s="132">
        <f>ROUND(AC101*AD101,0)</f>
        <v>119</v>
      </c>
    </row>
    <row r="102" spans="2:31" s="138" customFormat="1" ht="15" hidden="1" x14ac:dyDescent="0.2">
      <c r="B102" s="256"/>
      <c r="C102" s="256"/>
      <c r="D102" s="256"/>
      <c r="E102" s="256"/>
      <c r="F102" s="256"/>
      <c r="G102" s="256"/>
      <c r="H102" s="256"/>
      <c r="I102" s="256"/>
      <c r="J102" s="256"/>
      <c r="K102" s="146"/>
      <c r="L102" s="149"/>
      <c r="M102" s="149"/>
      <c r="N102" s="149"/>
      <c r="O102" s="149"/>
      <c r="P102" s="204"/>
      <c r="Q102" s="204"/>
      <c r="R102" s="148"/>
      <c r="S102" s="148"/>
      <c r="T102" s="254"/>
      <c r="U102" s="148"/>
      <c r="V102" s="148"/>
      <c r="W102" s="265"/>
      <c r="X102" s="140"/>
      <c r="Y102" s="128"/>
      <c r="Z102" s="128"/>
      <c r="AA102" s="260"/>
      <c r="AB102" s="129"/>
      <c r="AC102" s="130"/>
      <c r="AD102" s="131"/>
      <c r="AE102" s="132"/>
    </row>
    <row r="103" spans="2:31" s="138" customFormat="1" ht="15" hidden="1" x14ac:dyDescent="0.2">
      <c r="B103" s="256"/>
      <c r="C103" s="256"/>
      <c r="D103" s="256"/>
      <c r="E103" s="256"/>
      <c r="F103" s="256"/>
      <c r="G103" s="256"/>
      <c r="H103" s="256"/>
      <c r="I103" s="256"/>
      <c r="J103" s="256"/>
      <c r="K103" s="146"/>
      <c r="L103" s="149"/>
      <c r="M103" s="149"/>
      <c r="N103" s="149"/>
      <c r="O103" s="149"/>
      <c r="P103" s="204"/>
      <c r="Q103" s="204"/>
      <c r="R103" s="148"/>
      <c r="S103" s="148"/>
      <c r="T103" s="254"/>
      <c r="U103" s="148"/>
      <c r="V103" s="148"/>
      <c r="W103" s="265"/>
      <c r="X103" s="140"/>
      <c r="Y103" s="128"/>
      <c r="Z103" s="128"/>
      <c r="AA103" s="260"/>
      <c r="AB103" s="129"/>
      <c r="AC103" s="130"/>
      <c r="AD103" s="131"/>
      <c r="AE103" s="132"/>
    </row>
    <row r="104" spans="2:31" s="138" customFormat="1" ht="15" hidden="1" x14ac:dyDescent="0.2">
      <c r="B104" s="256"/>
      <c r="C104" s="256"/>
      <c r="D104" s="256"/>
      <c r="E104" s="256"/>
      <c r="F104" s="256"/>
      <c r="G104" s="256"/>
      <c r="H104" s="256"/>
      <c r="I104" s="256"/>
      <c r="J104" s="256"/>
      <c r="K104" s="146"/>
      <c r="L104" s="149"/>
      <c r="M104" s="149"/>
      <c r="N104" s="149"/>
      <c r="O104" s="149"/>
      <c r="P104" s="204"/>
      <c r="Q104" s="204"/>
      <c r="R104" s="148"/>
      <c r="S104" s="148"/>
      <c r="T104" s="254"/>
      <c r="U104" s="148"/>
      <c r="V104" s="148"/>
      <c r="W104" s="265"/>
      <c r="X104" s="140"/>
      <c r="Y104" s="128"/>
      <c r="Z104" s="128"/>
      <c r="AA104" s="260"/>
      <c r="AB104" s="129"/>
      <c r="AC104" s="130"/>
      <c r="AD104" s="131"/>
      <c r="AE104" s="132"/>
    </row>
    <row r="105" spans="2:31" s="138" customFormat="1" ht="12.75" hidden="1" customHeight="1" x14ac:dyDescent="0.2">
      <c r="B105" s="256"/>
      <c r="C105" s="256"/>
      <c r="D105" s="256"/>
      <c r="E105" s="256"/>
      <c r="F105" s="256"/>
      <c r="G105" s="256"/>
      <c r="H105" s="256"/>
      <c r="I105" s="256"/>
      <c r="J105" s="256"/>
      <c r="K105" s="146"/>
      <c r="L105" s="149"/>
      <c r="M105" s="149"/>
      <c r="N105" s="149"/>
      <c r="O105" s="149"/>
      <c r="P105" s="204"/>
      <c r="Q105" s="204"/>
      <c r="R105" s="148"/>
      <c r="S105" s="148"/>
      <c r="T105" s="254"/>
      <c r="U105" s="148"/>
      <c r="V105" s="148"/>
      <c r="W105" s="265"/>
      <c r="X105" s="140"/>
      <c r="Y105" s="128"/>
      <c r="Z105" s="128"/>
      <c r="AA105" s="260"/>
      <c r="AB105" s="129"/>
      <c r="AC105" s="130"/>
      <c r="AD105" s="131"/>
      <c r="AE105" s="132"/>
    </row>
    <row r="106" spans="2:31" s="138" customFormat="1" ht="15" hidden="1" x14ac:dyDescent="0.2">
      <c r="B106" s="256"/>
      <c r="C106" s="256"/>
      <c r="D106" s="256"/>
      <c r="E106" s="256"/>
      <c r="F106" s="256"/>
      <c r="G106" s="256"/>
      <c r="H106" s="256"/>
      <c r="I106" s="256"/>
      <c r="J106" s="256"/>
      <c r="K106" s="146"/>
      <c r="L106" s="149"/>
      <c r="M106" s="149"/>
      <c r="N106" s="149"/>
      <c r="O106" s="149"/>
      <c r="P106" s="204"/>
      <c r="Q106" s="204"/>
      <c r="R106" s="148"/>
      <c r="S106" s="148"/>
      <c r="T106" s="254"/>
      <c r="U106" s="148"/>
      <c r="V106" s="148"/>
      <c r="W106" s="265"/>
      <c r="X106" s="140"/>
      <c r="Y106" s="128"/>
      <c r="Z106" s="128"/>
      <c r="AA106" s="260"/>
      <c r="AB106" s="129"/>
      <c r="AC106" s="130"/>
      <c r="AD106" s="131"/>
      <c r="AE106" s="132"/>
    </row>
    <row r="107" spans="2:31" s="138" customFormat="1" ht="15" hidden="1" x14ac:dyDescent="0.2">
      <c r="B107" s="256"/>
      <c r="C107" s="256"/>
      <c r="D107" s="256"/>
      <c r="E107" s="256"/>
      <c r="F107" s="256"/>
      <c r="G107" s="256"/>
      <c r="H107" s="256"/>
      <c r="I107" s="256"/>
      <c r="J107" s="256"/>
      <c r="K107" s="146"/>
      <c r="L107" s="149"/>
      <c r="M107" s="149"/>
      <c r="N107" s="149"/>
      <c r="O107" s="149"/>
      <c r="P107" s="204"/>
      <c r="Q107" s="204"/>
      <c r="R107" s="148"/>
      <c r="S107" s="148"/>
      <c r="T107" s="254"/>
      <c r="U107" s="148"/>
      <c r="V107" s="148"/>
      <c r="W107" s="265"/>
      <c r="X107" s="140"/>
      <c r="Y107" s="128"/>
      <c r="Z107" s="128"/>
      <c r="AA107" s="260"/>
      <c r="AB107" s="129"/>
      <c r="AC107" s="130"/>
      <c r="AD107" s="131"/>
      <c r="AE107" s="132"/>
    </row>
    <row r="108" spans="2:31" s="138" customFormat="1" ht="15" hidden="1" x14ac:dyDescent="0.2">
      <c r="B108" s="256"/>
      <c r="C108" s="256"/>
      <c r="D108" s="256"/>
      <c r="E108" s="256"/>
      <c r="F108" s="256"/>
      <c r="G108" s="256"/>
      <c r="H108" s="256"/>
      <c r="I108" s="256"/>
      <c r="J108" s="256"/>
      <c r="K108" s="146"/>
      <c r="L108" s="149"/>
      <c r="M108" s="149"/>
      <c r="N108" s="149"/>
      <c r="O108" s="149"/>
      <c r="P108" s="204"/>
      <c r="Q108" s="204"/>
      <c r="R108" s="148"/>
      <c r="S108" s="148"/>
      <c r="T108" s="254"/>
      <c r="U108" s="148"/>
      <c r="V108" s="148"/>
      <c r="W108" s="265"/>
      <c r="X108" s="140"/>
      <c r="Y108" s="128"/>
      <c r="Z108" s="128"/>
      <c r="AA108" s="260"/>
      <c r="AB108" s="129"/>
      <c r="AC108" s="130"/>
      <c r="AD108" s="131"/>
      <c r="AE108" s="132"/>
    </row>
    <row r="109" spans="2:31" s="138" customFormat="1" ht="15" hidden="1" x14ac:dyDescent="0.2">
      <c r="B109" s="256"/>
      <c r="C109" s="256"/>
      <c r="D109" s="256"/>
      <c r="E109" s="256"/>
      <c r="F109" s="256"/>
      <c r="G109" s="256"/>
      <c r="H109" s="256"/>
      <c r="I109" s="256"/>
      <c r="J109" s="256"/>
      <c r="K109" s="146"/>
      <c r="L109" s="149"/>
      <c r="M109" s="149"/>
      <c r="N109" s="149"/>
      <c r="O109" s="149"/>
      <c r="P109" s="204"/>
      <c r="Q109" s="204"/>
      <c r="R109" s="148"/>
      <c r="S109" s="148"/>
      <c r="T109" s="254"/>
      <c r="U109" s="148"/>
      <c r="V109" s="148"/>
      <c r="W109" s="265"/>
      <c r="X109" s="140"/>
      <c r="Y109" s="128"/>
      <c r="Z109" s="128"/>
      <c r="AA109" s="260"/>
      <c r="AB109" s="129"/>
      <c r="AC109" s="130"/>
      <c r="AD109" s="131"/>
      <c r="AE109" s="132"/>
    </row>
    <row r="110" spans="2:31" s="138" customFormat="1" ht="12.75" hidden="1" customHeight="1" x14ac:dyDescent="0.2">
      <c r="B110" s="256"/>
      <c r="C110" s="256"/>
      <c r="D110" s="256"/>
      <c r="E110" s="256"/>
      <c r="F110" s="256"/>
      <c r="G110" s="256"/>
      <c r="H110" s="256"/>
      <c r="I110" s="256"/>
      <c r="J110" s="256"/>
      <c r="K110" s="146"/>
      <c r="L110" s="149"/>
      <c r="M110" s="149"/>
      <c r="N110" s="149"/>
      <c r="O110" s="149"/>
      <c r="P110" s="204"/>
      <c r="Q110" s="204"/>
      <c r="R110" s="148"/>
      <c r="S110" s="148"/>
      <c r="T110" s="254"/>
      <c r="U110" s="148"/>
      <c r="V110" s="148"/>
      <c r="W110" s="265"/>
      <c r="X110" s="140"/>
      <c r="Y110" s="128"/>
      <c r="Z110" s="128"/>
      <c r="AA110" s="260"/>
      <c r="AB110" s="129"/>
      <c r="AC110" s="130"/>
      <c r="AD110" s="131"/>
      <c r="AE110" s="132"/>
    </row>
    <row r="111" spans="2:31" s="138" customFormat="1" ht="15" hidden="1" x14ac:dyDescent="0.2">
      <c r="B111" s="256"/>
      <c r="C111" s="256"/>
      <c r="D111" s="256"/>
      <c r="E111" s="256"/>
      <c r="F111" s="256"/>
      <c r="G111" s="256"/>
      <c r="H111" s="256"/>
      <c r="I111" s="256"/>
      <c r="J111" s="256"/>
      <c r="K111" s="146"/>
      <c r="L111" s="149"/>
      <c r="M111" s="149"/>
      <c r="N111" s="149"/>
      <c r="O111" s="149"/>
      <c r="P111" s="204"/>
      <c r="Q111" s="204"/>
      <c r="R111" s="148"/>
      <c r="S111" s="148"/>
      <c r="T111" s="254"/>
      <c r="U111" s="148"/>
      <c r="V111" s="148"/>
      <c r="W111" s="265"/>
      <c r="X111" s="140"/>
      <c r="Y111" s="128"/>
      <c r="Z111" s="128"/>
      <c r="AA111" s="260"/>
      <c r="AB111" s="129"/>
      <c r="AC111" s="130"/>
      <c r="AD111" s="131"/>
      <c r="AE111" s="132"/>
    </row>
    <row r="112" spans="2:31" s="138" customFormat="1" ht="12.75" hidden="1" customHeight="1" x14ac:dyDescent="0.2">
      <c r="B112" s="205"/>
      <c r="L112" s="149"/>
      <c r="M112" s="149"/>
      <c r="N112" s="149"/>
      <c r="O112" s="149"/>
      <c r="P112" s="149"/>
      <c r="Q112" s="148"/>
      <c r="R112" s="148"/>
      <c r="S112" s="148"/>
      <c r="T112" s="254"/>
      <c r="U112" s="148"/>
      <c r="V112" s="148"/>
      <c r="W112" s="148"/>
      <c r="X112" s="148"/>
      <c r="Y112" s="148"/>
      <c r="Z112" s="148"/>
      <c r="AA112" s="148"/>
    </row>
    <row r="113" spans="2:27" s="138" customFormat="1" ht="12.75" hidden="1" customHeight="1" x14ac:dyDescent="0.2">
      <c r="L113" s="149"/>
      <c r="M113" s="149"/>
      <c r="N113" s="149"/>
      <c r="O113" s="149"/>
      <c r="P113" s="149"/>
      <c r="Q113" s="148"/>
      <c r="R113" s="148"/>
      <c r="S113" s="148"/>
      <c r="T113" s="254"/>
      <c r="U113" s="148"/>
      <c r="V113" s="148"/>
      <c r="W113" s="148"/>
      <c r="X113" s="148"/>
      <c r="Y113" s="148"/>
      <c r="Z113" s="148"/>
      <c r="AA113" s="148"/>
    </row>
    <row r="114" spans="2:27" s="138" customFormat="1" ht="12.75" hidden="1" customHeight="1" x14ac:dyDescent="0.2">
      <c r="L114" s="149"/>
      <c r="M114" s="149"/>
      <c r="N114" s="149"/>
      <c r="O114" s="149"/>
      <c r="P114" s="149"/>
      <c r="Q114" s="148"/>
      <c r="R114" s="148"/>
      <c r="S114" s="148"/>
      <c r="T114" s="254"/>
      <c r="U114" s="148"/>
      <c r="V114" s="148"/>
      <c r="W114" s="148"/>
      <c r="X114" s="148"/>
      <c r="Y114" s="148"/>
      <c r="Z114" s="148"/>
      <c r="AA114" s="148"/>
    </row>
    <row r="115" spans="2:27" s="138" customFormat="1" ht="12.75" hidden="1" customHeight="1" x14ac:dyDescent="0.2">
      <c r="L115" s="149"/>
      <c r="M115" s="149"/>
      <c r="N115" s="149"/>
      <c r="O115" s="149"/>
      <c r="P115" s="149"/>
      <c r="Q115" s="148"/>
      <c r="R115" s="148"/>
      <c r="S115" s="148"/>
      <c r="T115" s="254"/>
      <c r="U115" s="148"/>
      <c r="V115" s="148"/>
      <c r="W115" s="148"/>
      <c r="X115" s="148"/>
      <c r="Y115" s="148"/>
      <c r="Z115" s="148"/>
      <c r="AA115" s="148"/>
    </row>
    <row r="116" spans="2:27" ht="12.75" hidden="1" customHeight="1" x14ac:dyDescent="0.15">
      <c r="L116" s="149"/>
      <c r="M116" s="149"/>
      <c r="N116" s="149"/>
      <c r="O116" s="149"/>
    </row>
    <row r="117" spans="2:27" ht="12.75" hidden="1" customHeight="1" x14ac:dyDescent="0.15">
      <c r="L117" s="149"/>
      <c r="M117" s="149"/>
      <c r="N117" s="149"/>
      <c r="O117" s="149"/>
    </row>
    <row r="118" spans="2:27" ht="12.75" hidden="1" customHeight="1" x14ac:dyDescent="0.15"/>
    <row r="119" spans="2:27" ht="12.75" hidden="1" customHeight="1" x14ac:dyDescent="0.15"/>
    <row r="120" spans="2:27" ht="12.75" hidden="1" customHeight="1" x14ac:dyDescent="0.15"/>
    <row r="121" spans="2:27" ht="12.75" hidden="1" customHeight="1" x14ac:dyDescent="0.15"/>
    <row r="122" spans="2:27" ht="12.75" hidden="1" customHeight="1" x14ac:dyDescent="0.15">
      <c r="B122" s="515"/>
      <c r="C122" s="516"/>
      <c r="D122" s="516"/>
      <c r="E122" s="516"/>
      <c r="F122" s="516"/>
      <c r="G122" s="516"/>
      <c r="H122" s="516"/>
      <c r="I122" s="516"/>
      <c r="J122" s="516"/>
      <c r="K122" s="516"/>
    </row>
    <row r="123" spans="2:27" ht="12.75" hidden="1" customHeight="1" x14ac:dyDescent="0.15">
      <c r="B123" s="516"/>
      <c r="C123" s="516"/>
      <c r="D123" s="516"/>
      <c r="E123" s="516"/>
      <c r="F123" s="516"/>
      <c r="G123" s="516"/>
      <c r="H123" s="516"/>
      <c r="I123" s="516"/>
      <c r="J123" s="516"/>
      <c r="K123" s="516"/>
    </row>
    <row r="124" spans="2:27" ht="12.75" hidden="1" customHeight="1" x14ac:dyDescent="0.15">
      <c r="B124" s="516"/>
      <c r="C124" s="516"/>
      <c r="D124" s="516"/>
      <c r="E124" s="516"/>
      <c r="F124" s="516"/>
      <c r="G124" s="516"/>
      <c r="H124" s="516"/>
      <c r="I124" s="516"/>
      <c r="J124" s="516"/>
      <c r="K124" s="516"/>
    </row>
    <row r="125" spans="2:27" ht="12.75" hidden="1" customHeight="1" x14ac:dyDescent="0.15">
      <c r="B125" s="517"/>
      <c r="C125" s="517"/>
      <c r="D125" s="517"/>
      <c r="E125" s="517"/>
      <c r="F125" s="517"/>
      <c r="G125" s="517"/>
      <c r="H125" s="517"/>
      <c r="I125" s="517"/>
      <c r="J125" s="517"/>
      <c r="K125" s="517"/>
    </row>
    <row r="126" spans="2:27" ht="12.75" hidden="1" customHeight="1" x14ac:dyDescent="0.15">
      <c r="B126" s="515"/>
      <c r="C126" s="516"/>
      <c r="D126" s="516"/>
      <c r="E126" s="516"/>
      <c r="F126" s="516"/>
      <c r="G126" s="516"/>
      <c r="H126" s="516"/>
      <c r="I126" s="516"/>
      <c r="J126" s="516"/>
      <c r="K126" s="516"/>
    </row>
    <row r="127" spans="2:27" ht="12.75" hidden="1" customHeight="1" x14ac:dyDescent="0.15">
      <c r="B127" s="516"/>
      <c r="C127" s="516"/>
      <c r="D127" s="516"/>
      <c r="E127" s="516"/>
      <c r="F127" s="516"/>
      <c r="G127" s="516"/>
      <c r="H127" s="516"/>
      <c r="I127" s="516"/>
      <c r="J127" s="516"/>
      <c r="K127" s="516"/>
    </row>
    <row r="128" spans="2:27" ht="12.75" hidden="1" customHeight="1" x14ac:dyDescent="0.15">
      <c r="B128" s="517"/>
      <c r="C128" s="517"/>
      <c r="D128" s="517"/>
      <c r="E128" s="517"/>
      <c r="F128" s="517"/>
      <c r="G128" s="517"/>
      <c r="H128" s="517"/>
      <c r="I128" s="517"/>
      <c r="J128" s="517"/>
      <c r="K128" s="517"/>
    </row>
    <row r="129" spans="2:11" ht="12.75" hidden="1" customHeight="1" x14ac:dyDescent="0.15">
      <c r="B129" s="515"/>
      <c r="C129" s="516"/>
      <c r="D129" s="516"/>
      <c r="E129" s="516"/>
      <c r="F129" s="516"/>
      <c r="G129" s="516"/>
      <c r="H129" s="516"/>
      <c r="I129" s="516"/>
      <c r="J129" s="516"/>
      <c r="K129" s="516"/>
    </row>
    <row r="130" spans="2:11" ht="12.75" hidden="1" customHeight="1" x14ac:dyDescent="0.15">
      <c r="B130" s="516"/>
      <c r="C130" s="516"/>
      <c r="D130" s="516"/>
      <c r="E130" s="516"/>
      <c r="F130" s="516"/>
      <c r="G130" s="516"/>
      <c r="H130" s="516"/>
      <c r="I130" s="516"/>
      <c r="J130" s="516"/>
      <c r="K130" s="516"/>
    </row>
    <row r="131" spans="2:11" ht="12.75" hidden="1" customHeight="1" x14ac:dyDescent="0.15">
      <c r="B131" s="516"/>
      <c r="C131" s="516"/>
      <c r="D131" s="516"/>
      <c r="E131" s="516"/>
      <c r="F131" s="516"/>
      <c r="G131" s="516"/>
      <c r="H131" s="516"/>
      <c r="I131" s="516"/>
      <c r="J131" s="516"/>
      <c r="K131" s="516"/>
    </row>
    <row r="132" spans="2:11" ht="12.75" hidden="1" customHeight="1" x14ac:dyDescent="0.15"/>
  </sheetData>
  <sheetProtection password="CA34" sheet="1" objects="1" scenarios="1"/>
  <customSheetViews>
    <customSheetView guid="{D9C72E7B-13FF-40ED-A6D1-F9B2376F1FF6}" showPageBreaks="1" showGridLines="0" printArea="1" hiddenRows="1" topLeftCell="A3">
      <selection activeCell="I13" sqref="I13"/>
      <pageMargins left="0.39370078740157483" right="0.39370078740157483" top="0.68" bottom="0.59055118110236227" header="0.51181102362204722" footer="0.51181102362204722"/>
      <pageSetup scale="95" orientation="landscape" r:id="rId1"/>
      <headerFooter alignWithMargins="0">
        <oddHeader>&amp;L&amp;"Verdana,Standaard"HERSCHIKKING 2012&amp;C&amp;"Verdana,Standaard"&amp;A&amp;R&amp;G</oddHeader>
      </headerFooter>
    </customSheetView>
    <customSheetView guid="{DAD6A131-E761-4D81-9E80-5D69ABC35FD4}" showGridLines="0" hiddenRows="1" hiddenColumns="1" showRuler="0" topLeftCell="B3">
      <selection activeCell="J42" sqref="J42"/>
      <pageMargins left="0.39370078740157483" right="0.39370078740157483" top="0.68" bottom="0.59055118110236227" header="0.51181102362204722" footer="0.51181102362204722"/>
      <pageSetup scale="95" orientation="landscape" r:id="rId2"/>
      <headerFooter alignWithMargins="0">
        <oddHeader>&amp;L&amp;"Verdana,Standaard"HERSCHIKKING 2012&amp;C&amp;"Verdana,Standaard"&amp;A&amp;R&amp;G</oddHeader>
      </headerFooter>
    </customSheetView>
    <customSheetView guid="{E3D20AD4-478B-480D-BA69-9D31F230E4CE}" showGridLines="0" hiddenRows="1" topLeftCell="A6">
      <selection activeCell="B53" sqref="B53"/>
      <pageMargins left="0.39370078740157483" right="0.39370078740157483" top="0.68" bottom="0.59055118110236227" header="0.51181102362204722" footer="0.51181102362204722"/>
      <pageSetup scale="95" orientation="landscape" r:id="rId3"/>
      <headerFooter alignWithMargins="0">
        <oddHeader>&amp;L&amp;"Verdana,Standaard"HERSCHIKKING 2012&amp;C&amp;"Verdana,Standaard"&amp;A&amp;R&amp;G</oddHeader>
      </headerFooter>
    </customSheetView>
  </customSheetViews>
  <mergeCells count="5">
    <mergeCell ref="B129:K131"/>
    <mergeCell ref="B126:K128"/>
    <mergeCell ref="B91:J91"/>
    <mergeCell ref="B122:K125"/>
    <mergeCell ref="B51:J51"/>
  </mergeCells>
  <phoneticPr fontId="14" type="noConversion"/>
  <conditionalFormatting sqref="F78 F63 F69 F42:F43 F48:F49">
    <cfRule type="expression" dxfId="4" priority="48" stopIfTrue="1">
      <formula>$J$77="ja"</formula>
    </cfRule>
  </conditionalFormatting>
  <conditionalFormatting sqref="AC89:AD97 AC99:AD111">
    <cfRule type="expression" dxfId="3" priority="22" stopIfTrue="1">
      <formula>$G89&lt;&gt;"nee"</formula>
    </cfRule>
  </conditionalFormatting>
  <conditionalFormatting sqref="F57">
    <cfRule type="expression" dxfId="2" priority="6" stopIfTrue="1">
      <formula>$J$77="ja"</formula>
    </cfRule>
  </conditionalFormatting>
  <conditionalFormatting sqref="F36">
    <cfRule type="expression" dxfId="1" priority="5" stopIfTrue="1">
      <formula>$J$77="ja"</formula>
    </cfRule>
  </conditionalFormatting>
  <conditionalFormatting sqref="F37">
    <cfRule type="expression" dxfId="0" priority="4" stopIfTrue="1">
      <formula>$J$77="ja"</formula>
    </cfRule>
  </conditionalFormatting>
  <dataValidations count="13">
    <dataValidation type="whole" allowBlank="1" showInputMessage="1" showErrorMessage="1" error="U moet een geheel en positief getal invullen." sqref="E96:I96 F103 H108">
      <formula1>0</formula1>
      <formula2>1000000000000</formula2>
    </dataValidation>
    <dataValidation type="whole" allowBlank="1" showInputMessage="1" showErrorMessage="1" error="Vul een geheel getal in." sqref="J70:J74 J86:J87">
      <formula1>-1000000000000</formula1>
      <formula2>1000000000000</formula2>
    </dataValidation>
    <dataValidation allowBlank="1" showInputMessage="1" sqref="H83:H87"/>
    <dataValidation type="list" allowBlank="1" showInputMessage="1" showErrorMessage="1" errorTitle="Invoer is onjuist" error="U kunt hier alleen 'ja' invullen." sqref="J77">
      <formula1>"ja,nee"</formula1>
    </dataValidation>
    <dataValidation type="custom" allowBlank="1" showInputMessage="1" showErrorMessage="1" errorTitle="Invoer is onjuist" error="U kunt hier alleen de naam van de bijlage invullen als u op regel 1519 een 'ja' hebt ingevuld." sqref="F78:J78">
      <formula1>T77=0</formula1>
    </dataValidation>
    <dataValidation type="custom" allowBlank="1" showInputMessage="1" showErrorMessage="1" errorTitle="Invoer onjuist" error="Een afspraak is alleen mogelijk indien de aanbieder voor de betreffende functie is toegelaten._x000a__x000a_Daarnaast dient er een geheel en positief aantal te worden ingevuld." sqref="AC89:AC97 AC99:AC111">
      <formula1>AND(AB89="ja",AC89&gt;=0,AC89=ROUND(AC89,0))</formula1>
    </dataValidation>
    <dataValidation type="custom" allowBlank="1" showInputMessage="1" showErrorMessage="1" errorTitle="Invoer onjuist" error="Een prijs invullen kan alleen als de instelling voor de betreffende functie is toegelaten._x000a__x000a_Daarnaast mag de prijs:_x000a_- niet hoger zijn dan de maximum beleidsregelwaarde;_x000a_- niet meer dan 2 decimalen bevatten." sqref="AD89:AD97 AD99:AD111">
      <formula1>AND(AB89="ja",AD89&gt;=AJ89,AD89&lt;=AK89,AD89=ROUND(AD89,2))</formula1>
    </dataValidation>
    <dataValidation type="custom" allowBlank="1" showInputMessage="1" showErrorMessage="1" errorTitle="Invoer onjuist" error="Een afspraak is alleen mogelijk indien de aanbieder voor de betreffende functie is toegelaten._x000a__x000a_Daarnaast mag de prijs:_x000a_- niet hoger zijn dan de beleidsregelwaarde;_x000a_- niet negatief zijn;_x000a_- niet meer dan 2 decimaal bevatten._x000a_" sqref="AD98">
      <formula1>AND(AB98="ja",AD98&gt;=AJ98,AD98&lt;=AK98,AD98=ROUND(AD98,2))</formula1>
    </dataValidation>
    <dataValidation type="list" allowBlank="1" showInputMessage="1" showErrorMessage="1" errorTitle="Invoer is onjuist" error="U kunt hier alleen 'ja' of 'nee' invullen._x000a__x000a_U dient een bestaande aanbieder in het kader van de kapitaallasten te zijn." sqref="W7">
      <formula1>"ja,nee"</formula1>
    </dataValidation>
    <dataValidation type="whole" allowBlank="1" showInputMessage="1" showErrorMessage="1" errorTitle="Invoer is onjuist" error="U kunt hier alleen een geheel positief getal invullen." sqref="E20:G28 H34:H38 H41:H45 H48:H49 H70:H74 J75 J83:J85 J58:J62">
      <formula1>0</formula1>
      <formula2>1000000000</formula2>
    </dataValidation>
    <dataValidation type="decimal" allowBlank="1" showInputMessage="1" showErrorMessage="1" errorTitle="Invoer is onjuist" error="Vul een geldig percentage in tussen 0 en 100%" sqref="E98:I98 F105 H110">
      <formula1>0</formula1>
      <formula2>100%</formula2>
    </dataValidation>
    <dataValidation type="whole" operator="greaterThanOrEqual" allowBlank="1" showInputMessage="1" showErrorMessage="1" error="U kunt hier alleen een geheel positief getal invullen." sqref="H12:H13">
      <formula1>0</formula1>
    </dataValidation>
    <dataValidation type="whole" operator="greaterThanOrEqual" allowBlank="1" showInputMessage="1" showErrorMessage="1" errorTitle="Invoer is onjuist" error="U kunt hier alleen een geheel positief getal invullen." sqref="H7:H8">
      <formula1>0</formula1>
    </dataValidation>
  </dataValidations>
  <pageMargins left="0.55118110236220474" right="0.39370078740157483" top="0.55118110236220474" bottom="0.39370078740157483" header="0.39370078740157483" footer="0"/>
  <pageSetup paperSize="9" scale="94" fitToHeight="0" orientation="landscape" r:id="rId4"/>
  <headerFooter alignWithMargins="0">
    <oddHeader>&amp;LAanvraagformulier Subsidie Zorginfrastructuur 2015&amp;C&amp;"Verdana,Standaard"&amp;9&amp;A&amp;R&amp;G</oddHeader>
  </headerFooter>
  <rowBreaks count="2" manualBreakCount="2">
    <brk id="52" min="1" max="10" man="1"/>
    <brk id="91" min="1" max="10" man="1"/>
  </rowBreaks>
  <legacyDrawingHF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8">
    <tabColor rgb="FFFF0000"/>
  </sheetPr>
  <dimension ref="A2:GY78"/>
  <sheetViews>
    <sheetView zoomScaleNormal="100" workbookViewId="0">
      <selection activeCell="A31" sqref="A31"/>
    </sheetView>
  </sheetViews>
  <sheetFormatPr defaultRowHeight="10.5" x14ac:dyDescent="0.15"/>
  <cols>
    <col min="1" max="1" width="9.140625" style="38"/>
    <col min="2" max="2" width="9.42578125" style="38" customWidth="1"/>
    <col min="3" max="3" width="11.28515625" style="38" bestFit="1" customWidth="1"/>
    <col min="4" max="4" width="10.140625" style="38" bestFit="1" customWidth="1"/>
    <col min="5" max="6" width="11" style="38" bestFit="1" customWidth="1"/>
    <col min="7" max="9" width="10.5703125" style="38" bestFit="1" customWidth="1"/>
    <col min="10" max="10" width="11.140625" style="38" customWidth="1"/>
    <col min="11" max="11" width="10.140625" style="38" bestFit="1" customWidth="1"/>
    <col min="12" max="12" width="12.140625" style="38" customWidth="1"/>
    <col min="13" max="18" width="10.140625" style="38" bestFit="1" customWidth="1"/>
    <col min="19" max="19" width="9" style="38" customWidth="1"/>
    <col min="20" max="20" width="11.140625" style="38" bestFit="1" customWidth="1"/>
    <col min="21" max="21" width="9.140625" style="38" customWidth="1"/>
    <col min="22" max="22" width="9" style="38" customWidth="1"/>
    <col min="23" max="23" width="9.140625" style="38" customWidth="1"/>
    <col min="24" max="24" width="8.85546875" style="38" customWidth="1"/>
    <col min="25" max="27" width="10.140625" style="38" bestFit="1" customWidth="1"/>
    <col min="28" max="28" width="10.28515625" style="38" customWidth="1"/>
    <col min="29" max="29" width="10.42578125" style="38" customWidth="1"/>
    <col min="30" max="30" width="10.7109375" style="38" customWidth="1"/>
    <col min="31" max="31" width="10.140625" style="38" bestFit="1" customWidth="1"/>
    <col min="32" max="32" width="10.5703125" style="38" customWidth="1"/>
    <col min="33" max="33" width="10.42578125" style="38" customWidth="1"/>
    <col min="34" max="36" width="9.140625" style="38"/>
    <col min="37" max="37" width="11.140625" style="38" bestFit="1" customWidth="1"/>
    <col min="38" max="44" width="9.140625" style="38"/>
    <col min="45" max="45" width="9.5703125" style="38" bestFit="1" customWidth="1"/>
    <col min="46" max="51" width="9.140625" style="38"/>
    <col min="52" max="52" width="10.140625" style="38" customWidth="1"/>
    <col min="53" max="54" width="10.140625" style="38" bestFit="1" customWidth="1"/>
    <col min="55" max="67" width="9.140625" style="38"/>
    <col min="68" max="68" width="10.140625" style="38" bestFit="1" customWidth="1"/>
    <col min="69" max="81" width="9.140625" style="38"/>
    <col min="82" max="82" width="10.140625" style="38" bestFit="1" customWidth="1"/>
    <col min="83" max="93" width="9.140625" style="38"/>
    <col min="94" max="94" width="11.140625" style="38" bestFit="1" customWidth="1"/>
    <col min="95" max="109" width="9.140625" style="38"/>
    <col min="110" max="110" width="10.140625" style="38" bestFit="1" customWidth="1"/>
    <col min="111" max="111" width="9.140625" style="38"/>
    <col min="112" max="112" width="10.140625" style="38" bestFit="1" customWidth="1"/>
    <col min="113" max="113" width="9.140625" style="38"/>
    <col min="114" max="114" width="10.140625" style="38" bestFit="1" customWidth="1"/>
    <col min="115" max="115" width="12.85546875" style="38" customWidth="1"/>
    <col min="116" max="120" width="9.140625" style="38"/>
    <col min="121" max="122" width="9.85546875" style="38" bestFit="1" customWidth="1"/>
    <col min="123" max="130" width="9.140625" style="38"/>
    <col min="131" max="131" width="10.140625" style="38" bestFit="1" customWidth="1"/>
    <col min="132" max="132" width="9.28515625" style="38" customWidth="1"/>
    <col min="133" max="133" width="13.140625" style="38" bestFit="1" customWidth="1"/>
    <col min="134" max="134" width="10.140625" style="38" bestFit="1" customWidth="1"/>
    <col min="135" max="139" width="9.140625" style="38"/>
    <col min="140" max="140" width="10.140625" style="38" bestFit="1" customWidth="1"/>
    <col min="141" max="158" width="9.140625" style="38"/>
    <col min="159" max="159" width="9.140625" style="38" customWidth="1"/>
    <col min="160" max="161" width="10.140625" style="38" bestFit="1" customWidth="1"/>
    <col min="162" max="166" width="9.140625" style="38"/>
    <col min="167" max="167" width="10.140625" style="38" bestFit="1" customWidth="1"/>
    <col min="168" max="169" width="9.140625" style="38"/>
    <col min="170" max="172" width="10.140625" style="38" bestFit="1" customWidth="1"/>
    <col min="173" max="190" width="9.140625" style="38"/>
    <col min="191" max="191" width="9.5703125" style="38" bestFit="1" customWidth="1"/>
    <col min="192" max="194" width="9.140625" style="38"/>
    <col min="195" max="195" width="10.140625" style="38" bestFit="1" customWidth="1"/>
    <col min="196" max="202" width="9.140625" style="38"/>
    <col min="203" max="203" width="10.140625" style="38" bestFit="1" customWidth="1"/>
    <col min="204" max="16384" width="9.140625" style="38"/>
  </cols>
  <sheetData>
    <row r="2" spans="1:30" x14ac:dyDescent="0.15">
      <c r="A2" s="55" t="s">
        <v>1123</v>
      </c>
      <c r="B2" s="55" t="s">
        <v>1124</v>
      </c>
    </row>
    <row r="3" spans="1:30" s="225" customFormat="1" x14ac:dyDescent="0.2">
      <c r="A3" s="221">
        <f>ROW(A31)</f>
        <v>31</v>
      </c>
      <c r="B3" s="221">
        <f>A21</f>
        <v>1</v>
      </c>
      <c r="C3" s="222" t="str">
        <f>A24</f>
        <v>werkblad Voorblad, Bijlagen, Foutmeldingen en Aanvraag 2015</v>
      </c>
      <c r="D3" s="223"/>
      <c r="E3" s="223"/>
      <c r="F3" s="223"/>
      <c r="G3" s="223"/>
      <c r="H3" s="223"/>
      <c r="I3" s="223"/>
      <c r="J3" s="223"/>
      <c r="K3" s="223"/>
      <c r="L3" s="223"/>
      <c r="M3" s="223"/>
      <c r="N3" s="223"/>
      <c r="O3" s="224"/>
      <c r="R3" s="226" t="s">
        <v>1125</v>
      </c>
    </row>
    <row r="4" spans="1:30" s="225" customFormat="1" ht="11.25" thickBot="1" x14ac:dyDescent="0.25">
      <c r="A4" s="221"/>
      <c r="B4" s="221"/>
      <c r="C4" s="222"/>
      <c r="D4" s="223"/>
      <c r="E4" s="223"/>
      <c r="F4" s="223"/>
      <c r="G4" s="223"/>
      <c r="H4" s="223"/>
      <c r="I4" s="223"/>
      <c r="J4" s="223"/>
      <c r="K4" s="223"/>
      <c r="L4" s="223"/>
      <c r="M4" s="223"/>
      <c r="N4" s="223"/>
      <c r="O4" s="224"/>
    </row>
    <row r="5" spans="1:30" s="225" customFormat="1" x14ac:dyDescent="0.2">
      <c r="A5" s="221"/>
      <c r="B5" s="221"/>
      <c r="C5" s="222"/>
      <c r="D5" s="223"/>
      <c r="E5" s="223"/>
      <c r="F5" s="223"/>
      <c r="G5" s="223"/>
      <c r="H5" s="223"/>
      <c r="I5" s="223"/>
      <c r="J5" s="223"/>
      <c r="K5" s="223"/>
      <c r="L5" s="223"/>
      <c r="M5" s="223"/>
      <c r="N5" s="223"/>
      <c r="O5" s="224"/>
      <c r="R5" s="227">
        <v>1</v>
      </c>
      <c r="S5" s="228" t="s">
        <v>25</v>
      </c>
      <c r="T5" s="229"/>
      <c r="U5" s="230">
        <v>1</v>
      </c>
      <c r="V5" s="231"/>
      <c r="W5" s="231"/>
      <c r="X5" s="231"/>
      <c r="Y5" s="231"/>
      <c r="Z5" s="230">
        <v>2</v>
      </c>
      <c r="AA5" s="231"/>
      <c r="AB5" s="231"/>
      <c r="AC5" s="231"/>
      <c r="AD5" s="232"/>
    </row>
    <row r="6" spans="1:30" s="225" customFormat="1" x14ac:dyDescent="0.2">
      <c r="A6" s="221"/>
      <c r="B6" s="221"/>
      <c r="C6" s="222"/>
      <c r="D6" s="223"/>
      <c r="E6" s="223"/>
      <c r="F6" s="223"/>
      <c r="G6" s="223"/>
      <c r="H6" s="223"/>
      <c r="I6" s="223"/>
      <c r="J6" s="223"/>
      <c r="K6" s="223"/>
      <c r="L6" s="223"/>
      <c r="M6" s="223"/>
      <c r="N6" s="223"/>
      <c r="O6" s="224"/>
      <c r="R6" s="227">
        <v>2</v>
      </c>
      <c r="S6" s="228" t="s">
        <v>22</v>
      </c>
      <c r="T6" s="229"/>
      <c r="U6" s="233"/>
      <c r="V6" s="234"/>
      <c r="W6" s="234"/>
      <c r="X6" s="234"/>
      <c r="Y6" s="234"/>
      <c r="Z6" s="233"/>
      <c r="AA6" s="234"/>
      <c r="AB6" s="234"/>
      <c r="AC6" s="234"/>
      <c r="AD6" s="235"/>
    </row>
    <row r="7" spans="1:30" s="225" customFormat="1" x14ac:dyDescent="0.2">
      <c r="A7" s="234"/>
      <c r="B7" s="234"/>
      <c r="C7" s="234"/>
      <c r="D7" s="234"/>
      <c r="E7" s="234"/>
      <c r="F7" s="234"/>
      <c r="G7" s="234"/>
      <c r="H7" s="234"/>
      <c r="I7" s="234"/>
      <c r="J7" s="234"/>
      <c r="K7" s="234"/>
      <c r="L7" s="234"/>
      <c r="M7" s="234"/>
      <c r="N7" s="234"/>
      <c r="O7" s="234"/>
      <c r="R7" s="227">
        <v>3</v>
      </c>
      <c r="S7" s="228" t="s">
        <v>22</v>
      </c>
      <c r="T7" s="229"/>
      <c r="U7" s="233"/>
      <c r="V7" s="234"/>
      <c r="W7" s="234"/>
      <c r="X7" s="234"/>
      <c r="Y7" s="234"/>
      <c r="Z7" s="233"/>
      <c r="AA7" s="234"/>
      <c r="AB7" s="234"/>
      <c r="AC7" s="234"/>
      <c r="AD7" s="235"/>
    </row>
    <row r="8" spans="1:30" s="225" customFormat="1" x14ac:dyDescent="0.2">
      <c r="A8" s="234"/>
      <c r="B8" s="234"/>
      <c r="C8" s="234"/>
      <c r="D8" s="234"/>
      <c r="E8" s="234"/>
      <c r="F8" s="234"/>
      <c r="G8" s="234"/>
      <c r="H8" s="234"/>
      <c r="I8" s="234"/>
      <c r="J8" s="234"/>
      <c r="K8" s="234"/>
      <c r="L8" s="234"/>
      <c r="M8" s="234"/>
      <c r="N8" s="234"/>
      <c r="O8" s="234"/>
      <c r="R8" s="227">
        <v>4</v>
      </c>
      <c r="S8" s="228" t="s">
        <v>23</v>
      </c>
      <c r="T8" s="229"/>
      <c r="U8" s="236" t="s">
        <v>1116</v>
      </c>
      <c r="V8" s="234"/>
      <c r="W8" s="234"/>
      <c r="X8" s="234"/>
      <c r="Y8" s="234"/>
      <c r="Z8" s="236" t="s">
        <v>484</v>
      </c>
      <c r="AA8" s="234"/>
      <c r="AB8" s="234"/>
      <c r="AC8" s="234"/>
      <c r="AD8" s="235"/>
    </row>
    <row r="9" spans="1:30" s="225" customFormat="1" x14ac:dyDescent="0.2">
      <c r="A9" s="234"/>
      <c r="B9" s="234"/>
      <c r="C9" s="234"/>
      <c r="D9" s="234"/>
      <c r="E9" s="234"/>
      <c r="F9" s="234"/>
      <c r="G9" s="234"/>
      <c r="H9" s="234"/>
      <c r="I9" s="234"/>
      <c r="J9" s="234"/>
      <c r="K9" s="234"/>
      <c r="L9" s="234"/>
      <c r="M9" s="234"/>
      <c r="N9" s="234"/>
      <c r="O9" s="234"/>
      <c r="R9" s="227">
        <v>5</v>
      </c>
      <c r="S9" s="228" t="s">
        <v>22</v>
      </c>
      <c r="T9" s="229"/>
      <c r="U9" s="233"/>
      <c r="V9" s="234"/>
      <c r="W9" s="234"/>
      <c r="X9" s="234"/>
      <c r="Y9" s="234"/>
      <c r="Z9" s="233"/>
      <c r="AA9" s="234"/>
      <c r="AB9" s="234"/>
      <c r="AC9" s="234"/>
      <c r="AD9" s="235"/>
    </row>
    <row r="10" spans="1:30" s="225" customFormat="1" x14ac:dyDescent="0.2">
      <c r="A10" s="234"/>
      <c r="B10" s="234"/>
      <c r="C10" s="234"/>
      <c r="D10" s="234"/>
      <c r="E10" s="234"/>
      <c r="F10" s="234"/>
      <c r="G10" s="234"/>
      <c r="H10" s="234"/>
      <c r="I10" s="234"/>
      <c r="J10" s="234"/>
      <c r="K10" s="234"/>
      <c r="L10" s="234"/>
      <c r="M10" s="234"/>
      <c r="N10" s="234"/>
      <c r="O10" s="234"/>
      <c r="R10" s="227">
        <v>6</v>
      </c>
      <c r="S10" s="228" t="s">
        <v>24</v>
      </c>
      <c r="T10" s="229"/>
      <c r="U10" s="237"/>
      <c r="V10" s="238"/>
      <c r="W10" s="238"/>
      <c r="X10" s="239"/>
      <c r="Y10" s="234"/>
      <c r="Z10" s="237" t="s">
        <v>758</v>
      </c>
      <c r="AA10" s="238"/>
      <c r="AB10" s="178"/>
      <c r="AC10" s="179"/>
      <c r="AD10" s="235"/>
    </row>
    <row r="11" spans="1:30" s="225" customFormat="1" x14ac:dyDescent="0.2">
      <c r="A11" s="234"/>
      <c r="B11" s="234"/>
      <c r="C11" s="234"/>
      <c r="D11" s="234"/>
      <c r="E11" s="234"/>
      <c r="F11" s="234"/>
      <c r="G11" s="234"/>
      <c r="H11" s="234"/>
      <c r="I11" s="234"/>
      <c r="J11" s="234"/>
      <c r="K11" s="234"/>
      <c r="L11" s="234"/>
      <c r="M11" s="234"/>
      <c r="N11" s="234"/>
      <c r="O11" s="234"/>
      <c r="R11" s="227">
        <v>7</v>
      </c>
      <c r="S11" s="228" t="s">
        <v>26</v>
      </c>
      <c r="T11" s="229"/>
      <c r="U11" s="233"/>
      <c r="V11" s="234"/>
      <c r="W11" s="234"/>
      <c r="X11" s="234"/>
      <c r="Y11" s="234"/>
      <c r="Z11" s="233"/>
      <c r="AA11" s="234"/>
      <c r="AB11" s="234"/>
      <c r="AC11" s="234"/>
      <c r="AD11" s="235"/>
    </row>
    <row r="12" spans="1:30" s="225" customFormat="1" x14ac:dyDescent="0.2">
      <c r="A12" s="234"/>
      <c r="B12" s="234"/>
      <c r="C12" s="234"/>
      <c r="D12" s="234"/>
      <c r="E12" s="234"/>
      <c r="F12" s="234"/>
      <c r="G12" s="234"/>
      <c r="H12" s="234"/>
      <c r="I12" s="234"/>
      <c r="J12" s="234"/>
      <c r="K12" s="234"/>
      <c r="L12" s="234"/>
      <c r="M12" s="234"/>
      <c r="N12" s="234"/>
      <c r="O12" s="234"/>
      <c r="R12" s="227">
        <v>8</v>
      </c>
      <c r="S12" s="228" t="s">
        <v>21</v>
      </c>
      <c r="T12" s="229"/>
      <c r="U12" s="240"/>
      <c r="V12" s="241"/>
      <c r="W12" s="241"/>
      <c r="X12" s="241"/>
      <c r="Y12" s="234"/>
      <c r="Z12" s="240"/>
      <c r="AA12" s="241"/>
      <c r="AB12" s="241"/>
      <c r="AC12" s="241"/>
      <c r="AD12" s="235"/>
    </row>
    <row r="13" spans="1:30" s="225" customFormat="1" x14ac:dyDescent="0.2">
      <c r="A13" s="234"/>
      <c r="B13" s="234"/>
      <c r="C13" s="234"/>
      <c r="D13" s="234"/>
      <c r="E13" s="234"/>
      <c r="F13" s="234"/>
      <c r="G13" s="234"/>
      <c r="H13" s="234"/>
      <c r="I13" s="234"/>
      <c r="J13" s="234"/>
      <c r="K13" s="234"/>
      <c r="L13" s="234"/>
      <c r="M13" s="234"/>
      <c r="N13" s="234"/>
      <c r="O13" s="234"/>
      <c r="R13" s="227">
        <v>9</v>
      </c>
      <c r="S13" s="228" t="s">
        <v>20</v>
      </c>
      <c r="T13" s="229"/>
      <c r="U13" s="242"/>
      <c r="V13" s="243"/>
      <c r="W13" s="243"/>
      <c r="X13" s="243"/>
      <c r="Y13" s="234"/>
      <c r="Z13" s="242"/>
      <c r="AA13" s="243"/>
      <c r="AB13" s="243"/>
      <c r="AC13" s="243"/>
      <c r="AD13" s="235"/>
    </row>
    <row r="14" spans="1:30" s="225" customFormat="1" x14ac:dyDescent="0.2">
      <c r="A14" s="234"/>
      <c r="B14" s="234"/>
      <c r="C14" s="234"/>
      <c r="D14" s="234"/>
      <c r="E14" s="234"/>
      <c r="F14" s="234"/>
      <c r="G14" s="234"/>
      <c r="H14" s="234"/>
      <c r="I14" s="234"/>
      <c r="J14" s="234"/>
      <c r="K14" s="234"/>
      <c r="L14" s="234"/>
      <c r="M14" s="234"/>
      <c r="N14" s="234"/>
      <c r="O14" s="234"/>
      <c r="R14" s="227">
        <v>10</v>
      </c>
      <c r="S14" s="228" t="s">
        <v>500</v>
      </c>
      <c r="T14" s="229"/>
      <c r="U14" s="244"/>
      <c r="V14" s="245"/>
      <c r="W14" s="245"/>
      <c r="X14" s="245"/>
      <c r="Y14" s="234"/>
      <c r="Z14" s="244" t="s">
        <v>132</v>
      </c>
      <c r="AA14" s="245" t="s">
        <v>133</v>
      </c>
      <c r="AB14" s="245" t="s">
        <v>132</v>
      </c>
      <c r="AC14" s="245" t="s">
        <v>133</v>
      </c>
      <c r="AD14" s="235"/>
    </row>
    <row r="15" spans="1:30" s="225" customFormat="1" x14ac:dyDescent="0.2">
      <c r="A15" s="234"/>
      <c r="B15" s="234"/>
      <c r="C15" s="234"/>
      <c r="D15" s="234"/>
      <c r="E15" s="234"/>
      <c r="F15" s="234"/>
      <c r="G15" s="234"/>
      <c r="H15" s="234"/>
      <c r="I15" s="234"/>
      <c r="J15" s="234"/>
      <c r="K15" s="234"/>
      <c r="L15" s="234"/>
      <c r="M15" s="234"/>
      <c r="N15" s="234"/>
      <c r="O15" s="234"/>
      <c r="R15" s="227">
        <v>11</v>
      </c>
      <c r="S15" s="228" t="s">
        <v>19</v>
      </c>
      <c r="T15" s="229"/>
      <c r="U15" s="246"/>
      <c r="V15" s="247"/>
      <c r="W15" s="247"/>
      <c r="X15" s="247"/>
      <c r="Y15" s="234"/>
      <c r="Z15" s="246" t="s">
        <v>28</v>
      </c>
      <c r="AA15" s="247" t="s">
        <v>29</v>
      </c>
      <c r="AB15" s="247" t="s">
        <v>30</v>
      </c>
      <c r="AC15" s="247" t="s">
        <v>31</v>
      </c>
      <c r="AD15" s="235"/>
    </row>
    <row r="16" spans="1:30" s="225" customFormat="1" x14ac:dyDescent="0.2">
      <c r="A16" s="234"/>
      <c r="B16" s="234"/>
      <c r="C16" s="234"/>
      <c r="D16" s="234"/>
      <c r="E16" s="234"/>
      <c r="F16" s="234"/>
      <c r="G16" s="234"/>
      <c r="H16" s="234"/>
      <c r="I16" s="234"/>
      <c r="J16" s="234"/>
      <c r="K16" s="234"/>
      <c r="L16" s="234"/>
      <c r="M16" s="234"/>
      <c r="N16" s="234"/>
      <c r="O16" s="234"/>
      <c r="R16" s="227">
        <v>12</v>
      </c>
      <c r="S16" s="228" t="s">
        <v>22</v>
      </c>
      <c r="T16" s="229"/>
      <c r="U16" s="233"/>
      <c r="V16" s="234"/>
      <c r="W16" s="234"/>
      <c r="X16" s="234"/>
      <c r="Y16" s="234"/>
      <c r="Z16" s="233"/>
      <c r="AA16" s="234"/>
      <c r="AB16" s="234"/>
      <c r="AC16" s="234"/>
      <c r="AD16" s="235"/>
    </row>
    <row r="17" spans="1:207" s="225" customFormat="1" ht="11.25" thickBot="1" x14ac:dyDescent="0.25">
      <c r="A17" s="234"/>
      <c r="B17" s="234"/>
      <c r="C17" s="234"/>
      <c r="D17" s="234"/>
      <c r="E17" s="234"/>
      <c r="F17" s="234"/>
      <c r="G17" s="234"/>
      <c r="H17" s="234"/>
      <c r="I17" s="234"/>
      <c r="J17" s="234"/>
      <c r="K17" s="234"/>
      <c r="L17" s="234"/>
      <c r="M17" s="234"/>
      <c r="N17" s="234"/>
      <c r="O17" s="234"/>
      <c r="R17" s="227">
        <v>13</v>
      </c>
      <c r="S17" s="228" t="s">
        <v>22</v>
      </c>
      <c r="T17" s="229"/>
      <c r="U17" s="248"/>
      <c r="V17" s="249"/>
      <c r="W17" s="249"/>
      <c r="X17" s="249"/>
      <c r="Y17" s="249"/>
      <c r="Z17" s="248"/>
      <c r="AA17" s="249"/>
      <c r="AB17" s="249"/>
      <c r="AC17" s="249"/>
      <c r="AD17" s="250"/>
    </row>
    <row r="18" spans="1:207" s="225" customFormat="1" x14ac:dyDescent="0.2">
      <c r="A18" s="316"/>
      <c r="B18" s="314"/>
      <c r="C18" s="315"/>
      <c r="D18" s="234"/>
      <c r="E18" s="234"/>
      <c r="F18" s="234"/>
      <c r="G18" s="234"/>
      <c r="H18" s="234"/>
      <c r="I18" s="234"/>
      <c r="J18" s="234"/>
      <c r="K18" s="234"/>
      <c r="L18" s="234"/>
      <c r="M18" s="234"/>
      <c r="N18" s="234"/>
      <c r="O18" s="234"/>
    </row>
    <row r="20" spans="1:207" ht="11.25" thickBot="1" x14ac:dyDescent="0.2">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U20" s="225"/>
      <c r="GV20" s="225"/>
      <c r="GW20" s="225"/>
      <c r="GX20" s="225"/>
      <c r="GY20" s="225"/>
    </row>
    <row r="21" spans="1:207" x14ac:dyDescent="0.15">
      <c r="A21" s="100">
        <v>1</v>
      </c>
      <c r="B21" s="101"/>
      <c r="C21" s="101"/>
      <c r="D21" s="101"/>
      <c r="E21" s="101"/>
      <c r="F21" s="101"/>
      <c r="G21" s="101"/>
      <c r="H21" s="101"/>
      <c r="I21" s="101"/>
      <c r="J21" s="101"/>
      <c r="K21" s="101"/>
      <c r="L21" s="101"/>
      <c r="M21" s="101"/>
      <c r="N21" s="101"/>
      <c r="O21" s="101"/>
      <c r="P21" s="101"/>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225"/>
      <c r="GI21" s="225"/>
      <c r="GJ21" s="225"/>
      <c r="GK21" s="225"/>
      <c r="GL21" s="225"/>
    </row>
    <row r="22" spans="1:207" x14ac:dyDescent="0.15">
      <c r="A22" s="102"/>
      <c r="B22" s="99"/>
      <c r="C22" s="99"/>
      <c r="D22" s="99"/>
      <c r="E22" s="99"/>
      <c r="F22" s="99"/>
      <c r="G22" s="99"/>
      <c r="H22" s="99"/>
      <c r="I22" s="99"/>
      <c r="J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DJ22" s="99"/>
      <c r="DK22" s="99"/>
      <c r="DL22" s="99"/>
      <c r="DM22" s="99"/>
      <c r="DN22" s="99"/>
      <c r="DO22" s="99"/>
      <c r="DP22" s="99"/>
      <c r="DQ22" s="99"/>
      <c r="DR22" s="99"/>
      <c r="DS22" s="99"/>
      <c r="DT22" s="99"/>
      <c r="DU22" s="99"/>
      <c r="DV22" s="99"/>
      <c r="DW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225"/>
      <c r="GI22" s="225"/>
      <c r="GJ22" s="225"/>
      <c r="GK22" s="225"/>
      <c r="GL22" s="225"/>
    </row>
    <row r="23" spans="1:207" x14ac:dyDescent="0.15">
      <c r="A23" s="102"/>
      <c r="B23" s="99"/>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DJ23" s="99"/>
      <c r="DK23" s="99"/>
      <c r="DL23" s="99"/>
      <c r="DM23" s="99"/>
      <c r="DN23" s="99"/>
      <c r="DO23" s="99"/>
      <c r="DP23" s="99"/>
      <c r="DQ23" s="99"/>
      <c r="DR23" s="99"/>
      <c r="DS23" s="99"/>
      <c r="DT23" s="99"/>
      <c r="DU23" s="99"/>
      <c r="DV23" s="99"/>
      <c r="DW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225"/>
      <c r="GI23" s="225"/>
      <c r="GJ23" s="225"/>
      <c r="GK23" s="225"/>
      <c r="GL23" s="225"/>
    </row>
    <row r="24" spans="1:207" x14ac:dyDescent="0.15">
      <c r="A24" s="112" t="s">
        <v>1732</v>
      </c>
      <c r="B24" s="99"/>
      <c r="C24" s="99"/>
      <c r="D24" s="99"/>
      <c r="E24" s="99"/>
      <c r="F24" s="99"/>
      <c r="G24" s="99"/>
      <c r="H24" s="99"/>
      <c r="I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Y24" s="99"/>
      <c r="AZ24" s="99"/>
      <c r="BA24" s="99"/>
      <c r="BB24" s="99"/>
      <c r="BC24" s="99"/>
      <c r="BD24" s="99"/>
      <c r="BE24" s="99"/>
      <c r="BG24" s="99"/>
      <c r="BH24" s="99"/>
      <c r="BI24" s="99"/>
      <c r="BJ24" s="99"/>
      <c r="BK24" s="99"/>
      <c r="BL24" s="99"/>
      <c r="BM24" s="99"/>
      <c r="BN24" s="99"/>
      <c r="BO24" s="99"/>
      <c r="BP24" s="99"/>
      <c r="BQ24" s="99"/>
      <c r="BR24" s="99"/>
      <c r="BS24" s="99"/>
      <c r="BT24" s="99"/>
      <c r="BU24" s="99"/>
      <c r="BV24" s="99"/>
      <c r="BW24" s="99"/>
      <c r="DJ24" s="99"/>
      <c r="DK24" s="99"/>
      <c r="DL24" s="99"/>
      <c r="DM24" s="99"/>
      <c r="DN24" s="99"/>
      <c r="DO24" s="99"/>
      <c r="DP24" s="99"/>
      <c r="DQ24" s="99"/>
      <c r="DR24" s="99"/>
      <c r="DS24" s="99"/>
      <c r="DT24" s="99"/>
      <c r="DU24" s="99"/>
      <c r="DV24" s="99"/>
      <c r="DW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225"/>
      <c r="GI24" s="225"/>
      <c r="GJ24" s="225"/>
      <c r="GK24" s="225"/>
      <c r="GL24" s="225"/>
    </row>
    <row r="25" spans="1:207" ht="12.75" x14ac:dyDescent="0.2">
      <c r="A25" s="102"/>
      <c r="B25" s="98"/>
      <c r="C25" s="98"/>
      <c r="D25" s="98"/>
      <c r="E25" s="98"/>
      <c r="F25" s="99"/>
      <c r="G25" s="99"/>
      <c r="H25" s="99"/>
      <c r="I25" s="99"/>
      <c r="K25" s="99"/>
      <c r="L25" s="99"/>
      <c r="M25" s="99"/>
      <c r="N25" s="99"/>
      <c r="O25" s="99"/>
      <c r="P25" s="99"/>
      <c r="Q25" s="99"/>
      <c r="R25" s="99"/>
      <c r="S25" s="99"/>
      <c r="T25" s="99"/>
      <c r="U25" s="99"/>
      <c r="V25" s="99"/>
      <c r="W25" s="99"/>
      <c r="X25" s="99"/>
      <c r="Y25" s="99"/>
      <c r="Z25" s="99"/>
      <c r="AA25" s="99"/>
      <c r="AB25" s="374"/>
      <c r="AC25" s="374"/>
      <c r="AD25" s="374"/>
      <c r="AE25" s="374"/>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225"/>
    </row>
    <row r="26" spans="1:207" x14ac:dyDescent="0.15">
      <c r="A26" s="109" t="s">
        <v>484</v>
      </c>
      <c r="B26" s="110"/>
      <c r="C26" s="111"/>
      <c r="D26" s="111"/>
      <c r="E26" s="111"/>
      <c r="F26" s="111"/>
      <c r="G26" s="111"/>
      <c r="H26" s="111"/>
      <c r="I26" s="111"/>
      <c r="J26" s="111"/>
      <c r="K26" s="111"/>
      <c r="L26" s="111"/>
      <c r="M26" s="111"/>
      <c r="N26" s="111"/>
      <c r="O26" s="111"/>
      <c r="P26" s="111"/>
      <c r="Q26" s="387"/>
      <c r="R26" s="387"/>
      <c r="S26" s="368" t="s">
        <v>1121</v>
      </c>
      <c r="T26" s="387"/>
      <c r="U26" s="111"/>
      <c r="V26" s="111"/>
      <c r="W26" s="421"/>
      <c r="X26" s="388" t="s">
        <v>27</v>
      </c>
      <c r="Y26" s="389"/>
      <c r="Z26" s="390" t="s">
        <v>1720</v>
      </c>
      <c r="AA26" s="389"/>
      <c r="AB26" s="110"/>
      <c r="AC26" s="110"/>
      <c r="AD26" s="111"/>
      <c r="AE26" s="111"/>
      <c r="AF26" s="111"/>
      <c r="AG26" s="111"/>
      <c r="AH26" s="111"/>
      <c r="AI26" s="111"/>
      <c r="AJ26" s="111"/>
      <c r="AK26" s="111"/>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225"/>
    </row>
    <row r="27" spans="1:207" x14ac:dyDescent="0.15">
      <c r="A27" s="102"/>
      <c r="B27" s="98"/>
      <c r="C27" s="98"/>
      <c r="D27" s="98"/>
      <c r="E27" s="98"/>
      <c r="F27" s="98"/>
      <c r="G27" s="98"/>
      <c r="H27" s="98"/>
      <c r="I27" s="98"/>
      <c r="J27" s="98"/>
      <c r="K27" s="98"/>
      <c r="L27" s="99"/>
      <c r="M27" s="99"/>
      <c r="N27" s="99"/>
      <c r="O27" s="99"/>
      <c r="P27" s="99"/>
      <c r="Q27" s="392"/>
      <c r="R27" s="392"/>
      <c r="S27" s="392"/>
      <c r="T27" s="392"/>
      <c r="X27" s="392"/>
      <c r="Y27" s="393"/>
      <c r="Z27" s="373"/>
      <c r="AA27" s="373"/>
      <c r="AB27" s="98"/>
      <c r="AC27" s="98"/>
      <c r="AD27" s="98"/>
      <c r="AE27" s="98"/>
      <c r="AF27" s="98"/>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225"/>
    </row>
    <row r="28" spans="1:207" x14ac:dyDescent="0.15">
      <c r="A28" s="107"/>
      <c r="B28" s="45"/>
      <c r="C28" s="46"/>
      <c r="D28" s="46"/>
      <c r="E28" s="45"/>
      <c r="F28" s="45"/>
      <c r="G28" s="46"/>
      <c r="H28" s="46"/>
      <c r="I28" s="46"/>
      <c r="J28" s="46"/>
      <c r="K28" s="46"/>
      <c r="L28" s="45"/>
      <c r="M28" s="46"/>
      <c r="N28" s="46"/>
      <c r="O28" s="46"/>
      <c r="P28" s="46"/>
      <c r="Q28" s="391"/>
      <c r="R28" s="391"/>
      <c r="S28" s="391"/>
      <c r="T28" s="391"/>
      <c r="U28" s="420"/>
      <c r="V28" s="420"/>
      <c r="W28" s="46"/>
      <c r="X28" s="394" t="s">
        <v>1111</v>
      </c>
      <c r="Y28" s="381"/>
      <c r="Z28" s="382"/>
      <c r="AA28" s="382"/>
      <c r="AB28" s="383" t="s">
        <v>716</v>
      </c>
      <c r="AC28" s="383"/>
      <c r="AD28" s="384"/>
      <c r="AE28" s="383" t="s">
        <v>716</v>
      </c>
      <c r="AF28" s="386" t="s">
        <v>716</v>
      </c>
      <c r="AG28" s="385"/>
      <c r="AH28" s="384"/>
      <c r="AI28" s="385"/>
      <c r="AJ28" s="384"/>
      <c r="AK28" s="385"/>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225"/>
    </row>
    <row r="29" spans="1:207" x14ac:dyDescent="0.15">
      <c r="A29" s="108"/>
      <c r="B29" s="41"/>
      <c r="C29" s="47" t="str">
        <f>Voorblad!B16</f>
        <v>Zorgaanbieder</v>
      </c>
      <c r="D29" s="47" t="str">
        <f>Voorblad!B16</f>
        <v>Zorgaanbieder</v>
      </c>
      <c r="E29" s="47" t="str">
        <f>Voorblad!B16</f>
        <v>Zorgaanbieder</v>
      </c>
      <c r="F29" s="47" t="str">
        <f>Voorblad!B16</f>
        <v>Zorgaanbieder</v>
      </c>
      <c r="G29" s="47" t="str">
        <f>Voorblad!B16</f>
        <v>Zorgaanbieder</v>
      </c>
      <c r="H29" s="47" t="str">
        <f>Voorblad!B16</f>
        <v>Zorgaanbieder</v>
      </c>
      <c r="I29" s="47" t="str">
        <f>Voorblad!B16</f>
        <v>Zorgaanbieder</v>
      </c>
      <c r="J29" s="47" t="str">
        <f>Voorblad!B16</f>
        <v>Zorgaanbieder</v>
      </c>
      <c r="K29" s="47" t="s">
        <v>1721</v>
      </c>
      <c r="L29" s="47" t="s">
        <v>1721</v>
      </c>
      <c r="M29" s="47" t="s">
        <v>1721</v>
      </c>
      <c r="N29" s="47" t="s">
        <v>127</v>
      </c>
      <c r="O29" s="47" t="s">
        <v>127</v>
      </c>
      <c r="P29" s="47" t="s">
        <v>127</v>
      </c>
      <c r="Q29" s="368" t="s">
        <v>127</v>
      </c>
      <c r="R29" s="368" t="s">
        <v>484</v>
      </c>
      <c r="S29" s="368" t="s">
        <v>1121</v>
      </c>
      <c r="T29" s="368" t="s">
        <v>1121</v>
      </c>
      <c r="U29" s="368" t="s">
        <v>1121</v>
      </c>
      <c r="V29" s="368" t="s">
        <v>1121</v>
      </c>
      <c r="W29" s="368" t="s">
        <v>1121</v>
      </c>
      <c r="X29" s="422">
        <f>Foutmeldingen!B11</f>
        <v>301</v>
      </c>
      <c r="Y29" s="110">
        <f>Foutmeldingen!B12</f>
        <v>302</v>
      </c>
      <c r="Z29" s="111">
        <f>'Aanvraag 2015'!B7</f>
        <v>401</v>
      </c>
      <c r="AA29" s="111">
        <f>'Aanvraag 2015'!B8</f>
        <v>402</v>
      </c>
      <c r="AB29" s="111">
        <f>'Aanvraag 2015'!B9</f>
        <v>403</v>
      </c>
      <c r="AC29" s="111">
        <f>'Aanvraag 2015'!B12</f>
        <v>404</v>
      </c>
      <c r="AD29" s="111">
        <f>'Aanvraag 2015'!B13</f>
        <v>405</v>
      </c>
      <c r="AE29" s="111">
        <f>'Aanvraag 2015'!B14</f>
        <v>406</v>
      </c>
      <c r="AF29" s="111">
        <f>'Aanvraag 2015'!B16</f>
        <v>407</v>
      </c>
      <c r="AG29" s="111">
        <f>'Aanvraag 2015'!B7</f>
        <v>401</v>
      </c>
      <c r="AH29" s="111">
        <f>'Aanvraag 2015'!B8</f>
        <v>402</v>
      </c>
      <c r="AI29" s="396">
        <f>'Aanvraag 2015'!B12</f>
        <v>404</v>
      </c>
      <c r="AJ29" s="111">
        <f>'Aanvraag 2015'!B13</f>
        <v>405</v>
      </c>
      <c r="AK29" s="111">
        <f>'Aanvraag 2015'!B16</f>
        <v>407</v>
      </c>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225"/>
    </row>
    <row r="30" spans="1:207" s="206" customFormat="1" ht="150" customHeight="1" x14ac:dyDescent="0.15">
      <c r="A30" s="103" t="str">
        <f>Voorblad!H12</f>
        <v>cat.</v>
      </c>
      <c r="B30" s="42" t="str">
        <f>Voorblad!I12</f>
        <v>nr.</v>
      </c>
      <c r="C30" s="42" t="str">
        <f>Voorblad!B17</f>
        <v>Naam</v>
      </c>
      <c r="D30" s="42" t="str">
        <f>Voorblad!B18</f>
        <v>Plaats</v>
      </c>
      <c r="E30" s="42" t="s">
        <v>1722</v>
      </c>
      <c r="F30" s="42" t="s">
        <v>104</v>
      </c>
      <c r="G30" s="42" t="str">
        <f>Voorblad!B20</f>
        <v>Contactpersoon</v>
      </c>
      <c r="H30" s="42" t="str">
        <f>Voorblad!B21</f>
        <v>Telefoon</v>
      </c>
      <c r="I30" s="42" t="str">
        <f>Voorblad!B22</f>
        <v>E-mail</v>
      </c>
      <c r="J30" s="42" t="str">
        <f>Voorblad!B23</f>
        <v xml:space="preserve">Beschikkingsnummer 2015: </v>
      </c>
      <c r="K30" s="42" t="str">
        <f>Voorblad!M30</f>
        <v>Naam</v>
      </c>
      <c r="L30" s="42" t="s">
        <v>1132</v>
      </c>
      <c r="M30" s="42" t="str">
        <f>Voorblad!M32</f>
        <v>Datum</v>
      </c>
      <c r="N30" s="42" t="str">
        <f>Voorblad!M9</f>
        <v>AVR</v>
      </c>
      <c r="O30" s="42" t="str">
        <f>Voorblad!M10</f>
        <v>Versiedatum</v>
      </c>
      <c r="P30" s="42" t="str">
        <f>Voorblad!M11</f>
        <v>Systeemdatum</v>
      </c>
      <c r="Q30" s="369" t="str">
        <f>Voorblad!M12</f>
        <v>Controlegetal</v>
      </c>
      <c r="R30" s="369" t="str">
        <f>Voorblad!B31</f>
        <v>Aanvraag vaststelling subsidie vootzetting zorginfrastructuur 2015</v>
      </c>
      <c r="S30" s="369" t="str">
        <f>Bijlagen!C10</f>
        <v>Getekend voorblad Aanvraag tot vaststelling</v>
      </c>
      <c r="T30" s="369" t="str">
        <f>Bijlagen!C11</f>
        <v>Financieel verslag subsidie voortzetting zorginfrastructuur</v>
      </c>
      <c r="U30" s="369" t="str">
        <f>Bijlagen!C12</f>
        <v>Controleverklaring subsidie voortzetting zorginfrastructuur</v>
      </c>
      <c r="V30" s="369" t="str">
        <f>Bijlagen!C13</f>
        <v>Rapport van feitelijke bevindingen</v>
      </c>
      <c r="W30" s="369" t="str">
        <f>Bijlagen!C14</f>
        <v>Overige bijlagen</v>
      </c>
      <c r="X30" s="380" t="str">
        <f>Foutmeldingen!G11</f>
        <v>U heeft het NZa-nummer (300-categorie) niet ingevuld, of het nummer is onbekend. Indien de aanvragende zorgaanbieder in 2015 geen NZa-nummer meer heeft, dan graag het voormalige NZa-nummer invullen.</v>
      </c>
      <c r="Y30" s="395" t="str">
        <f>Foutmeldingen!G12</f>
        <v>Er is een bijlage nodig, maar deze bijlage ontbreekt of de naam van deze bijlage is niet vermeld in het tabblad 'Bijlagen'. Op het tabblad staat een * bij de missende informatie.</v>
      </c>
      <c r="Z30" s="380" t="str">
        <f>'Aanvraag 2015'!C7</f>
        <v>Kapitaallasten Zorginfrastructuur 2015 (projecten opgestart voor 1 juli 2013)</v>
      </c>
      <c r="AA30" s="380" t="str">
        <f>'Aanvraag 2015'!C8</f>
        <v>Overige kosten Zorginfrastructuur 2015 (projecten opgestart voor 1 juli 2013)</v>
      </c>
      <c r="AB30" s="42" t="str">
        <f>'Aanvraag 2015'!C9</f>
        <v>Totaal kosten zorginfrastructuur 2015</v>
      </c>
      <c r="AC30" s="380" t="str">
        <f>'Aanvraag 2015'!C12</f>
        <v>Eigen bijdrage</v>
      </c>
      <c r="AD30" s="380" t="str">
        <f>'Aanvraag 2015'!C13</f>
        <v>Bijdragen van derden</v>
      </c>
      <c r="AE30" s="380" t="str">
        <f>'Aanvraag 2015'!C14</f>
        <v>Totaal begrote eigen bijdragen en bijdragen van derden</v>
      </c>
      <c r="AF30" s="380" t="str">
        <f>'Aanvraag 2015'!C16</f>
        <v>Aanvraag vaststelling subsidie voortzetting zorginfrastructuur 2015</v>
      </c>
      <c r="AG30" s="380" t="str">
        <f>'Aanvraag 2015'!$N$5</f>
        <v>Controlegetal</v>
      </c>
      <c r="AH30" s="380" t="str">
        <f>'Aanvraag 2015'!$N$5</f>
        <v>Controlegetal</v>
      </c>
      <c r="AI30" s="380" t="str">
        <f>'Aanvraag 2015'!$N$5</f>
        <v>Controlegetal</v>
      </c>
      <c r="AJ30" s="380" t="str">
        <f>'Aanvraag 2015'!$N$5</f>
        <v>Controlegetal</v>
      </c>
      <c r="AK30" s="380" t="str">
        <f>'Aanvraag 2015'!$N$5</f>
        <v>Controlegetal</v>
      </c>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c r="FF30" s="99"/>
      <c r="FG30" s="99"/>
      <c r="FH30" s="99"/>
      <c r="FI30" s="99"/>
      <c r="FJ30" s="99"/>
      <c r="FK30" s="99"/>
      <c r="FL30" s="99"/>
      <c r="FM30" s="99"/>
      <c r="FN30" s="99"/>
      <c r="FO30" s="99"/>
      <c r="FP30" s="99"/>
      <c r="FQ30" s="99"/>
      <c r="FR30" s="99"/>
      <c r="FS30" s="99"/>
      <c r="FT30" s="99"/>
      <c r="FU30" s="99"/>
      <c r="FV30" s="99"/>
      <c r="FW30" s="99"/>
      <c r="FX30" s="99"/>
      <c r="FY30" s="99"/>
      <c r="FZ30" s="99"/>
      <c r="GA30" s="99"/>
      <c r="GB30" s="99"/>
      <c r="GC30" s="99"/>
      <c r="GD30" s="99"/>
      <c r="GE30" s="99"/>
      <c r="GF30" s="99"/>
      <c r="GG30" s="99"/>
      <c r="GH30" s="99"/>
      <c r="GI30" s="99"/>
      <c r="GJ30" s="99"/>
      <c r="GK30" s="99"/>
      <c r="GL30" s="225"/>
    </row>
    <row r="31" spans="1:207" x14ac:dyDescent="0.15">
      <c r="A31" s="104">
        <f>Cat</f>
        <v>300</v>
      </c>
      <c r="B31" s="43">
        <f>NR</f>
        <v>0</v>
      </c>
      <c r="C31" s="43" t="str">
        <f>Voorblad!D17</f>
        <v/>
      </c>
      <c r="D31" s="43" t="str">
        <f>Voorblad!D18</f>
        <v/>
      </c>
      <c r="E31" s="43">
        <f>Voorblad!D19</f>
        <v>0</v>
      </c>
      <c r="F31" s="43" t="str">
        <f>Voorblad!D20</f>
        <v>Mevrouw</v>
      </c>
      <c r="G31" s="43">
        <f>Voorblad!F20</f>
        <v>0</v>
      </c>
      <c r="H31" s="43">
        <f>Voorblad!D21</f>
        <v>0</v>
      </c>
      <c r="I31" s="43">
        <f>Voorblad!D22</f>
        <v>0</v>
      </c>
      <c r="J31" s="43">
        <f>Voorblad!F23</f>
        <v>0</v>
      </c>
      <c r="K31" s="43">
        <f>Voorblad!O30</f>
        <v>0</v>
      </c>
      <c r="L31" s="377">
        <f>Voorblad!O31</f>
        <v>0</v>
      </c>
      <c r="M31" s="44">
        <f>Voorblad!O32</f>
        <v>0</v>
      </c>
      <c r="N31" s="44" t="str">
        <f>Voorblad!P9</f>
        <v>2015-85</v>
      </c>
      <c r="O31" s="44">
        <f>Voorblad!P10</f>
        <v>42429</v>
      </c>
      <c r="P31" s="44">
        <f ca="1">Voorblad!P11</f>
        <v>42429</v>
      </c>
      <c r="Q31" s="370">
        <f>Voorblad!P12</f>
        <v>0</v>
      </c>
      <c r="R31" s="408">
        <f>Voorblad!I31</f>
        <v>0</v>
      </c>
      <c r="S31" s="370">
        <f>Bijlagen!J10</f>
        <v>0</v>
      </c>
      <c r="T31" s="370">
        <f>Bijlagen!J11</f>
        <v>0</v>
      </c>
      <c r="U31" s="370">
        <f>Bijlagen!J12</f>
        <v>0</v>
      </c>
      <c r="V31" s="370">
        <f>Bijlagen!J13</f>
        <v>0</v>
      </c>
      <c r="W31" s="370">
        <f>Bijlagen!J14</f>
        <v>0</v>
      </c>
      <c r="X31" s="372">
        <f>Foutmeldingen!I11</f>
        <v>0</v>
      </c>
      <c r="Y31" s="371">
        <f>Foutmeldingen!I12</f>
        <v>0</v>
      </c>
      <c r="Z31" s="48">
        <f>'Aanvraag 2015'!H7</f>
        <v>0</v>
      </c>
      <c r="AA31" s="48">
        <f>'Aanvraag 2015'!H8</f>
        <v>0</v>
      </c>
      <c r="AB31" s="48">
        <f>'Aanvraag 2015'!H9</f>
        <v>0</v>
      </c>
      <c r="AC31" s="48">
        <f>'Aanvraag 2015'!H12</f>
        <v>0</v>
      </c>
      <c r="AD31" s="48">
        <f>'Aanvraag 2015'!H13</f>
        <v>0</v>
      </c>
      <c r="AE31" s="48">
        <f>'Aanvraag 2015'!H14</f>
        <v>0</v>
      </c>
      <c r="AF31" s="378">
        <f>'Aanvraag 2015'!H16</f>
        <v>0</v>
      </c>
      <c r="AG31" s="397">
        <f>'Aanvraag 2015'!N7</f>
        <v>0</v>
      </c>
      <c r="AH31" s="397">
        <f>'Aanvraag 2015'!N8</f>
        <v>0</v>
      </c>
      <c r="AI31" s="397">
        <f>'Aanvraag 2015'!N12</f>
        <v>0</v>
      </c>
      <c r="AJ31" s="397">
        <f>'Aanvraag 2015'!N13</f>
        <v>0</v>
      </c>
      <c r="AK31" s="48">
        <f>'Aanvraag 2015'!N16</f>
        <v>0</v>
      </c>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c r="GH31" s="99"/>
      <c r="GI31" s="99"/>
      <c r="GJ31" s="99"/>
      <c r="GK31" s="99"/>
      <c r="GL31" s="225"/>
    </row>
    <row r="32" spans="1:207" ht="12.75" x14ac:dyDescent="0.2">
      <c r="A32" s="398"/>
      <c r="B32" s="399"/>
      <c r="C32" s="399"/>
      <c r="D32" s="399"/>
      <c r="E32" s="399"/>
      <c r="F32" s="399"/>
      <c r="G32" s="399"/>
      <c r="H32" s="399"/>
      <c r="I32" s="399"/>
      <c r="J32" s="399"/>
      <c r="K32" s="399"/>
      <c r="L32" s="399"/>
      <c r="M32" s="399"/>
      <c r="O32" s="399"/>
      <c r="P32" s="399" t="s">
        <v>1122</v>
      </c>
      <c r="Q32" s="399" t="s">
        <v>1122</v>
      </c>
      <c r="R32" s="399" t="s">
        <v>1122</v>
      </c>
      <c r="X32" s="400" t="s">
        <v>1122</v>
      </c>
      <c r="Y32" s="399" t="s">
        <v>1122</v>
      </c>
      <c r="Z32" s="399"/>
      <c r="AA32" s="399"/>
      <c r="AB32" s="399" t="s">
        <v>1122</v>
      </c>
      <c r="AC32" s="399"/>
      <c r="AD32" s="399"/>
      <c r="AE32" s="399" t="s">
        <v>1122</v>
      </c>
      <c r="AF32" s="399" t="s">
        <v>1122</v>
      </c>
      <c r="AG32" s="399" t="s">
        <v>1122</v>
      </c>
      <c r="AH32" s="399" t="s">
        <v>1122</v>
      </c>
      <c r="AI32" s="401" t="s">
        <v>1122</v>
      </c>
      <c r="AJ32" s="401" t="s">
        <v>1122</v>
      </c>
      <c r="AK32" s="401" t="s">
        <v>1122</v>
      </c>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c r="GH32" s="99"/>
      <c r="GI32" s="99"/>
      <c r="GJ32" s="99"/>
      <c r="GK32" s="99"/>
      <c r="GL32" s="99"/>
      <c r="GM32" s="99"/>
      <c r="GN32" s="99"/>
      <c r="GO32" s="99"/>
      <c r="GP32" s="99"/>
      <c r="GQ32" s="99"/>
      <c r="GR32" s="99"/>
      <c r="GS32" s="99"/>
      <c r="GT32" s="225"/>
    </row>
    <row r="33" spans="1:205" ht="11.25" thickBot="1" x14ac:dyDescent="0.2">
      <c r="A33" s="106"/>
      <c r="B33" s="99"/>
      <c r="C33" s="99"/>
      <c r="D33" s="379"/>
      <c r="E33" s="99"/>
      <c r="F33" s="99"/>
      <c r="G33" s="105"/>
      <c r="H33" s="105"/>
      <c r="I33" s="105"/>
      <c r="J33" s="105"/>
      <c r="K33" s="105"/>
      <c r="L33" s="105"/>
      <c r="M33" s="105"/>
      <c r="N33" s="105"/>
      <c r="O33" s="105"/>
      <c r="P33" s="105"/>
      <c r="Q33" s="105"/>
      <c r="R33" s="99"/>
      <c r="S33" s="99"/>
      <c r="T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FM33" s="225"/>
      <c r="FN33" s="225"/>
      <c r="FO33" s="225"/>
      <c r="FP33" s="225"/>
      <c r="FQ33" s="225"/>
    </row>
    <row r="34" spans="1:205" x14ac:dyDescent="0.15">
      <c r="A34" s="100"/>
      <c r="B34" s="101"/>
      <c r="C34" s="101"/>
      <c r="D34" s="101"/>
      <c r="E34" s="101"/>
      <c r="F34" s="101"/>
      <c r="G34" s="99"/>
      <c r="H34" s="99"/>
      <c r="I34" s="225"/>
      <c r="J34" s="225"/>
      <c r="K34" s="225"/>
      <c r="L34" s="225"/>
      <c r="M34" s="225"/>
    </row>
    <row r="35" spans="1:205" x14ac:dyDescent="0.15">
      <c r="A35" s="102"/>
      <c r="B35" s="99"/>
      <c r="C35" s="99"/>
      <c r="D35" s="99"/>
      <c r="E35" s="99"/>
      <c r="F35" s="99"/>
      <c r="G35" s="99"/>
      <c r="H35" s="99"/>
      <c r="I35" s="225"/>
      <c r="J35" s="225"/>
      <c r="K35" s="225"/>
      <c r="L35" s="225"/>
      <c r="M35" s="225"/>
    </row>
    <row r="36" spans="1:205" x14ac:dyDescent="0.15">
      <c r="A36" s="102"/>
      <c r="B36" s="99"/>
      <c r="C36" s="99"/>
      <c r="D36" s="99"/>
      <c r="E36" s="99"/>
      <c r="F36" s="99"/>
      <c r="G36" s="99"/>
      <c r="H36" s="99"/>
    </row>
    <row r="37" spans="1:205" x14ac:dyDescent="0.15">
      <c r="A37" s="113"/>
      <c r="B37" s="99"/>
      <c r="C37" s="99"/>
      <c r="D37" s="99"/>
      <c r="E37" s="99"/>
      <c r="F37" s="99"/>
      <c r="G37" s="99"/>
      <c r="H37" s="99"/>
    </row>
    <row r="38" spans="1:205" x14ac:dyDescent="0.15">
      <c r="A38" s="102"/>
      <c r="B38" s="98"/>
      <c r="C38" s="98"/>
      <c r="D38" s="98"/>
      <c r="E38" s="98"/>
      <c r="F38" s="98"/>
      <c r="G38" s="98"/>
      <c r="H38" s="98"/>
    </row>
    <row r="39" spans="1:205" ht="12.75" x14ac:dyDescent="0.2">
      <c r="A39" s="109"/>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374"/>
      <c r="DV39" s="374"/>
      <c r="DW39" s="374"/>
      <c r="DX39" s="374"/>
      <c r="DY39" s="374"/>
      <c r="DZ39" s="374"/>
      <c r="EA39" s="374"/>
      <c r="EB39" s="374"/>
      <c r="EC39" s="374"/>
      <c r="ED39" s="374"/>
      <c r="EE39" s="374"/>
      <c r="EF39" s="374"/>
      <c r="EG39" s="374"/>
      <c r="EH39" s="374"/>
      <c r="EI39" s="374"/>
      <c r="EJ39" s="374"/>
      <c r="EK39" s="374"/>
      <c r="EL39" s="374"/>
      <c r="EM39" s="374"/>
      <c r="EN39" s="374"/>
      <c r="EO39" s="374"/>
      <c r="EP39" s="374"/>
      <c r="EQ39" s="374"/>
      <c r="ER39" s="374"/>
      <c r="ES39" s="374"/>
      <c r="ET39" s="374"/>
      <c r="EU39" s="374"/>
      <c r="EV39" s="374"/>
      <c r="EW39" s="374"/>
      <c r="EX39" s="374"/>
      <c r="EY39" s="374"/>
      <c r="EZ39" s="374"/>
      <c r="FA39" s="374"/>
      <c r="FB39" s="374"/>
      <c r="FC39" s="374"/>
      <c r="FD39" s="374"/>
      <c r="FE39" s="374"/>
      <c r="FF39" s="374"/>
      <c r="FG39" s="374"/>
      <c r="FH39" s="374"/>
      <c r="FI39" s="374"/>
      <c r="FJ39" s="374"/>
      <c r="FK39" s="374"/>
      <c r="FL39" s="374"/>
      <c r="FM39" s="374"/>
      <c r="FN39" s="374"/>
      <c r="FO39" s="374"/>
      <c r="FP39" s="374"/>
      <c r="FQ39" s="374"/>
      <c r="FR39" s="374"/>
      <c r="FS39" s="374"/>
      <c r="FT39" s="374"/>
      <c r="FU39" s="374"/>
      <c r="FV39" s="374"/>
      <c r="FW39" s="374"/>
      <c r="FX39" s="374"/>
      <c r="FY39" s="374"/>
      <c r="FZ39" s="374"/>
      <c r="GA39" s="374"/>
      <c r="GB39" s="374"/>
      <c r="GC39" s="374"/>
      <c r="GD39" s="374"/>
      <c r="GE39" s="374"/>
      <c r="GF39" s="374"/>
      <c r="GG39" s="374"/>
      <c r="GH39" s="374"/>
      <c r="GI39" s="374"/>
      <c r="GJ39" s="374"/>
      <c r="GK39" s="374"/>
      <c r="GL39" s="374"/>
      <c r="GM39" s="374"/>
      <c r="GN39" s="374"/>
      <c r="GO39" s="374"/>
      <c r="GP39" s="374"/>
      <c r="GQ39" s="374"/>
      <c r="GR39" s="374"/>
      <c r="GS39" s="374"/>
      <c r="GT39" s="374"/>
      <c r="GU39" s="374"/>
      <c r="GV39" s="374"/>
      <c r="GW39" s="374"/>
    </row>
    <row r="40" spans="1:205" ht="12.75" x14ac:dyDescent="0.2">
      <c r="A40" s="102"/>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c r="CZ40" s="98"/>
      <c r="DA40" s="98"/>
      <c r="DB40" s="98"/>
      <c r="DC40" s="98"/>
      <c r="DD40" s="98"/>
      <c r="DE40" s="98"/>
      <c r="DF40" s="98"/>
      <c r="DG40" s="98"/>
      <c r="DH40" s="98"/>
      <c r="DI40" s="98"/>
      <c r="DJ40" s="98"/>
      <c r="DK40" s="98"/>
      <c r="DL40" s="98"/>
      <c r="DM40" s="98"/>
      <c r="DN40" s="98"/>
      <c r="DO40" s="98"/>
      <c r="DP40" s="98"/>
      <c r="DQ40" s="98"/>
      <c r="DR40" s="98"/>
      <c r="DS40" s="98"/>
      <c r="DT40" s="98"/>
      <c r="DU40" s="374"/>
      <c r="DV40" s="374"/>
      <c r="DW40" s="374"/>
      <c r="DX40" s="374"/>
      <c r="DY40" s="374"/>
      <c r="DZ40" s="374"/>
      <c r="EA40" s="374"/>
      <c r="EB40" s="374"/>
      <c r="EC40" s="374"/>
      <c r="ED40" s="374"/>
      <c r="EE40" s="374"/>
      <c r="EF40" s="374"/>
      <c r="EG40" s="374"/>
      <c r="EH40" s="374"/>
      <c r="EI40" s="374"/>
      <c r="EJ40" s="374"/>
      <c r="EK40" s="374"/>
      <c r="EL40" s="374"/>
      <c r="EM40" s="374"/>
      <c r="EN40" s="374"/>
      <c r="EO40" s="374"/>
      <c r="EP40" s="374"/>
      <c r="EQ40" s="374"/>
      <c r="ER40" s="374"/>
      <c r="ES40" s="374"/>
      <c r="ET40" s="374"/>
      <c r="EU40" s="374"/>
      <c r="EV40" s="374"/>
      <c r="EW40" s="374"/>
      <c r="EX40" s="374"/>
      <c r="EY40" s="374"/>
      <c r="EZ40" s="374"/>
      <c r="FA40" s="374"/>
      <c r="FB40" s="374"/>
      <c r="FC40" s="374"/>
      <c r="FD40" s="374"/>
      <c r="FE40" s="374"/>
      <c r="FF40" s="374"/>
      <c r="FG40" s="374"/>
      <c r="FH40" s="374"/>
      <c r="FI40" s="374"/>
      <c r="FJ40" s="374"/>
      <c r="FK40" s="374"/>
      <c r="FL40" s="374"/>
      <c r="FM40" s="374"/>
      <c r="FN40" s="374"/>
      <c r="FO40" s="374"/>
      <c r="FP40" s="374"/>
      <c r="FQ40" s="374"/>
      <c r="FR40" s="374"/>
      <c r="FS40" s="374"/>
      <c r="FT40" s="374"/>
      <c r="FU40" s="374"/>
      <c r="FV40" s="374"/>
      <c r="FW40" s="374"/>
      <c r="FX40" s="374"/>
      <c r="FY40" s="374"/>
      <c r="FZ40" s="374"/>
      <c r="GA40" s="374"/>
      <c r="GB40" s="374"/>
      <c r="GC40" s="374"/>
      <c r="GD40" s="374"/>
      <c r="GE40" s="374"/>
      <c r="GF40" s="374"/>
      <c r="GG40" s="374"/>
      <c r="GH40" s="374"/>
      <c r="GI40" s="374"/>
      <c r="GJ40" s="374"/>
      <c r="GK40" s="374"/>
      <c r="GL40" s="374"/>
      <c r="GM40" s="374"/>
      <c r="GN40" s="374"/>
      <c r="GO40" s="374"/>
      <c r="GP40" s="374"/>
      <c r="GQ40" s="374"/>
      <c r="GR40" s="374"/>
      <c r="GS40" s="374"/>
      <c r="GT40" s="374"/>
      <c r="GU40" s="374"/>
      <c r="GV40" s="374"/>
      <c r="GW40" s="374"/>
    </row>
    <row r="41" spans="1:205" ht="12.75" x14ac:dyDescent="0.2">
      <c r="A41" s="107"/>
      <c r="B41" s="45"/>
      <c r="C41" s="46"/>
      <c r="D41" s="46"/>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46"/>
      <c r="AH41" s="46"/>
      <c r="AI41" s="318"/>
      <c r="AJ41" s="318"/>
      <c r="AK41" s="318"/>
      <c r="AL41" s="318"/>
      <c r="AM41" s="318"/>
      <c r="AN41" s="318"/>
      <c r="AO41" s="318"/>
      <c r="AP41" s="318"/>
      <c r="AQ41" s="318"/>
      <c r="AR41" s="318"/>
      <c r="AS41" s="318"/>
      <c r="AT41" s="318"/>
      <c r="AU41" s="318"/>
      <c r="AV41" s="318"/>
      <c r="AW41" s="318"/>
      <c r="AX41" s="318"/>
      <c r="AY41" s="318"/>
      <c r="AZ41" s="318"/>
      <c r="BA41" s="318"/>
      <c r="BB41" s="318"/>
      <c r="BC41" s="318"/>
      <c r="BD41" s="318"/>
      <c r="BE41" s="318"/>
      <c r="BF41" s="318"/>
      <c r="BG41" s="318"/>
      <c r="BH41" s="318"/>
      <c r="BI41" s="318"/>
      <c r="BJ41" s="318"/>
      <c r="BK41" s="318"/>
      <c r="BL41" s="318"/>
      <c r="BM41" s="318"/>
      <c r="BN41" s="318"/>
      <c r="BO41" s="318"/>
      <c r="BP41" s="318"/>
      <c r="BQ41" s="318"/>
      <c r="BR41" s="318"/>
      <c r="BS41" s="318"/>
      <c r="BT41" s="318"/>
      <c r="BU41" s="318"/>
      <c r="BV41" s="318"/>
      <c r="BW41" s="318"/>
      <c r="BX41" s="318"/>
      <c r="BY41" s="318"/>
      <c r="BZ41" s="318"/>
      <c r="CA41" s="318"/>
      <c r="CB41" s="318"/>
      <c r="CC41" s="318"/>
      <c r="CD41" s="318"/>
      <c r="CE41" s="318"/>
      <c r="CF41" s="318"/>
      <c r="CG41" s="318"/>
      <c r="CH41" s="318"/>
      <c r="CI41" s="318"/>
      <c r="CJ41" s="318"/>
      <c r="CK41" s="318"/>
      <c r="CL41" s="318"/>
      <c r="CM41" s="318"/>
      <c r="CN41" s="318"/>
      <c r="CO41" s="318"/>
      <c r="CP41" s="318"/>
      <c r="CQ41" s="318"/>
      <c r="CR41" s="318"/>
      <c r="CS41" s="318"/>
      <c r="CT41" s="318"/>
      <c r="CU41" s="318"/>
      <c r="CV41" s="318"/>
      <c r="CW41" s="318"/>
      <c r="CX41" s="318"/>
      <c r="CY41" s="318"/>
      <c r="CZ41" s="318"/>
      <c r="DA41" s="318"/>
      <c r="DB41" s="318"/>
      <c r="DC41" s="318"/>
      <c r="DD41" s="318"/>
      <c r="DE41" s="318"/>
      <c r="DF41" s="318"/>
      <c r="DG41" s="318"/>
      <c r="DH41" s="318"/>
      <c r="DI41" s="318"/>
      <c r="DJ41" s="318"/>
      <c r="DK41" s="318"/>
      <c r="DL41" s="318"/>
      <c r="DM41" s="318"/>
      <c r="DN41" s="318"/>
      <c r="DO41" s="318"/>
      <c r="DP41" s="318"/>
      <c r="DQ41" s="318"/>
      <c r="DR41" s="318"/>
      <c r="DS41" s="318"/>
      <c r="DT41" s="318"/>
      <c r="DU41" s="374"/>
      <c r="DV41" s="374"/>
      <c r="DW41" s="374"/>
      <c r="DX41" s="374"/>
      <c r="DY41" s="374"/>
      <c r="DZ41" s="374"/>
      <c r="EA41" s="374"/>
      <c r="EB41" s="374"/>
      <c r="EC41" s="374"/>
      <c r="ED41" s="374"/>
      <c r="EE41" s="374"/>
      <c r="EF41" s="374"/>
      <c r="EG41" s="374"/>
      <c r="EH41" s="374"/>
      <c r="EI41" s="374"/>
      <c r="EJ41" s="374"/>
      <c r="EK41" s="374"/>
      <c r="EL41" s="374"/>
      <c r="EM41" s="374"/>
      <c r="EN41" s="374"/>
      <c r="EO41" s="374"/>
      <c r="EP41" s="374"/>
      <c r="EQ41" s="374"/>
      <c r="ER41" s="374"/>
      <c r="ES41" s="374"/>
      <c r="ET41" s="374"/>
      <c r="EU41" s="374"/>
      <c r="EV41" s="374"/>
      <c r="EW41" s="374"/>
      <c r="EX41" s="374"/>
      <c r="EY41" s="374"/>
      <c r="EZ41" s="374"/>
      <c r="FA41" s="374"/>
      <c r="FB41" s="374"/>
      <c r="FC41" s="374"/>
      <c r="FD41" s="374"/>
      <c r="FE41" s="374"/>
      <c r="FF41" s="374"/>
      <c r="FG41" s="374"/>
      <c r="FH41" s="374"/>
      <c r="FI41" s="374"/>
      <c r="FJ41" s="374"/>
      <c r="FK41" s="374"/>
      <c r="FL41" s="374"/>
      <c r="FM41" s="374"/>
      <c r="FN41" s="374"/>
      <c r="FO41" s="374"/>
      <c r="FP41" s="374"/>
      <c r="FQ41" s="374"/>
      <c r="FR41" s="374"/>
      <c r="FS41" s="374"/>
      <c r="FT41" s="374"/>
      <c r="FU41" s="374"/>
      <c r="FV41" s="374"/>
      <c r="FW41" s="374"/>
      <c r="FX41" s="374"/>
      <c r="FY41" s="374"/>
      <c r="FZ41" s="374"/>
      <c r="GA41" s="374"/>
      <c r="GB41" s="374"/>
      <c r="GC41" s="374"/>
      <c r="GD41" s="374"/>
      <c r="GE41" s="374"/>
      <c r="GF41" s="374"/>
      <c r="GG41" s="374"/>
      <c r="GH41" s="374"/>
      <c r="GI41" s="374"/>
      <c r="GJ41" s="374"/>
      <c r="GK41" s="374"/>
      <c r="GL41" s="374"/>
      <c r="GM41" s="374"/>
      <c r="GN41" s="374"/>
      <c r="GO41" s="374"/>
      <c r="GP41" s="374"/>
      <c r="GQ41" s="374"/>
      <c r="GR41" s="374"/>
      <c r="GS41" s="374"/>
      <c r="GT41" s="374"/>
      <c r="GU41" s="374"/>
      <c r="GV41" s="374"/>
      <c r="GW41" s="374"/>
    </row>
    <row r="42" spans="1:205" ht="12.75" x14ac:dyDescent="0.2">
      <c r="A42" s="108"/>
      <c r="B42" s="41"/>
      <c r="C42" s="47"/>
      <c r="D42" s="47"/>
      <c r="E42" s="47"/>
      <c r="F42" s="47"/>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7"/>
      <c r="AH42" s="47"/>
      <c r="AI42" s="47"/>
      <c r="AJ42" s="47"/>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374"/>
      <c r="DV42" s="374"/>
      <c r="DW42" s="374"/>
      <c r="DX42" s="374"/>
      <c r="DY42" s="374"/>
      <c r="DZ42" s="374"/>
      <c r="EA42" s="374"/>
      <c r="EB42" s="374"/>
      <c r="EC42" s="374"/>
      <c r="ED42" s="374"/>
      <c r="EE42" s="374"/>
      <c r="EF42" s="374"/>
      <c r="EG42" s="374"/>
      <c r="EH42" s="374"/>
      <c r="EI42" s="374"/>
      <c r="EJ42" s="374"/>
      <c r="EK42" s="374"/>
      <c r="EL42" s="374"/>
      <c r="EM42" s="374"/>
      <c r="EN42" s="374"/>
      <c r="EO42" s="374"/>
      <c r="EP42" s="374"/>
      <c r="EQ42" s="374"/>
      <c r="ER42" s="374"/>
      <c r="ES42" s="374"/>
      <c r="ET42" s="374"/>
      <c r="EU42" s="374"/>
      <c r="EV42" s="374"/>
      <c r="EW42" s="374"/>
      <c r="EX42" s="374"/>
      <c r="EY42" s="374"/>
      <c r="EZ42" s="374"/>
      <c r="FA42" s="374"/>
      <c r="FB42" s="374"/>
      <c r="FC42" s="374"/>
      <c r="FD42" s="374"/>
      <c r="FE42" s="374"/>
      <c r="FF42" s="374"/>
      <c r="FG42" s="374"/>
      <c r="FH42" s="374"/>
      <c r="FI42" s="374"/>
      <c r="FJ42" s="374"/>
      <c r="FK42" s="374"/>
      <c r="FL42" s="374"/>
      <c r="FM42" s="374"/>
      <c r="FN42" s="374"/>
      <c r="FO42" s="374"/>
      <c r="FP42" s="374"/>
      <c r="FQ42" s="374"/>
      <c r="FR42" s="374"/>
      <c r="FS42" s="374"/>
      <c r="FT42" s="374"/>
      <c r="FU42" s="374"/>
      <c r="FV42" s="374"/>
      <c r="FW42" s="374"/>
      <c r="FX42" s="374"/>
      <c r="FY42" s="374"/>
      <c r="FZ42" s="374"/>
      <c r="GA42" s="374"/>
      <c r="GB42" s="374"/>
      <c r="GC42" s="374"/>
      <c r="GD42" s="374"/>
      <c r="GE42" s="374"/>
      <c r="GF42" s="374"/>
      <c r="GG42" s="374"/>
      <c r="GH42" s="374"/>
      <c r="GI42" s="374"/>
      <c r="GJ42" s="374"/>
      <c r="GK42" s="374"/>
      <c r="GL42" s="374"/>
      <c r="GM42" s="374"/>
      <c r="GN42" s="374"/>
      <c r="GO42" s="374"/>
      <c r="GP42" s="374"/>
      <c r="GQ42" s="374"/>
      <c r="GR42" s="374"/>
      <c r="GS42" s="374"/>
      <c r="GT42" s="374"/>
      <c r="GU42" s="374"/>
      <c r="GV42" s="374"/>
      <c r="GW42" s="374"/>
    </row>
    <row r="43" spans="1:205" ht="150" customHeight="1" x14ac:dyDescent="0.2">
      <c r="A43" s="103"/>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374"/>
      <c r="DV43" s="374"/>
      <c r="DW43" s="374"/>
      <c r="DX43" s="374"/>
      <c r="DY43" s="374"/>
      <c r="DZ43" s="374"/>
      <c r="EA43" s="374"/>
      <c r="EB43" s="374"/>
      <c r="EC43" s="374"/>
      <c r="ED43" s="374"/>
      <c r="EE43" s="374"/>
      <c r="EF43" s="374"/>
      <c r="EG43" s="374"/>
      <c r="EH43" s="374"/>
      <c r="EI43" s="374"/>
      <c r="EJ43" s="374"/>
      <c r="EK43" s="374"/>
      <c r="EL43" s="374"/>
      <c r="EM43" s="374"/>
      <c r="EN43" s="374"/>
      <c r="EO43" s="374"/>
      <c r="EP43" s="374"/>
      <c r="EQ43" s="374"/>
      <c r="ER43" s="374"/>
      <c r="ES43" s="374"/>
      <c r="ET43" s="374"/>
      <c r="EU43" s="374"/>
      <c r="EV43" s="374"/>
      <c r="EW43" s="374"/>
      <c r="EX43" s="374"/>
      <c r="EY43" s="374"/>
      <c r="EZ43" s="374"/>
      <c r="FA43" s="374"/>
      <c r="FB43" s="374"/>
      <c r="FC43" s="374"/>
      <c r="FD43" s="374"/>
      <c r="FE43" s="374"/>
      <c r="FF43" s="374"/>
      <c r="FG43" s="374"/>
      <c r="FH43" s="374"/>
      <c r="FI43" s="374"/>
      <c r="FJ43" s="374"/>
      <c r="FK43" s="374"/>
      <c r="FL43" s="374"/>
      <c r="FM43" s="374"/>
      <c r="FN43" s="374"/>
      <c r="FO43" s="374"/>
      <c r="FP43" s="374"/>
      <c r="FQ43" s="374"/>
      <c r="FR43" s="374"/>
      <c r="FS43" s="374"/>
      <c r="FT43" s="374"/>
      <c r="FU43" s="374"/>
      <c r="FV43" s="374"/>
      <c r="FW43" s="374"/>
      <c r="FX43" s="374"/>
      <c r="FY43" s="374"/>
      <c r="FZ43" s="374"/>
      <c r="GA43" s="374"/>
      <c r="GB43" s="374"/>
      <c r="GC43" s="374"/>
      <c r="GD43" s="374"/>
      <c r="GE43" s="374"/>
      <c r="GF43" s="374"/>
      <c r="GG43" s="374"/>
      <c r="GH43" s="374"/>
      <c r="GI43" s="374"/>
      <c r="GJ43" s="374"/>
      <c r="GK43" s="374"/>
      <c r="GL43" s="374"/>
      <c r="GM43" s="374"/>
      <c r="GN43" s="374"/>
      <c r="GO43" s="374"/>
      <c r="GP43" s="374"/>
      <c r="GQ43" s="374"/>
      <c r="GR43" s="374"/>
      <c r="GS43" s="374"/>
      <c r="GT43" s="374"/>
      <c r="GU43" s="374"/>
      <c r="GV43" s="374"/>
      <c r="GW43" s="374"/>
    </row>
    <row r="44" spans="1:205" ht="12.75" x14ac:dyDescent="0.2">
      <c r="A44" s="104"/>
      <c r="B44" s="43"/>
      <c r="C44" s="48"/>
      <c r="D44" s="48"/>
      <c r="E44" s="48"/>
      <c r="F44" s="48"/>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8"/>
      <c r="AH44" s="48"/>
      <c r="AI44" s="48"/>
      <c r="AJ44" s="48"/>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374"/>
      <c r="DV44" s="374"/>
      <c r="DW44" s="374"/>
      <c r="DX44" s="374"/>
      <c r="DY44" s="374"/>
      <c r="DZ44" s="374"/>
      <c r="EA44" s="374"/>
      <c r="EB44" s="374"/>
      <c r="EC44" s="374"/>
      <c r="ED44" s="374"/>
      <c r="EE44" s="374"/>
      <c r="EF44" s="374"/>
      <c r="EG44" s="374"/>
      <c r="EH44" s="374"/>
      <c r="EI44" s="374"/>
      <c r="EJ44" s="374"/>
      <c r="EK44" s="374"/>
      <c r="EL44" s="374"/>
      <c r="EM44" s="374"/>
      <c r="EN44" s="374"/>
      <c r="EO44" s="374"/>
      <c r="EP44" s="374"/>
      <c r="EQ44" s="374"/>
      <c r="ER44" s="374"/>
      <c r="ES44" s="374"/>
      <c r="ET44" s="374"/>
      <c r="EU44" s="374"/>
      <c r="EV44" s="374"/>
      <c r="EW44" s="374"/>
      <c r="EX44" s="374"/>
      <c r="EY44" s="374"/>
      <c r="EZ44" s="374"/>
      <c r="FA44" s="374"/>
      <c r="FB44" s="374"/>
      <c r="FC44" s="374"/>
      <c r="FD44" s="374"/>
      <c r="FE44" s="374"/>
      <c r="FF44" s="374"/>
      <c r="FG44" s="374"/>
      <c r="FH44" s="374"/>
      <c r="FI44" s="374"/>
      <c r="FJ44" s="374"/>
      <c r="FK44" s="374"/>
      <c r="FL44" s="374"/>
      <c r="FM44" s="374"/>
      <c r="FN44" s="374"/>
      <c r="FO44" s="374"/>
      <c r="FP44" s="374"/>
      <c r="FQ44" s="374"/>
      <c r="FR44" s="374"/>
      <c r="FS44" s="374"/>
      <c r="FT44" s="374"/>
      <c r="FU44" s="374"/>
      <c r="FV44" s="374"/>
      <c r="FW44" s="374"/>
      <c r="FX44" s="374"/>
      <c r="FY44" s="374"/>
      <c r="FZ44" s="374"/>
      <c r="GA44" s="374"/>
      <c r="GB44" s="374"/>
      <c r="GC44" s="374"/>
      <c r="GD44" s="374"/>
      <c r="GE44" s="374"/>
      <c r="GF44" s="374"/>
      <c r="GG44" s="374"/>
      <c r="GH44" s="374"/>
      <c r="GI44" s="374"/>
      <c r="GJ44" s="374"/>
      <c r="GK44" s="374"/>
      <c r="GL44" s="374"/>
      <c r="GM44" s="374"/>
      <c r="GN44" s="374"/>
      <c r="GO44" s="374"/>
      <c r="GP44" s="374"/>
      <c r="GQ44" s="374"/>
      <c r="GR44" s="374"/>
      <c r="GS44" s="374"/>
      <c r="GT44" s="374"/>
      <c r="GU44" s="374"/>
      <c r="GV44" s="374"/>
      <c r="GW44" s="374"/>
    </row>
    <row r="45" spans="1:205" ht="12.75" x14ac:dyDescent="0.2">
      <c r="A45" s="374"/>
      <c r="B45" s="374"/>
      <c r="C45" s="374"/>
      <c r="D45" s="374"/>
      <c r="E45" s="374"/>
      <c r="F45" s="374"/>
      <c r="G45" s="374"/>
      <c r="H45" s="374"/>
      <c r="I45" s="374"/>
      <c r="J45" s="374"/>
      <c r="K45" s="374"/>
      <c r="L45" s="374"/>
      <c r="M45" s="374"/>
      <c r="N45" s="374"/>
      <c r="O45" s="374"/>
      <c r="P45" s="374"/>
      <c r="Q45" s="374"/>
      <c r="R45" s="374"/>
      <c r="S45" s="374"/>
      <c r="T45" s="374"/>
      <c r="U45" s="374"/>
      <c r="V45" s="374"/>
      <c r="W45" s="374"/>
      <c r="X45" s="374"/>
      <c r="Y45" s="374"/>
      <c r="Z45" s="374"/>
      <c r="AA45" s="374"/>
      <c r="AB45" s="374"/>
      <c r="AC45" s="374"/>
      <c r="AD45" s="374"/>
      <c r="AE45" s="374"/>
      <c r="AF45" s="374"/>
      <c r="AG45" s="374"/>
      <c r="AH45" s="375"/>
      <c r="AI45" s="375"/>
      <c r="AJ45" s="375"/>
      <c r="AK45" s="375"/>
      <c r="AL45" s="375"/>
      <c r="AM45" s="375"/>
      <c r="AN45" s="375"/>
      <c r="AO45" s="375"/>
      <c r="DU45" s="374"/>
      <c r="DV45" s="374"/>
      <c r="DW45" s="374"/>
      <c r="DX45" s="374"/>
      <c r="DY45" s="374"/>
      <c r="DZ45" s="374"/>
      <c r="EA45" s="374"/>
      <c r="EB45" s="374"/>
      <c r="EC45" s="374"/>
      <c r="ED45" s="374"/>
      <c r="EE45" s="374"/>
      <c r="EF45" s="374"/>
      <c r="EG45" s="374"/>
      <c r="EH45" s="374"/>
      <c r="EI45" s="374"/>
      <c r="EJ45" s="374"/>
      <c r="EK45" s="374"/>
      <c r="EL45" s="374"/>
      <c r="EM45" s="374"/>
      <c r="EN45" s="374"/>
      <c r="EO45" s="374"/>
      <c r="EP45" s="374"/>
      <c r="EQ45" s="374"/>
      <c r="ER45" s="374"/>
      <c r="ES45" s="374"/>
      <c r="ET45" s="374"/>
      <c r="EU45" s="374"/>
      <c r="EV45" s="374"/>
      <c r="EW45" s="374"/>
      <c r="EX45" s="374"/>
      <c r="EY45" s="374"/>
      <c r="EZ45" s="374"/>
      <c r="FA45" s="374"/>
      <c r="FB45" s="374"/>
      <c r="FC45" s="374"/>
      <c r="FD45" s="374"/>
      <c r="FE45" s="374"/>
      <c r="FF45" s="374"/>
      <c r="FG45" s="374"/>
      <c r="FH45" s="374"/>
      <c r="FI45" s="374"/>
      <c r="FJ45" s="374"/>
      <c r="FK45" s="374"/>
      <c r="FL45" s="374"/>
      <c r="FM45" s="374"/>
      <c r="FN45" s="374"/>
      <c r="FO45" s="374"/>
      <c r="FP45" s="374"/>
      <c r="FQ45" s="374"/>
      <c r="FR45" s="374"/>
      <c r="FS45" s="374"/>
      <c r="FT45" s="374"/>
      <c r="FU45" s="374"/>
      <c r="FV45" s="374"/>
      <c r="FW45" s="374"/>
      <c r="FX45" s="374"/>
      <c r="FY45" s="374"/>
      <c r="FZ45" s="374"/>
      <c r="GA45" s="374"/>
      <c r="GB45" s="374"/>
      <c r="GC45" s="374"/>
      <c r="GD45" s="374"/>
      <c r="GE45" s="374"/>
      <c r="GF45" s="374"/>
      <c r="GG45" s="374"/>
      <c r="GH45" s="374"/>
      <c r="GI45" s="374"/>
      <c r="GJ45" s="374"/>
      <c r="GK45" s="374"/>
      <c r="GL45" s="374"/>
      <c r="GM45" s="374"/>
      <c r="GN45" s="374"/>
      <c r="GO45" s="374"/>
      <c r="GP45" s="374"/>
      <c r="GQ45" s="374"/>
      <c r="GR45" s="374"/>
      <c r="GS45" s="374"/>
      <c r="GT45" s="374"/>
      <c r="GU45" s="374"/>
      <c r="GV45" s="374"/>
      <c r="GW45" s="374"/>
    </row>
    <row r="46" spans="1:205" ht="12.75" x14ac:dyDescent="0.2">
      <c r="A46" s="374"/>
      <c r="B46" s="374"/>
      <c r="C46" s="374"/>
      <c r="D46" s="374"/>
      <c r="E46" s="374"/>
      <c r="F46" s="374"/>
      <c r="G46" s="374"/>
      <c r="H46" s="374"/>
      <c r="I46" s="374"/>
      <c r="J46" s="374"/>
      <c r="K46" s="374"/>
      <c r="L46" s="374"/>
      <c r="M46" s="374"/>
      <c r="N46" s="374"/>
      <c r="O46" s="374"/>
      <c r="P46" s="374"/>
      <c r="Q46" s="374"/>
      <c r="R46" s="374"/>
      <c r="S46" s="374"/>
      <c r="T46" s="374"/>
      <c r="U46" s="374"/>
      <c r="V46" s="374"/>
      <c r="W46" s="374"/>
      <c r="X46" s="374"/>
      <c r="Y46" s="374"/>
      <c r="Z46" s="374"/>
      <c r="AA46" s="374"/>
      <c r="AB46" s="374"/>
      <c r="AC46" s="374"/>
      <c r="AD46" s="374"/>
      <c r="AE46" s="374"/>
      <c r="AF46" s="374"/>
      <c r="AG46" s="374"/>
      <c r="AH46" s="375"/>
      <c r="AI46" s="375"/>
      <c r="AJ46" s="375"/>
      <c r="AK46" s="375"/>
      <c r="AL46" s="375"/>
      <c r="AM46" s="375"/>
      <c r="AN46" s="375"/>
      <c r="AO46" s="375"/>
      <c r="DU46" s="374"/>
      <c r="DV46" s="374"/>
      <c r="DW46" s="374"/>
      <c r="DX46" s="374"/>
      <c r="DY46" s="374"/>
      <c r="DZ46" s="374"/>
      <c r="EA46" s="374"/>
      <c r="EB46" s="374"/>
      <c r="EC46" s="374"/>
      <c r="ED46" s="374"/>
      <c r="EE46" s="374"/>
      <c r="EF46" s="374"/>
      <c r="EG46" s="374"/>
      <c r="EH46" s="374"/>
      <c r="EI46" s="374"/>
      <c r="EJ46" s="374"/>
      <c r="EK46" s="374"/>
      <c r="EL46" s="374"/>
      <c r="EM46" s="374"/>
      <c r="EN46" s="374"/>
      <c r="EO46" s="374"/>
      <c r="EP46" s="374"/>
      <c r="EQ46" s="374"/>
      <c r="ER46" s="374"/>
      <c r="ES46" s="374"/>
      <c r="ET46" s="374"/>
      <c r="EU46" s="374"/>
      <c r="EV46" s="374"/>
      <c r="EW46" s="374"/>
      <c r="EX46" s="374"/>
      <c r="EY46" s="374"/>
      <c r="EZ46" s="374"/>
      <c r="FA46" s="374"/>
      <c r="FB46" s="374"/>
      <c r="FC46" s="374"/>
      <c r="FD46" s="374"/>
      <c r="FE46" s="374"/>
      <c r="FF46" s="374"/>
      <c r="FG46" s="374"/>
      <c r="FH46" s="374"/>
      <c r="FI46" s="374"/>
      <c r="FJ46" s="374"/>
      <c r="FK46" s="374"/>
      <c r="FL46" s="374"/>
      <c r="FM46" s="374"/>
      <c r="FN46" s="374"/>
      <c r="FO46" s="374"/>
      <c r="FP46" s="374"/>
      <c r="FQ46" s="374"/>
      <c r="FR46" s="374"/>
      <c r="FS46" s="374"/>
      <c r="FT46" s="374"/>
      <c r="FU46" s="374"/>
      <c r="FV46" s="374"/>
      <c r="FW46" s="374"/>
      <c r="FX46" s="374"/>
      <c r="FY46" s="374"/>
      <c r="FZ46" s="374"/>
      <c r="GA46" s="374"/>
      <c r="GB46" s="374"/>
      <c r="GC46" s="374"/>
      <c r="GD46" s="374"/>
      <c r="GE46" s="374"/>
      <c r="GF46" s="374"/>
      <c r="GG46" s="374"/>
      <c r="GH46" s="374"/>
      <c r="GI46" s="374"/>
      <c r="GJ46" s="374"/>
      <c r="GK46" s="374"/>
      <c r="GL46" s="374"/>
      <c r="GM46" s="374"/>
      <c r="GN46" s="374"/>
      <c r="GO46" s="374"/>
      <c r="GP46" s="374"/>
      <c r="GQ46" s="374"/>
      <c r="GR46" s="374"/>
      <c r="GS46" s="374"/>
      <c r="GT46" s="374"/>
      <c r="GU46" s="374"/>
      <c r="GV46" s="374"/>
      <c r="GW46" s="374"/>
    </row>
    <row r="47" spans="1:205" ht="12.75" x14ac:dyDescent="0.2">
      <c r="A47" s="376"/>
      <c r="B47" s="376"/>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c r="DJ47" s="376"/>
      <c r="DK47" s="376"/>
      <c r="DL47" s="376"/>
      <c r="DM47" s="376"/>
      <c r="DN47" s="376"/>
      <c r="DO47" s="376"/>
      <c r="DP47" s="376"/>
      <c r="DQ47" s="376"/>
      <c r="DR47" s="376"/>
    </row>
    <row r="48" spans="1:205" ht="12.75" x14ac:dyDescent="0.2">
      <c r="A48" s="374"/>
      <c r="B48" s="374"/>
      <c r="C48" s="374"/>
      <c r="D48" s="374"/>
      <c r="E48" s="374"/>
      <c r="F48" s="374"/>
      <c r="G48" s="374"/>
      <c r="H48" s="374"/>
      <c r="I48" s="374"/>
      <c r="J48" s="374"/>
      <c r="K48" s="374"/>
      <c r="L48" s="374"/>
      <c r="M48" s="374"/>
      <c r="N48" s="374"/>
      <c r="O48" s="374"/>
      <c r="P48" s="374"/>
      <c r="Q48" s="374"/>
      <c r="R48" s="374"/>
      <c r="S48" s="374"/>
      <c r="T48" s="374"/>
      <c r="U48" s="374"/>
      <c r="V48" s="374"/>
      <c r="W48" s="374"/>
      <c r="X48" s="374"/>
      <c r="Y48" s="374"/>
      <c r="Z48" s="374"/>
      <c r="AA48" s="374"/>
      <c r="AB48" s="374"/>
      <c r="AC48" s="374"/>
      <c r="AD48" s="374"/>
      <c r="AE48" s="374"/>
      <c r="AF48" s="374"/>
      <c r="AG48" s="374"/>
      <c r="AH48" s="374"/>
      <c r="AI48" s="374"/>
      <c r="AJ48" s="374"/>
      <c r="AK48" s="374"/>
      <c r="AL48" s="374"/>
      <c r="AM48" s="374"/>
      <c r="AN48" s="374"/>
      <c r="AO48" s="374"/>
      <c r="AP48" s="374"/>
      <c r="AQ48" s="374"/>
      <c r="AR48" s="374"/>
      <c r="AS48" s="374"/>
      <c r="AT48" s="374"/>
      <c r="AU48" s="374"/>
      <c r="AV48" s="374"/>
      <c r="AW48" s="374"/>
      <c r="AX48" s="374"/>
      <c r="AY48" s="374"/>
      <c r="AZ48" s="374"/>
      <c r="BA48" s="374"/>
      <c r="BB48" s="374"/>
      <c r="BC48" s="374"/>
      <c r="BD48" s="374"/>
      <c r="BE48" s="374"/>
      <c r="BF48" s="374"/>
      <c r="BG48" s="374"/>
      <c r="BH48" s="374"/>
      <c r="BI48" s="374"/>
      <c r="BJ48" s="374"/>
      <c r="BK48" s="374"/>
      <c r="BL48" s="374"/>
      <c r="BM48" s="374"/>
      <c r="BN48" s="374"/>
      <c r="BO48" s="374"/>
      <c r="BP48" s="374"/>
      <c r="BQ48" s="374"/>
      <c r="BR48" s="374"/>
      <c r="BS48" s="374"/>
      <c r="BT48" s="374"/>
      <c r="BU48" s="374"/>
      <c r="BV48" s="374"/>
      <c r="BW48" s="374"/>
      <c r="BX48" s="374"/>
      <c r="BY48" s="374"/>
      <c r="BZ48" s="374"/>
      <c r="CA48" s="374"/>
      <c r="CB48" s="374"/>
      <c r="CC48" s="374"/>
      <c r="CD48" s="374"/>
      <c r="CE48" s="374"/>
      <c r="CF48" s="374"/>
      <c r="CG48" s="374"/>
      <c r="CH48" s="374"/>
      <c r="CI48" s="374"/>
      <c r="CJ48" s="374"/>
      <c r="CK48" s="374"/>
      <c r="CL48" s="374"/>
      <c r="CM48" s="374"/>
      <c r="CN48" s="374"/>
      <c r="CO48" s="374"/>
      <c r="CP48" s="374"/>
      <c r="CQ48" s="374"/>
      <c r="CR48" s="374"/>
      <c r="CS48" s="374"/>
      <c r="CT48" s="374"/>
      <c r="CU48" s="374"/>
      <c r="CV48" s="374"/>
      <c r="CW48" s="374"/>
      <c r="CX48" s="374"/>
      <c r="CY48" s="374"/>
      <c r="CZ48" s="374"/>
      <c r="DA48" s="374"/>
      <c r="DB48" s="374"/>
      <c r="DC48" s="374"/>
      <c r="DD48" s="374"/>
      <c r="DE48" s="374"/>
      <c r="DF48" s="374"/>
      <c r="DG48" s="374"/>
      <c r="DH48" s="374"/>
      <c r="DI48" s="374"/>
      <c r="DJ48" s="374"/>
      <c r="DK48" s="374"/>
      <c r="DL48" s="374"/>
      <c r="DM48" s="374"/>
      <c r="DN48" s="374"/>
      <c r="DO48" s="374"/>
      <c r="DP48" s="374"/>
      <c r="DQ48" s="374"/>
      <c r="DR48" s="374"/>
    </row>
    <row r="49" spans="1:122" ht="12.75" x14ac:dyDescent="0.2">
      <c r="A49" s="374"/>
      <c r="B49" s="374"/>
      <c r="C49" s="374"/>
      <c r="D49" s="374"/>
      <c r="E49" s="374"/>
      <c r="F49" s="374"/>
      <c r="G49" s="374"/>
      <c r="H49" s="374"/>
      <c r="I49" s="374"/>
      <c r="J49" s="374"/>
      <c r="K49" s="374"/>
      <c r="L49" s="374"/>
      <c r="M49" s="374"/>
      <c r="N49" s="374"/>
      <c r="O49" s="374"/>
      <c r="P49" s="374"/>
      <c r="Q49" s="374"/>
      <c r="R49" s="374"/>
      <c r="S49" s="374"/>
      <c r="T49" s="374"/>
      <c r="U49" s="374"/>
      <c r="V49" s="374"/>
      <c r="W49" s="374"/>
      <c r="X49" s="374"/>
      <c r="Y49" s="374"/>
      <c r="Z49" s="374"/>
      <c r="AA49" s="374"/>
      <c r="AB49" s="374"/>
      <c r="AC49" s="374"/>
      <c r="AD49" s="374"/>
      <c r="AE49" s="374"/>
      <c r="AF49" s="374"/>
      <c r="AG49" s="374"/>
      <c r="AH49" s="374"/>
      <c r="AI49" s="374"/>
      <c r="AJ49" s="374"/>
      <c r="AK49" s="374"/>
      <c r="AL49" s="374"/>
      <c r="AM49" s="374"/>
      <c r="AN49" s="374"/>
      <c r="AO49" s="374"/>
      <c r="AP49"/>
      <c r="AQ49"/>
      <c r="AR49"/>
      <c r="AS49"/>
      <c r="AT49"/>
      <c r="AU49"/>
      <c r="AV49"/>
      <c r="AW49"/>
      <c r="AX49"/>
      <c r="AY49"/>
      <c r="AZ49"/>
      <c r="BA49"/>
      <c r="BB49"/>
      <c r="BC49"/>
      <c r="BD49"/>
      <c r="BE49"/>
      <c r="BF49"/>
      <c r="BG49"/>
      <c r="BH49"/>
      <c r="BI49"/>
      <c r="BJ49"/>
      <c r="BK49" s="374"/>
      <c r="BL49" s="374"/>
      <c r="BM49" s="374"/>
      <c r="BN49" s="374"/>
      <c r="BO49" s="374"/>
      <c r="BP49" s="374"/>
      <c r="BQ49" s="374"/>
      <c r="BR49" s="374"/>
      <c r="BS49" s="374"/>
      <c r="BT49"/>
      <c r="BU49"/>
      <c r="BV49"/>
      <c r="BW49"/>
      <c r="BX49"/>
      <c r="BY49"/>
      <c r="BZ49"/>
      <c r="CA49"/>
      <c r="CB49"/>
      <c r="CC49"/>
      <c r="CD49"/>
      <c r="CE49"/>
      <c r="CF49"/>
      <c r="CG49"/>
      <c r="CH49"/>
      <c r="CI49"/>
      <c r="CJ49"/>
      <c r="CK49"/>
      <c r="CL49"/>
      <c r="CM49"/>
      <c r="CN49"/>
      <c r="CO49" s="374"/>
      <c r="CP49" s="374"/>
      <c r="CQ49" s="374"/>
      <c r="CR49" s="374"/>
      <c r="CS49" s="374"/>
      <c r="CT49" s="374"/>
      <c r="CU49" s="374"/>
      <c r="CV49" s="374"/>
      <c r="CW49" s="374"/>
      <c r="CX49"/>
      <c r="CY49"/>
      <c r="CZ49"/>
      <c r="DA49"/>
      <c r="DB49"/>
      <c r="DC49"/>
      <c r="DD49"/>
      <c r="DE49"/>
      <c r="DF49"/>
      <c r="DG49"/>
      <c r="DH49"/>
      <c r="DI49"/>
      <c r="DJ49"/>
      <c r="DK49"/>
      <c r="DL49"/>
      <c r="DM49"/>
      <c r="DN49"/>
      <c r="DO49"/>
      <c r="DP49"/>
      <c r="DQ49"/>
      <c r="DR49"/>
    </row>
    <row r="50" spans="1:122" ht="12.75" x14ac:dyDescent="0.2">
      <c r="A50" s="374"/>
      <c r="B50" s="374"/>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374"/>
      <c r="AM50" s="374"/>
      <c r="AN50" s="374"/>
      <c r="AO50" s="374"/>
      <c r="AP50" s="374"/>
      <c r="AQ50" s="374"/>
      <c r="AR50" s="374"/>
      <c r="AS50" s="374"/>
      <c r="AT50" s="374"/>
      <c r="AU50" s="374"/>
      <c r="AV50" s="374"/>
      <c r="AW50" s="374"/>
      <c r="AX50" s="374"/>
      <c r="AY50" s="374"/>
      <c r="AZ50" s="374"/>
      <c r="BA50" s="374"/>
      <c r="BB50" s="374"/>
      <c r="BC50" s="374"/>
      <c r="BD50" s="374"/>
      <c r="BE50" s="374"/>
      <c r="BF50" s="374"/>
      <c r="BG50" s="374"/>
      <c r="BH50" s="374"/>
      <c r="BI50" s="374"/>
      <c r="BJ50" s="374"/>
      <c r="BK50" s="374"/>
      <c r="BL50" s="374"/>
      <c r="BM50" s="374"/>
      <c r="BN50" s="374"/>
      <c r="BO50" s="374"/>
      <c r="BP50" s="374"/>
      <c r="BQ50" s="374"/>
      <c r="BR50" s="374"/>
      <c r="BS50" s="374"/>
      <c r="BT50" s="374"/>
      <c r="BU50" s="374"/>
      <c r="BV50" s="374"/>
      <c r="BW50" s="374"/>
      <c r="BX50" s="374"/>
      <c r="BY50" s="374"/>
      <c r="BZ50" s="374"/>
      <c r="CA50" s="374"/>
      <c r="CB50" s="374"/>
      <c r="CC50" s="374"/>
      <c r="CD50" s="374"/>
      <c r="CE50" s="374"/>
      <c r="CF50" s="374"/>
      <c r="CG50" s="374"/>
      <c r="CH50" s="374"/>
      <c r="CI50" s="374"/>
      <c r="CJ50" s="374"/>
      <c r="CK50" s="374"/>
      <c r="CL50" s="374"/>
      <c r="CM50" s="374"/>
      <c r="CN50" s="374"/>
      <c r="CO50" s="374"/>
      <c r="CP50" s="374"/>
      <c r="CQ50" s="374"/>
      <c r="CR50" s="374"/>
      <c r="CS50" s="374"/>
      <c r="CT50" s="374"/>
      <c r="CU50" s="374"/>
      <c r="CV50" s="374"/>
      <c r="CW50" s="374"/>
      <c r="CX50" s="374"/>
      <c r="CY50" s="374"/>
      <c r="CZ50" s="374"/>
      <c r="DA50" s="374"/>
      <c r="DB50" s="374"/>
      <c r="DC50" s="374"/>
      <c r="DD50" s="374"/>
      <c r="DE50" s="374"/>
      <c r="DF50" s="374"/>
      <c r="DG50" s="374"/>
      <c r="DH50" s="374"/>
      <c r="DI50" s="374"/>
      <c r="DJ50" s="374"/>
      <c r="DK50" s="374"/>
      <c r="DL50" s="374"/>
      <c r="DM50" s="374"/>
      <c r="DN50" s="374"/>
      <c r="DO50" s="374"/>
      <c r="DP50" s="374"/>
      <c r="DQ50" s="374"/>
      <c r="DR50" s="374"/>
    </row>
    <row r="51" spans="1:122" ht="12.75" x14ac:dyDescent="0.2">
      <c r="A51" s="374"/>
      <c r="B51" s="374"/>
      <c r="C51" s="374"/>
      <c r="D51" s="374"/>
      <c r="E51" s="374"/>
      <c r="F51" s="374"/>
      <c r="G51" s="374"/>
      <c r="H51" s="374"/>
      <c r="I51" s="374"/>
      <c r="J51" s="374"/>
      <c r="K51" s="374"/>
      <c r="L51" s="374"/>
      <c r="M51" s="374"/>
      <c r="N51" s="374"/>
      <c r="O51" s="374"/>
      <c r="P51" s="374"/>
      <c r="Q51" s="374"/>
      <c r="R51" s="374"/>
      <c r="S51" s="374"/>
      <c r="T51" s="374"/>
      <c r="U51" s="374"/>
      <c r="V51" s="374"/>
      <c r="W51" s="374"/>
      <c r="X51" s="374"/>
      <c r="Y51" s="374"/>
      <c r="Z51" s="374"/>
      <c r="AA51" s="374"/>
      <c r="AB51" s="374"/>
      <c r="AC51" s="374"/>
      <c r="AD51" s="374"/>
      <c r="AE51" s="374"/>
      <c r="AF51" s="374"/>
      <c r="AG51" s="374"/>
      <c r="AH51" s="374"/>
      <c r="AI51" s="374"/>
      <c r="AJ51" s="374"/>
      <c r="AK51" s="374"/>
      <c r="AL51" s="374"/>
      <c r="AM51" s="374"/>
      <c r="AN51" s="374"/>
      <c r="AO51" s="375"/>
    </row>
    <row r="52" spans="1:122" ht="12.75" x14ac:dyDescent="0.2">
      <c r="A52" s="374"/>
      <c r="B52" s="374"/>
      <c r="C52" s="374"/>
      <c r="D52" s="374"/>
      <c r="E52" s="374"/>
      <c r="F52" s="374"/>
      <c r="G52" s="374"/>
      <c r="H52" s="374"/>
      <c r="I52" s="374"/>
      <c r="J52" s="374"/>
      <c r="K52" s="374"/>
      <c r="L52" s="374"/>
      <c r="M52" s="374"/>
      <c r="N52" s="374"/>
      <c r="O52" s="374"/>
      <c r="P52" s="374"/>
      <c r="Q52" s="374"/>
      <c r="R52" s="374"/>
      <c r="S52" s="374"/>
      <c r="T52" s="374"/>
      <c r="U52" s="374"/>
      <c r="V52" s="374"/>
      <c r="W52" s="374"/>
      <c r="X52" s="374"/>
      <c r="Y52" s="374"/>
      <c r="Z52" s="374"/>
      <c r="AA52" s="374"/>
      <c r="AB52" s="374"/>
      <c r="AC52" s="374"/>
      <c r="AD52" s="374"/>
      <c r="AE52" s="374"/>
      <c r="AF52" s="374"/>
      <c r="AG52" s="374"/>
      <c r="AH52" s="374"/>
      <c r="AI52" s="374"/>
      <c r="AJ52" s="374"/>
      <c r="AK52" s="374"/>
      <c r="AL52" s="374"/>
      <c r="AM52" s="374"/>
      <c r="AN52" s="374"/>
      <c r="AO52" s="375"/>
    </row>
    <row r="53" spans="1:122" ht="12.75" x14ac:dyDescent="0.2">
      <c r="A53" s="374"/>
      <c r="B53" s="374"/>
      <c r="C53" s="374"/>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5"/>
    </row>
    <row r="54" spans="1:122" ht="12.75" x14ac:dyDescent="0.2">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374"/>
      <c r="AJ54" s="374"/>
      <c r="AK54" s="374"/>
      <c r="AL54" s="374"/>
      <c r="AM54" s="374"/>
      <c r="AN54" s="374"/>
      <c r="AO54" s="375"/>
    </row>
    <row r="55" spans="1:122" ht="12.75" x14ac:dyDescent="0.2">
      <c r="A55" s="374"/>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c r="AG55" s="374"/>
      <c r="AH55" s="374"/>
      <c r="AI55" s="374"/>
      <c r="AJ55" s="374"/>
      <c r="AK55" s="374"/>
      <c r="AL55" s="374"/>
      <c r="AM55" s="374"/>
      <c r="AN55" s="374"/>
      <c r="AO55" s="375"/>
    </row>
    <row r="56" spans="1:122" ht="139.5" customHeight="1" x14ac:dyDescent="0.2">
      <c r="A56" s="374"/>
      <c r="B56" s="374"/>
      <c r="C56" s="374"/>
      <c r="D56" s="374"/>
      <c r="E56" s="374"/>
      <c r="F56" s="374"/>
      <c r="G56" s="374"/>
      <c r="H56" s="374"/>
      <c r="I56" s="374"/>
      <c r="J56" s="374"/>
      <c r="K56" s="374"/>
      <c r="L56" s="374"/>
      <c r="M56" s="374"/>
      <c r="N56" s="374"/>
      <c r="O56" s="374"/>
      <c r="P56" s="374"/>
      <c r="Q56" s="374"/>
      <c r="R56" s="374"/>
      <c r="S56" s="374"/>
      <c r="T56" s="374"/>
      <c r="U56" s="374"/>
      <c r="V56" s="374"/>
      <c r="W56" s="374"/>
      <c r="X56" s="374"/>
      <c r="Y56" s="374"/>
      <c r="Z56" s="374"/>
      <c r="AA56" s="374"/>
      <c r="AB56" s="374"/>
      <c r="AC56" s="374"/>
      <c r="AD56" s="374"/>
      <c r="AE56" s="374"/>
      <c r="AF56" s="374"/>
      <c r="AG56" s="374"/>
      <c r="AH56" s="374"/>
      <c r="AI56" s="374"/>
      <c r="AJ56" s="374"/>
      <c r="AK56" s="374"/>
      <c r="AL56" s="374"/>
      <c r="AM56" s="374"/>
      <c r="AN56" s="374"/>
      <c r="AO56" s="375"/>
    </row>
    <row r="57" spans="1:122" ht="12.75" x14ac:dyDescent="0.2">
      <c r="A57" s="374"/>
      <c r="B57" s="374"/>
      <c r="C57" s="374"/>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5"/>
    </row>
    <row r="58" spans="1:122" ht="12.75" x14ac:dyDescent="0.2">
      <c r="A58" s="374"/>
      <c r="B58" s="374"/>
      <c r="C58" s="374"/>
      <c r="D58" s="374"/>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5"/>
    </row>
    <row r="59" spans="1:122" ht="12.75" x14ac:dyDescent="0.2">
      <c r="A59" s="374"/>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5"/>
    </row>
    <row r="60" spans="1:122" ht="12.75" x14ac:dyDescent="0.2">
      <c r="A60" s="374"/>
      <c r="B60" s="374"/>
      <c r="C60" s="374"/>
      <c r="D60" s="374"/>
      <c r="E60" s="374"/>
      <c r="F60" s="374"/>
      <c r="G60" s="374"/>
      <c r="H60" s="374"/>
      <c r="I60" s="374"/>
      <c r="J60" s="374"/>
      <c r="K60" s="374"/>
      <c r="L60" s="374"/>
      <c r="M60" s="374"/>
      <c r="N60" s="374"/>
      <c r="O60" s="374"/>
      <c r="P60" s="374"/>
      <c r="Q60" s="374"/>
      <c r="R60" s="374"/>
      <c r="S60" s="374"/>
      <c r="T60" s="374"/>
      <c r="U60" s="374"/>
      <c r="V60" s="374"/>
      <c r="W60" s="374"/>
      <c r="X60" s="374"/>
      <c r="Y60" s="374"/>
      <c r="Z60" s="374"/>
      <c r="AA60" s="374"/>
      <c r="AB60" s="374"/>
      <c r="AC60" s="374"/>
      <c r="AD60" s="374"/>
      <c r="AE60" s="374"/>
      <c r="AF60" s="374"/>
      <c r="AG60" s="374"/>
      <c r="AH60" s="374"/>
      <c r="AI60" s="374"/>
      <c r="AJ60" s="374"/>
      <c r="AK60" s="374"/>
      <c r="AL60" s="374"/>
      <c r="AM60" s="374"/>
      <c r="AN60" s="374"/>
      <c r="AO60" s="375"/>
    </row>
    <row r="61" spans="1:122" ht="12.75" x14ac:dyDescent="0.2">
      <c r="A61" s="374"/>
      <c r="B61" s="374"/>
      <c r="C61" s="374"/>
      <c r="D61" s="374"/>
      <c r="E61" s="374"/>
      <c r="F61" s="374"/>
      <c r="G61" s="374"/>
      <c r="H61" s="374"/>
      <c r="I61" s="374"/>
      <c r="J61" s="374"/>
      <c r="K61" s="374"/>
      <c r="L61" s="374"/>
      <c r="M61" s="374"/>
      <c r="N61" s="374"/>
      <c r="O61" s="374"/>
      <c r="P61" s="374"/>
      <c r="Q61" s="374"/>
      <c r="R61" s="374"/>
      <c r="S61" s="374"/>
      <c r="T61" s="374"/>
      <c r="U61" s="374"/>
      <c r="V61" s="374"/>
      <c r="W61" s="374"/>
      <c r="X61" s="374"/>
      <c r="Y61" s="374"/>
      <c r="Z61" s="374"/>
      <c r="AA61" s="374"/>
      <c r="AB61" s="374"/>
      <c r="AC61" s="374"/>
      <c r="AD61" s="374"/>
      <c r="AE61" s="374"/>
      <c r="AF61" s="374"/>
      <c r="AG61" s="374"/>
      <c r="AH61" s="374"/>
      <c r="AI61" s="374"/>
      <c r="AJ61" s="374"/>
      <c r="AK61" s="374"/>
      <c r="AL61" s="374"/>
      <c r="AM61" s="374"/>
      <c r="AN61" s="374"/>
      <c r="AO61" s="375"/>
    </row>
    <row r="62" spans="1:122" ht="12.75" x14ac:dyDescent="0.2">
      <c r="A62" s="374"/>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5"/>
    </row>
    <row r="63" spans="1:122" ht="12.75" x14ac:dyDescent="0.2">
      <c r="A63" s="374"/>
      <c r="B63" s="374"/>
      <c r="C63" s="374"/>
      <c r="D63" s="374"/>
      <c r="E63" s="374"/>
      <c r="F63" s="374"/>
      <c r="G63" s="374"/>
      <c r="H63" s="374"/>
      <c r="I63" s="374"/>
      <c r="J63" s="374"/>
      <c r="K63" s="374"/>
      <c r="L63" s="374"/>
      <c r="M63" s="374"/>
      <c r="N63" s="374"/>
      <c r="O63" s="374"/>
      <c r="P63" s="374"/>
      <c r="Q63" s="374"/>
      <c r="R63" s="374"/>
      <c r="S63" s="374"/>
      <c r="T63" s="374"/>
      <c r="U63" s="374"/>
      <c r="V63" s="374"/>
      <c r="W63" s="374"/>
      <c r="X63" s="374"/>
      <c r="Y63" s="374"/>
      <c r="Z63" s="374"/>
      <c r="AA63" s="374"/>
      <c r="AB63" s="374"/>
      <c r="AC63" s="374"/>
      <c r="AD63" s="374"/>
      <c r="AE63" s="374"/>
      <c r="AF63" s="374"/>
      <c r="AG63" s="374"/>
      <c r="AH63" s="374"/>
      <c r="AI63" s="374"/>
      <c r="AJ63" s="374"/>
      <c r="AK63" s="374"/>
      <c r="AL63" s="374"/>
      <c r="AM63" s="374"/>
      <c r="AN63" s="374"/>
      <c r="AO63" s="375"/>
    </row>
    <row r="64" spans="1:122" ht="12.75" x14ac:dyDescent="0.2">
      <c r="A64" s="374"/>
      <c r="B64" s="374"/>
      <c r="C64" s="374"/>
      <c r="D64" s="374"/>
      <c r="E64" s="374"/>
      <c r="F64" s="374"/>
      <c r="G64" s="374"/>
      <c r="H64" s="374"/>
      <c r="I64" s="374"/>
      <c r="J64" s="374"/>
      <c r="K64" s="374"/>
      <c r="L64" s="374"/>
      <c r="M64" s="374"/>
      <c r="N64" s="374"/>
      <c r="O64" s="374"/>
      <c r="P64" s="374"/>
      <c r="Q64" s="374"/>
      <c r="R64" s="374"/>
      <c r="S64" s="374"/>
      <c r="T64" s="374"/>
      <c r="U64" s="374"/>
      <c r="V64" s="374"/>
      <c r="W64" s="374"/>
      <c r="X64" s="374"/>
      <c r="Y64" s="374"/>
      <c r="Z64" s="374"/>
      <c r="AA64" s="374"/>
      <c r="AB64" s="374"/>
      <c r="AC64" s="374"/>
      <c r="AD64" s="374"/>
      <c r="AE64" s="374"/>
      <c r="AF64" s="374"/>
      <c r="AG64" s="374"/>
      <c r="AH64" s="374"/>
      <c r="AI64" s="374"/>
      <c r="AJ64" s="374"/>
      <c r="AK64" s="374"/>
      <c r="AL64" s="374"/>
      <c r="AM64" s="374"/>
      <c r="AN64" s="374"/>
      <c r="AO64" s="375"/>
    </row>
    <row r="65" spans="1:41" ht="12.75" x14ac:dyDescent="0.2">
      <c r="A65" s="374"/>
      <c r="B65" s="374"/>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5"/>
    </row>
    <row r="66" spans="1:41" ht="12.75" x14ac:dyDescent="0.2">
      <c r="A66" s="374"/>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5"/>
    </row>
    <row r="67" spans="1:41" ht="12.75" x14ac:dyDescent="0.2">
      <c r="A67" s="374"/>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5"/>
    </row>
    <row r="68" spans="1:41" ht="12.75" x14ac:dyDescent="0.2">
      <c r="A68" s="374"/>
      <c r="B68" s="374"/>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374"/>
      <c r="AI68" s="374"/>
      <c r="AJ68" s="374"/>
      <c r="AK68" s="374"/>
      <c r="AL68" s="374"/>
      <c r="AM68" s="374"/>
      <c r="AN68" s="374"/>
      <c r="AO68" s="375"/>
    </row>
    <row r="69" spans="1:41" ht="125.25" customHeight="1" x14ac:dyDescent="0.2">
      <c r="A69" s="374"/>
      <c r="B69" s="374"/>
      <c r="C69" s="374"/>
      <c r="D69" s="374"/>
      <c r="E69" s="374"/>
      <c r="F69" s="374"/>
      <c r="G69" s="374"/>
      <c r="H69" s="374"/>
      <c r="I69" s="374"/>
      <c r="J69" s="374"/>
      <c r="K69" s="374"/>
      <c r="L69" s="374"/>
      <c r="M69" s="374"/>
      <c r="N69" s="374"/>
      <c r="O69" s="374"/>
      <c r="P69" s="374"/>
      <c r="Q69" s="374"/>
      <c r="R69" s="374"/>
      <c r="S69" s="374"/>
      <c r="T69" s="374"/>
      <c r="U69" s="374"/>
      <c r="V69" s="374"/>
      <c r="W69" s="374"/>
      <c r="X69" s="374"/>
      <c r="Y69" s="374"/>
      <c r="Z69" s="374"/>
      <c r="AA69" s="374"/>
      <c r="AB69" s="374"/>
      <c r="AC69" s="374"/>
      <c r="AD69" s="374"/>
      <c r="AE69" s="374"/>
      <c r="AF69" s="374"/>
      <c r="AG69" s="374"/>
      <c r="AH69" s="374"/>
      <c r="AI69" s="374"/>
      <c r="AJ69" s="374"/>
      <c r="AK69" s="374"/>
      <c r="AL69" s="374"/>
      <c r="AM69" s="374"/>
      <c r="AN69" s="374"/>
      <c r="AO69" s="375"/>
    </row>
    <row r="70" spans="1:41" ht="12.75" x14ac:dyDescent="0.2">
      <c r="A70" s="374"/>
      <c r="B70" s="374"/>
      <c r="C70" s="374"/>
      <c r="D70" s="374"/>
      <c r="E70" s="374"/>
      <c r="F70" s="374"/>
      <c r="G70" s="374"/>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4"/>
      <c r="AK70" s="374"/>
      <c r="AL70" s="374"/>
      <c r="AM70" s="374"/>
      <c r="AN70" s="374"/>
      <c r="AO70" s="375"/>
    </row>
    <row r="71" spans="1:41" ht="12.75" x14ac:dyDescent="0.2">
      <c r="A71" s="374"/>
      <c r="B71" s="374"/>
      <c r="C71" s="374"/>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4"/>
      <c r="AK71" s="374"/>
      <c r="AL71" s="374"/>
      <c r="AM71" s="374"/>
      <c r="AN71" s="374"/>
      <c r="AO71" s="375"/>
    </row>
    <row r="72" spans="1:41" ht="12.75" x14ac:dyDescent="0.2">
      <c r="A72" s="374"/>
      <c r="B72" s="374"/>
      <c r="C72" s="374"/>
      <c r="D72" s="374"/>
      <c r="E72" s="374"/>
      <c r="F72" s="374"/>
      <c r="G72" s="374"/>
      <c r="H72" s="374"/>
      <c r="I72" s="374"/>
      <c r="J72" s="374"/>
      <c r="K72" s="374"/>
      <c r="L72" s="374"/>
      <c r="M72" s="374"/>
      <c r="N72" s="374"/>
      <c r="O72" s="374"/>
      <c r="P72" s="374"/>
      <c r="Q72" s="374"/>
      <c r="R72" s="374"/>
      <c r="S72" s="374"/>
      <c r="T72" s="374"/>
      <c r="U72" s="374"/>
      <c r="V72" s="374"/>
      <c r="W72" s="374"/>
      <c r="X72" s="374"/>
      <c r="Y72" s="374"/>
      <c r="Z72" s="374"/>
      <c r="AA72" s="374"/>
      <c r="AB72" s="374"/>
      <c r="AC72" s="374"/>
      <c r="AD72" s="374"/>
      <c r="AE72" s="374"/>
      <c r="AF72" s="374"/>
      <c r="AG72" s="374"/>
      <c r="AH72" s="374"/>
      <c r="AI72" s="374"/>
      <c r="AJ72" s="374"/>
      <c r="AK72" s="374"/>
      <c r="AL72" s="374"/>
      <c r="AM72" s="374"/>
      <c r="AN72" s="374"/>
      <c r="AO72" s="375"/>
    </row>
    <row r="73" spans="1:41" ht="12.75" x14ac:dyDescent="0.2">
      <c r="A73" s="374"/>
      <c r="B73" s="374"/>
      <c r="C73" s="374"/>
      <c r="D73" s="374"/>
      <c r="E73" s="374"/>
      <c r="F73" s="374"/>
      <c r="G73" s="374"/>
      <c r="H73" s="374"/>
      <c r="I73" s="374"/>
      <c r="J73" s="374"/>
      <c r="K73" s="374"/>
      <c r="L73" s="374"/>
      <c r="M73" s="374"/>
      <c r="N73" s="374"/>
      <c r="O73" s="374"/>
      <c r="P73" s="374"/>
      <c r="Q73" s="374"/>
      <c r="R73" s="374"/>
      <c r="S73" s="374"/>
      <c r="T73" s="374"/>
      <c r="U73" s="374"/>
      <c r="V73" s="374"/>
      <c r="W73" s="374"/>
      <c r="X73" s="374"/>
      <c r="Y73" s="374"/>
      <c r="Z73" s="374"/>
      <c r="AA73" s="374"/>
      <c r="AB73" s="374"/>
      <c r="AC73" s="374"/>
      <c r="AD73" s="374"/>
      <c r="AE73" s="374"/>
      <c r="AF73" s="374"/>
      <c r="AG73" s="374"/>
      <c r="AH73" s="374"/>
      <c r="AI73" s="374"/>
      <c r="AJ73" s="374"/>
      <c r="AK73" s="374"/>
      <c r="AL73" s="374"/>
      <c r="AM73" s="374"/>
      <c r="AN73" s="374"/>
      <c r="AO73" s="375"/>
    </row>
    <row r="74" spans="1:41" x14ac:dyDescent="0.15">
      <c r="A74" s="375"/>
      <c r="B74" s="375"/>
      <c r="C74" s="375"/>
      <c r="D74" s="375"/>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5"/>
      <c r="AL74" s="375"/>
      <c r="AM74" s="375"/>
      <c r="AN74" s="375"/>
      <c r="AO74" s="375"/>
    </row>
    <row r="75" spans="1:41" x14ac:dyDescent="0.15">
      <c r="A75" s="375"/>
      <c r="B75" s="375"/>
      <c r="C75" s="375"/>
      <c r="D75" s="375"/>
      <c r="E75" s="375"/>
      <c r="F75" s="375"/>
      <c r="G75" s="375"/>
      <c r="H75" s="375"/>
      <c r="I75" s="375"/>
      <c r="J75" s="375"/>
      <c r="K75" s="375"/>
      <c r="L75" s="375"/>
      <c r="M75" s="375"/>
      <c r="N75" s="375"/>
      <c r="O75" s="375"/>
      <c r="P75" s="375"/>
      <c r="Q75" s="375"/>
      <c r="R75" s="375"/>
      <c r="S75" s="375"/>
      <c r="T75" s="375"/>
      <c r="U75" s="375"/>
      <c r="V75" s="375"/>
      <c r="W75" s="375"/>
      <c r="X75" s="375"/>
      <c r="Y75" s="375"/>
      <c r="Z75" s="375"/>
      <c r="AA75" s="375"/>
      <c r="AB75" s="375"/>
      <c r="AC75" s="375"/>
      <c r="AD75" s="375"/>
      <c r="AE75" s="375"/>
      <c r="AF75" s="375"/>
      <c r="AG75" s="375"/>
      <c r="AH75" s="375"/>
      <c r="AI75" s="375"/>
      <c r="AJ75" s="375"/>
      <c r="AK75" s="375"/>
      <c r="AL75" s="375"/>
      <c r="AM75" s="375"/>
      <c r="AN75" s="375"/>
      <c r="AO75" s="375"/>
    </row>
    <row r="76" spans="1:41" x14ac:dyDescent="0.15">
      <c r="A76" s="375"/>
      <c r="B76" s="375"/>
      <c r="C76" s="375"/>
      <c r="D76" s="375"/>
      <c r="E76" s="375"/>
      <c r="F76" s="375"/>
      <c r="G76" s="375"/>
      <c r="H76" s="375"/>
      <c r="I76" s="375"/>
      <c r="J76" s="375"/>
      <c r="K76" s="375"/>
      <c r="L76" s="375"/>
      <c r="M76" s="375"/>
      <c r="N76" s="375"/>
      <c r="O76" s="375"/>
      <c r="P76" s="375"/>
      <c r="Q76" s="375"/>
      <c r="R76" s="375"/>
      <c r="S76" s="375"/>
      <c r="T76" s="375"/>
      <c r="U76" s="375"/>
      <c r="V76" s="375"/>
      <c r="W76" s="375"/>
      <c r="X76" s="375"/>
      <c r="Y76" s="375"/>
      <c r="Z76" s="375"/>
      <c r="AA76" s="375"/>
      <c r="AB76" s="375"/>
      <c r="AC76" s="375"/>
      <c r="AD76" s="375"/>
      <c r="AE76" s="375"/>
      <c r="AF76" s="375"/>
      <c r="AG76" s="375"/>
      <c r="AH76" s="375"/>
      <c r="AI76" s="375"/>
      <c r="AJ76" s="375"/>
      <c r="AK76" s="375"/>
      <c r="AL76" s="375"/>
      <c r="AM76" s="375"/>
      <c r="AN76" s="375"/>
      <c r="AO76" s="375"/>
    </row>
    <row r="77" spans="1:41" x14ac:dyDescent="0.15">
      <c r="A77" s="375"/>
      <c r="B77" s="375"/>
      <c r="C77" s="375"/>
      <c r="D77" s="375"/>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5"/>
      <c r="AC77" s="375"/>
      <c r="AD77" s="375"/>
      <c r="AE77" s="375"/>
      <c r="AF77" s="375"/>
      <c r="AG77" s="375"/>
      <c r="AH77" s="375"/>
      <c r="AI77" s="375"/>
      <c r="AJ77" s="375"/>
      <c r="AK77" s="375"/>
      <c r="AL77" s="375"/>
      <c r="AM77" s="375"/>
      <c r="AN77" s="375"/>
      <c r="AO77" s="375"/>
    </row>
    <row r="78" spans="1:41" x14ac:dyDescent="0.15">
      <c r="A78" s="375"/>
      <c r="B78" s="375"/>
      <c r="C78" s="375"/>
      <c r="D78" s="375"/>
      <c r="E78" s="375"/>
      <c r="F78" s="375"/>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c r="AL78" s="375"/>
      <c r="AM78" s="375"/>
      <c r="AN78" s="375"/>
      <c r="AO78" s="375"/>
    </row>
  </sheetData>
  <customSheetViews>
    <customSheetView guid="{D9C72E7B-13FF-40ED-A6D1-F9B2376F1FF6}">
      <selection activeCell="Z14" sqref="Z14"/>
      <pageMargins left="0.75" right="0.75" top="1" bottom="1" header="0.5" footer="0.5"/>
      <pageSetup paperSize="9" orientation="portrait" r:id="rId1"/>
      <headerFooter alignWithMargins="0"/>
    </customSheetView>
    <customSheetView guid="{DAD6A131-E761-4D81-9E80-5D69ABC35FD4}" showRuler="0" topLeftCell="A27">
      <selection activeCell="N42" sqref="N42"/>
      <pageMargins left="0.75" right="0.75" top="1" bottom="1" header="0.5" footer="0.5"/>
      <pageSetup paperSize="9" orientation="portrait" r:id="rId2"/>
      <headerFooter alignWithMargins="0"/>
    </customSheetView>
    <customSheetView guid="{E3D20AD4-478B-480D-BA69-9D31F230E4CE}">
      <selection activeCell="Z14" sqref="Z14"/>
      <pageMargins left="0.75" right="0.75" top="1" bottom="1" header="0.5" footer="0.5"/>
      <pageSetup paperSize="9" orientation="portrait" r:id="rId3"/>
      <headerFooter alignWithMargins="0"/>
    </customSheetView>
  </customSheetViews>
  <phoneticPr fontId="14" type="noConversion"/>
  <pageMargins left="0.75" right="0.75" top="1" bottom="1" header="0.5" footer="0.5"/>
  <pageSetup paperSize="9" orientation="landscape" r:id="rId4"/>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rgb="FFFF0000"/>
  </sheetPr>
  <dimension ref="A1:Z4111"/>
  <sheetViews>
    <sheetView workbookViewId="0">
      <selection activeCell="D7" sqref="D7"/>
    </sheetView>
  </sheetViews>
  <sheetFormatPr defaultRowHeight="12.75" x14ac:dyDescent="0.2"/>
  <cols>
    <col min="1" max="1" width="20.85546875" style="8" customWidth="1"/>
    <col min="2" max="2" width="14.28515625" style="8" customWidth="1"/>
    <col min="3" max="3" width="3.5703125" style="8" bestFit="1" customWidth="1"/>
    <col min="4" max="4" width="34.5703125" style="8" customWidth="1"/>
    <col min="5" max="5" width="26.5703125" style="8" customWidth="1"/>
    <col min="6" max="6" width="20.5703125" style="8" customWidth="1"/>
    <col min="7" max="7" width="29.140625" style="8" bestFit="1" customWidth="1"/>
    <col min="8" max="8" width="22.7109375" style="8" customWidth="1"/>
    <col min="9" max="9" width="2" style="8" customWidth="1"/>
    <col min="10" max="10" width="7.5703125" style="8" customWidth="1"/>
    <col min="11" max="11" width="26.140625" style="8" customWidth="1"/>
    <col min="12" max="12" width="19.5703125" style="8" customWidth="1"/>
    <col min="13" max="13" width="2.85546875" style="8" customWidth="1"/>
    <col min="14" max="14" width="7.85546875" style="8" customWidth="1"/>
    <col min="15" max="15" width="10.28515625" style="8" customWidth="1"/>
    <col min="16" max="16" width="43.28515625" style="8" customWidth="1"/>
    <col min="17" max="17" width="10.28515625" style="8" customWidth="1"/>
    <col min="18" max="18" width="8.42578125" style="8" customWidth="1"/>
    <col min="19" max="19" width="2.7109375" style="8" customWidth="1"/>
    <col min="20" max="20" width="23.7109375" style="8" customWidth="1"/>
    <col min="21" max="21" width="10.28515625" style="8" customWidth="1"/>
    <col min="22" max="22" width="12.5703125" style="8" customWidth="1"/>
    <col min="23" max="24" width="10.28515625" style="8" customWidth="1"/>
    <col min="25" max="25" width="28" style="8" customWidth="1"/>
    <col min="26" max="26" width="36.42578125" style="8" customWidth="1"/>
    <col min="27" max="16384" width="9.140625" style="36"/>
  </cols>
  <sheetData>
    <row r="1" spans="1:26" x14ac:dyDescent="0.2">
      <c r="A1" s="62" t="s">
        <v>711</v>
      </c>
    </row>
    <row r="3" spans="1:26" x14ac:dyDescent="0.2">
      <c r="A3" s="141" t="s">
        <v>35</v>
      </c>
      <c r="B3" s="142"/>
      <c r="C3" s="32"/>
      <c r="D3" s="63" t="s">
        <v>359</v>
      </c>
      <c r="E3" s="64"/>
      <c r="F3" s="65"/>
      <c r="G3" s="36"/>
      <c r="H3" s="20"/>
      <c r="I3" s="20"/>
      <c r="L3" s="20"/>
      <c r="M3" s="20"/>
      <c r="N3" s="20"/>
      <c r="O3" s="20"/>
      <c r="P3" s="20"/>
      <c r="Q3" s="20"/>
      <c r="R3" s="20"/>
      <c r="S3" s="20"/>
      <c r="T3" s="20"/>
      <c r="U3" s="20"/>
      <c r="V3" s="20"/>
      <c r="W3" s="20"/>
      <c r="X3" s="20"/>
      <c r="Y3" s="20"/>
      <c r="Z3" s="36"/>
    </row>
    <row r="4" spans="1:26" x14ac:dyDescent="0.2">
      <c r="A4" s="143" t="s">
        <v>1731</v>
      </c>
      <c r="B4" s="144"/>
      <c r="C4" s="59"/>
      <c r="D4" s="68" t="s">
        <v>777</v>
      </c>
      <c r="E4" s="176" t="s">
        <v>511</v>
      </c>
      <c r="F4" s="177" t="s">
        <v>131</v>
      </c>
      <c r="G4" s="36"/>
      <c r="Z4" s="36"/>
    </row>
    <row r="5" spans="1:26" x14ac:dyDescent="0.2">
      <c r="A5" s="121"/>
      <c r="B5" s="145"/>
      <c r="C5" s="74"/>
      <c r="D5" s="70">
        <v>0</v>
      </c>
      <c r="E5" s="114" t="str">
        <f>IF(NR="","",IF(ISERROR(VLOOKUP(NR,$B$23:$F$3500,3,FALSE))=TRUE,"neem contact op met de NZa",VLOOKUP(NR,$B$23:$F$3500,3,FALSE)))</f>
        <v/>
      </c>
      <c r="F5" s="115" t="str">
        <f>IF(NR="","",IF(ISERROR(VLOOKUP(NR,$B$23:$H$3500,6,FALSE))=TRUE,"neem contact op met de NZa",VLOOKUP(NR,$B$23:$H$3500,6,FALSE)))</f>
        <v/>
      </c>
      <c r="G5" s="36"/>
      <c r="T5" s="40"/>
      <c r="U5" s="40"/>
      <c r="V5" s="40"/>
      <c r="W5" s="40"/>
      <c r="X5" s="40"/>
      <c r="Y5" s="40"/>
      <c r="Z5" s="40"/>
    </row>
    <row r="6" spans="1:26" x14ac:dyDescent="0.2">
      <c r="A6" s="352" t="s">
        <v>1711</v>
      </c>
      <c r="B6" s="353" t="str">
        <f>IF(AND(NR&gt;=5000,NR&lt;9999),"ja","nee")</f>
        <v>nee</v>
      </c>
      <c r="C6" s="74"/>
      <c r="D6" s="71" t="str">
        <f>IF(D5=1,"de heer",(IF(D5=2,"mevrouw","")))</f>
        <v/>
      </c>
      <c r="E6" s="97" t="str">
        <f>IF(NR="","",IF(ISERROR(VLOOKUP(NR,$B$23:$F$3500,4,FALSE))=TRUE,"neem contact op met de NZa",VLOOKUP(NR,$B$23:$F$3500,4,FALSE)))</f>
        <v/>
      </c>
      <c r="F6" s="147" t="str">
        <f>IF(NR="","",IF(ISERROR(VLOOKUP(NR,$B$23:$H$3500,7,FALSE))=TRUE,"neem contact op met de NZa",VLOOKUP(NR,$B$23:$H$3500,7,FALSE)))</f>
        <v/>
      </c>
      <c r="G6" s="36"/>
      <c r="T6" s="40"/>
      <c r="U6" s="40"/>
      <c r="V6" s="40"/>
      <c r="W6" s="40"/>
      <c r="X6" s="40"/>
      <c r="Y6" s="40"/>
      <c r="Z6" s="40"/>
    </row>
    <row r="7" spans="1:26" x14ac:dyDescent="0.2">
      <c r="C7" s="74"/>
      <c r="D7" s="22"/>
      <c r="E7" s="22"/>
      <c r="F7" s="22"/>
      <c r="G7" s="36"/>
      <c r="T7" s="40"/>
      <c r="U7" s="40"/>
      <c r="V7" s="40"/>
      <c r="W7" s="40"/>
      <c r="X7" s="40"/>
      <c r="Y7" s="40"/>
      <c r="Z7" s="40"/>
    </row>
    <row r="8" spans="1:26" x14ac:dyDescent="0.2">
      <c r="T8" s="40"/>
      <c r="U8" s="40"/>
      <c r="V8" s="40"/>
      <c r="W8" s="40"/>
      <c r="X8" s="40"/>
      <c r="Y8" s="40"/>
      <c r="Z8" s="40"/>
    </row>
    <row r="9" spans="1:26" x14ac:dyDescent="0.2">
      <c r="A9" s="198" t="s">
        <v>712</v>
      </c>
      <c r="B9" s="190"/>
      <c r="C9" s="59"/>
      <c r="D9" s="77" t="s">
        <v>32</v>
      </c>
      <c r="E9" s="78"/>
      <c r="T9" s="40"/>
      <c r="U9" s="40"/>
      <c r="V9" s="40"/>
      <c r="W9" s="40"/>
      <c r="X9" s="40"/>
      <c r="Y9" s="40"/>
      <c r="Z9" s="40"/>
    </row>
    <row r="10" spans="1:26" x14ac:dyDescent="0.2">
      <c r="A10" s="197" t="s">
        <v>357</v>
      </c>
      <c r="B10" s="207">
        <f>IF(NR&lt;&gt;"",123,0)</f>
        <v>0</v>
      </c>
      <c r="C10" s="209" t="str">
        <f>IF(ISERROR(VLOOKUP($B$10,$B$23:$C$2500,2,FALSE))=TRUE,"",VLOOKUP($B$10,$B$23:$C$2500,2,FALSE))</f>
        <v/>
      </c>
      <c r="D10" s="66" t="s">
        <v>513</v>
      </c>
      <c r="E10" s="67"/>
      <c r="H10" s="58"/>
      <c r="I10" s="58"/>
      <c r="O10" s="21"/>
      <c r="P10" s="21"/>
      <c r="Q10" s="21"/>
      <c r="R10" s="21"/>
      <c r="S10" s="21"/>
      <c r="T10" s="40"/>
      <c r="U10" s="40"/>
      <c r="V10" s="40"/>
      <c r="W10" s="40"/>
      <c r="X10" s="40"/>
      <c r="Y10" s="40"/>
      <c r="Z10" s="40"/>
    </row>
    <row r="11" spans="1:26" x14ac:dyDescent="0.2">
      <c r="A11" s="72" t="s">
        <v>1720</v>
      </c>
      <c r="B11" s="327">
        <f>'Aanvraag 2015'!N16</f>
        <v>0</v>
      </c>
      <c r="C11" s="73"/>
      <c r="D11" s="81" t="s">
        <v>515</v>
      </c>
      <c r="E11" s="69">
        <v>42521</v>
      </c>
      <c r="H11" s="58"/>
      <c r="I11" s="58"/>
      <c r="L11" s="21"/>
      <c r="M11" s="21"/>
      <c r="N11" s="21"/>
      <c r="O11" s="21"/>
      <c r="P11" s="21"/>
      <c r="Q11" s="21"/>
      <c r="R11" s="21"/>
      <c r="S11" s="21"/>
      <c r="T11" s="40"/>
      <c r="U11" s="40"/>
      <c r="V11" s="40"/>
      <c r="W11" s="40"/>
      <c r="X11" s="40"/>
      <c r="Y11" s="40"/>
      <c r="Z11" s="40"/>
    </row>
    <row r="12" spans="1:26" ht="13.5" thickBot="1" x14ac:dyDescent="0.25">
      <c r="A12" s="72"/>
      <c r="B12" s="327"/>
      <c r="C12" s="73"/>
      <c r="D12" s="81" t="s">
        <v>514</v>
      </c>
      <c r="E12" s="118">
        <f ca="1">Voorblad!P11</f>
        <v>42429</v>
      </c>
      <c r="H12" s="21"/>
      <c r="I12" s="21"/>
      <c r="L12" s="21"/>
      <c r="M12" s="21"/>
      <c r="N12" s="21"/>
      <c r="O12" s="21"/>
      <c r="P12" s="21"/>
      <c r="Q12" s="21"/>
      <c r="R12" s="21"/>
      <c r="S12" s="21"/>
      <c r="T12" s="40"/>
      <c r="U12" s="40"/>
      <c r="V12" s="40"/>
      <c r="W12" s="40"/>
      <c r="X12" s="40"/>
      <c r="Y12" s="40"/>
      <c r="Z12" s="40"/>
    </row>
    <row r="13" spans="1:26" ht="13.5" thickBot="1" x14ac:dyDescent="0.25">
      <c r="A13" s="83" t="s">
        <v>210</v>
      </c>
      <c r="B13" s="208">
        <f>IF(ISERROR(ROUND(SUM(B10:B12),0)),"",(ROUND(SUM(B10:B12),0)))</f>
        <v>0</v>
      </c>
      <c r="C13" s="73"/>
      <c r="D13" s="119" t="s">
        <v>33</v>
      </c>
      <c r="E13" s="122">
        <f ca="1">IF(E12&gt;E11,1,0)</f>
        <v>0</v>
      </c>
      <c r="H13" s="58"/>
      <c r="I13" s="58"/>
      <c r="L13" s="82"/>
      <c r="M13" s="21"/>
      <c r="N13" s="21"/>
      <c r="O13" s="21"/>
      <c r="P13" s="21"/>
      <c r="Q13" s="21"/>
      <c r="R13" s="21"/>
      <c r="S13" s="21"/>
      <c r="T13" s="40"/>
      <c r="U13" s="40"/>
      <c r="V13" s="40"/>
      <c r="W13" s="40"/>
      <c r="X13" s="40"/>
      <c r="Y13" s="40"/>
      <c r="Z13" s="40"/>
    </row>
    <row r="14" spans="1:26" ht="13.5" thickBot="1" x14ac:dyDescent="0.25">
      <c r="A14" s="22"/>
      <c r="B14" s="22"/>
      <c r="C14" s="73"/>
      <c r="D14" s="121" t="s">
        <v>34</v>
      </c>
      <c r="E14" s="117">
        <f ca="1">E13</f>
        <v>0</v>
      </c>
      <c r="H14" s="22"/>
      <c r="I14" s="22"/>
      <c r="L14" s="82"/>
      <c r="M14" s="22"/>
      <c r="N14" s="22"/>
      <c r="O14" s="22"/>
      <c r="P14" s="22"/>
      <c r="Q14" s="22"/>
      <c r="R14" s="22"/>
      <c r="S14" s="22"/>
      <c r="T14" s="40"/>
      <c r="U14" s="40"/>
      <c r="V14" s="40"/>
      <c r="W14" s="40"/>
      <c r="X14" s="40"/>
      <c r="Y14" s="40"/>
      <c r="Z14" s="40"/>
    </row>
    <row r="15" spans="1:26" x14ac:dyDescent="0.2">
      <c r="A15" s="22"/>
      <c r="B15" s="22"/>
      <c r="C15" s="73"/>
      <c r="H15" s="22"/>
      <c r="I15" s="22"/>
      <c r="L15" s="82"/>
      <c r="M15" s="22"/>
      <c r="N15" s="22"/>
      <c r="O15" s="22"/>
      <c r="P15" s="22"/>
      <c r="Q15" s="22"/>
      <c r="R15" s="22"/>
      <c r="S15" s="22"/>
      <c r="T15" s="40"/>
      <c r="U15" s="40"/>
      <c r="V15" s="40"/>
      <c r="W15" s="40"/>
      <c r="X15" s="40"/>
      <c r="Y15" s="40"/>
      <c r="Z15" s="40"/>
    </row>
    <row r="16" spans="1:26" x14ac:dyDescent="0.2">
      <c r="A16" s="22"/>
      <c r="B16" s="22"/>
      <c r="C16" s="73"/>
      <c r="H16" s="22"/>
      <c r="I16" s="22"/>
      <c r="L16" s="22"/>
      <c r="M16" s="22"/>
      <c r="N16" s="22"/>
      <c r="O16" s="22"/>
      <c r="P16" s="22"/>
      <c r="Q16" s="22"/>
      <c r="R16" s="22"/>
      <c r="S16" s="22"/>
      <c r="T16" s="40"/>
      <c r="U16" s="40"/>
      <c r="V16" s="40"/>
      <c r="W16" s="40"/>
      <c r="X16" s="40"/>
      <c r="Y16" s="40"/>
      <c r="Z16" s="40"/>
    </row>
    <row r="17" spans="1:26" x14ac:dyDescent="0.2">
      <c r="A17" s="22"/>
      <c r="B17" s="22"/>
      <c r="C17" s="75"/>
      <c r="O17" s="22"/>
      <c r="P17" s="22"/>
      <c r="Q17" s="22"/>
      <c r="R17" s="22"/>
      <c r="S17" s="22"/>
      <c r="T17" s="40"/>
      <c r="U17" s="40"/>
      <c r="V17" s="40"/>
      <c r="W17" s="40"/>
      <c r="X17" s="40"/>
      <c r="Y17" s="40"/>
      <c r="Z17" s="40"/>
    </row>
    <row r="18" spans="1:26" x14ac:dyDescent="0.2">
      <c r="C18" s="22"/>
      <c r="M18" s="36"/>
      <c r="N18" s="36"/>
      <c r="O18" s="59"/>
      <c r="P18" s="36"/>
      <c r="Q18" s="36"/>
      <c r="R18" s="59"/>
      <c r="T18" s="40"/>
      <c r="U18" s="40"/>
      <c r="V18" s="40"/>
      <c r="W18" s="40"/>
      <c r="X18" s="40"/>
      <c r="Y18" s="40"/>
      <c r="Z18" s="40"/>
    </row>
    <row r="19" spans="1:26" x14ac:dyDescent="0.2">
      <c r="A19" s="22"/>
      <c r="B19" s="22"/>
      <c r="C19" s="22"/>
      <c r="M19" s="36"/>
      <c r="N19" s="36"/>
      <c r="O19" s="59"/>
      <c r="P19" s="36"/>
      <c r="Q19" s="36"/>
      <c r="R19" s="84"/>
      <c r="T19" s="40"/>
      <c r="U19" s="40"/>
      <c r="V19" s="40"/>
      <c r="W19" s="40"/>
      <c r="X19" s="40"/>
      <c r="Y19" s="40"/>
      <c r="Z19" s="40"/>
    </row>
    <row r="20" spans="1:26" x14ac:dyDescent="0.2">
      <c r="A20" s="22"/>
      <c r="B20" s="22"/>
      <c r="C20" s="22"/>
      <c r="D20" s="22"/>
      <c r="E20" s="22"/>
      <c r="I20" s="22"/>
      <c r="J20" s="84"/>
      <c r="K20" s="199"/>
      <c r="M20" s="36"/>
      <c r="N20" s="36"/>
      <c r="O20" s="84"/>
      <c r="P20" s="36"/>
      <c r="Q20" s="36"/>
      <c r="R20" s="84"/>
      <c r="T20" s="40"/>
      <c r="U20" s="40"/>
      <c r="V20" s="40"/>
      <c r="W20" s="40"/>
      <c r="X20" s="40"/>
      <c r="Y20" s="40"/>
      <c r="Z20" s="40"/>
    </row>
    <row r="21" spans="1:26" x14ac:dyDescent="0.2">
      <c r="A21" s="189" t="s">
        <v>764</v>
      </c>
      <c r="B21" s="210" t="s">
        <v>3436</v>
      </c>
      <c r="C21" s="59"/>
      <c r="D21" s="22"/>
      <c r="E21" s="22"/>
      <c r="F21" s="22"/>
      <c r="G21" s="22"/>
      <c r="H21" s="22"/>
      <c r="I21" s="22"/>
      <c r="J21" s="22"/>
      <c r="K21" s="22"/>
      <c r="M21" s="36"/>
      <c r="Q21" s="36"/>
      <c r="R21" s="84"/>
      <c r="T21" s="40"/>
      <c r="U21" s="40"/>
      <c r="V21" s="40"/>
      <c r="W21" s="40"/>
      <c r="X21" s="40"/>
      <c r="Y21" s="40"/>
      <c r="Z21" s="40"/>
    </row>
    <row r="22" spans="1:26" x14ac:dyDescent="0.2">
      <c r="A22" s="216" t="s">
        <v>962</v>
      </c>
      <c r="B22" s="216" t="s">
        <v>963</v>
      </c>
      <c r="C22" s="217"/>
      <c r="D22" s="218" t="s">
        <v>3435</v>
      </c>
      <c r="E22" s="218" t="s">
        <v>158</v>
      </c>
      <c r="F22" s="218" t="s">
        <v>781</v>
      </c>
      <c r="G22" s="218" t="s">
        <v>723</v>
      </c>
      <c r="H22" s="219" t="s">
        <v>782</v>
      </c>
      <c r="I22" s="59"/>
      <c r="J22" s="186" t="s">
        <v>1113</v>
      </c>
      <c r="K22" s="187"/>
      <c r="L22" s="188"/>
      <c r="M22" s="36"/>
      <c r="N22" s="220"/>
      <c r="O22" s="187"/>
      <c r="P22" s="188"/>
      <c r="T22" s="40"/>
      <c r="U22" s="40"/>
      <c r="V22" s="40"/>
      <c r="W22" s="40"/>
      <c r="X22" s="40"/>
      <c r="Y22" s="40"/>
      <c r="Z22" s="40"/>
    </row>
    <row r="23" spans="1:26" x14ac:dyDescent="0.2">
      <c r="A23" s="211">
        <v>300</v>
      </c>
      <c r="B23" s="212">
        <v>1</v>
      </c>
      <c r="C23" s="213"/>
      <c r="D23" s="213" t="s">
        <v>77</v>
      </c>
      <c r="E23" s="213" t="s">
        <v>335</v>
      </c>
      <c r="F23" s="214">
        <v>3010</v>
      </c>
      <c r="G23" s="213" t="str">
        <f>VLOOKUP($F23,$J$23:$L$54,2,FALSE)</f>
        <v>Groningen</v>
      </c>
      <c r="H23" s="215" t="str">
        <f>VLOOKUP($F23,$J$23:$L$54,3,FALSE)</f>
        <v>ENSCHEDE</v>
      </c>
      <c r="I23" s="22"/>
      <c r="J23" s="180">
        <v>3010</v>
      </c>
      <c r="K23" s="181" t="s">
        <v>137</v>
      </c>
      <c r="L23" s="79" t="s">
        <v>249</v>
      </c>
      <c r="M23" s="36"/>
      <c r="N23" s="354"/>
      <c r="O23" s="355"/>
      <c r="P23" s="356"/>
      <c r="Q23" s="36"/>
      <c r="R23" s="84"/>
      <c r="T23" s="40"/>
      <c r="U23" s="40"/>
      <c r="V23" s="40"/>
      <c r="W23" s="40"/>
      <c r="X23" s="40"/>
      <c r="Y23" s="40"/>
      <c r="Z23" s="40"/>
    </row>
    <row r="24" spans="1:26" x14ac:dyDescent="0.2">
      <c r="A24" s="182">
        <v>300</v>
      </c>
      <c r="B24" s="193">
        <v>3</v>
      </c>
      <c r="C24" s="183"/>
      <c r="D24" s="183" t="s">
        <v>1742</v>
      </c>
      <c r="E24" s="183" t="s">
        <v>336</v>
      </c>
      <c r="F24" s="191">
        <v>3010</v>
      </c>
      <c r="G24" s="213" t="str">
        <f t="shared" ref="G24:G87" si="0">VLOOKUP($F24,$J$23:$L$54,2,FALSE)</f>
        <v>Groningen</v>
      </c>
      <c r="H24" s="215" t="str">
        <f t="shared" ref="H24:H87" si="1">VLOOKUP($F24,$J$23:$L$54,3,FALSE)</f>
        <v>ENSCHEDE</v>
      </c>
      <c r="I24" s="22"/>
      <c r="J24" s="182">
        <v>3020</v>
      </c>
      <c r="K24" s="183" t="s">
        <v>138</v>
      </c>
      <c r="L24" s="80" t="s">
        <v>254</v>
      </c>
      <c r="M24" s="36"/>
      <c r="N24" s="357"/>
      <c r="O24" s="358"/>
      <c r="P24" s="359"/>
      <c r="Q24" s="36"/>
      <c r="R24" s="84"/>
      <c r="T24" s="40"/>
      <c r="U24" s="40"/>
      <c r="V24" s="40"/>
      <c r="W24" s="40"/>
      <c r="X24" s="40"/>
      <c r="Y24" s="40"/>
      <c r="Z24" s="40"/>
    </row>
    <row r="25" spans="1:26" x14ac:dyDescent="0.2">
      <c r="A25" s="182">
        <v>300</v>
      </c>
      <c r="B25" s="193">
        <v>4</v>
      </c>
      <c r="C25" s="183"/>
      <c r="D25" s="183" t="s">
        <v>1134</v>
      </c>
      <c r="E25" s="183" t="s">
        <v>337</v>
      </c>
      <c r="F25" s="191">
        <v>3010</v>
      </c>
      <c r="G25" s="213" t="str">
        <f t="shared" si="0"/>
        <v>Groningen</v>
      </c>
      <c r="H25" s="215" t="str">
        <f t="shared" si="1"/>
        <v>ENSCHEDE</v>
      </c>
      <c r="I25" s="22"/>
      <c r="J25" s="182">
        <v>3030</v>
      </c>
      <c r="K25" s="183" t="s">
        <v>139</v>
      </c>
      <c r="L25" s="80" t="s">
        <v>239</v>
      </c>
      <c r="M25" s="36"/>
      <c r="N25" s="360"/>
      <c r="O25" s="361"/>
      <c r="P25" s="362"/>
      <c r="Q25" s="36"/>
      <c r="R25" s="84"/>
      <c r="T25" s="40"/>
      <c r="U25" s="40"/>
      <c r="V25" s="40"/>
      <c r="W25" s="40"/>
      <c r="X25" s="40"/>
      <c r="Y25" s="40"/>
      <c r="Z25" s="40"/>
    </row>
    <row r="26" spans="1:26" x14ac:dyDescent="0.2">
      <c r="A26" s="182">
        <v>300</v>
      </c>
      <c r="B26" s="193">
        <v>5</v>
      </c>
      <c r="C26" s="183"/>
      <c r="D26" s="183" t="s">
        <v>1743</v>
      </c>
      <c r="E26" s="183" t="s">
        <v>249</v>
      </c>
      <c r="F26" s="191">
        <v>3050</v>
      </c>
      <c r="G26" s="213" t="str">
        <f t="shared" si="0"/>
        <v>Twente</v>
      </c>
      <c r="H26" s="215" t="str">
        <f t="shared" si="1"/>
        <v>ENSCHEDE</v>
      </c>
      <c r="I26" s="22"/>
      <c r="J26" s="182">
        <v>3040</v>
      </c>
      <c r="K26" s="183" t="s">
        <v>140</v>
      </c>
      <c r="L26" s="80" t="s">
        <v>239</v>
      </c>
      <c r="M26" s="36"/>
      <c r="N26" s="360"/>
      <c r="O26" s="361"/>
      <c r="P26" s="362"/>
      <c r="Q26" s="36"/>
      <c r="R26" s="84"/>
      <c r="T26" s="40"/>
      <c r="U26" s="40"/>
      <c r="V26" s="40"/>
      <c r="W26" s="40"/>
      <c r="X26" s="40"/>
      <c r="Y26" s="40"/>
      <c r="Z26" s="40"/>
    </row>
    <row r="27" spans="1:26" x14ac:dyDescent="0.2">
      <c r="A27" s="182">
        <v>300</v>
      </c>
      <c r="B27" s="193">
        <v>6</v>
      </c>
      <c r="C27" s="183"/>
      <c r="D27" s="183" t="s">
        <v>1744</v>
      </c>
      <c r="E27" s="183" t="s">
        <v>339</v>
      </c>
      <c r="F27" s="191">
        <v>3010</v>
      </c>
      <c r="G27" s="213" t="str">
        <f t="shared" si="0"/>
        <v>Groningen</v>
      </c>
      <c r="H27" s="215" t="str">
        <f t="shared" si="1"/>
        <v>ENSCHEDE</v>
      </c>
      <c r="I27" s="22"/>
      <c r="J27" s="182">
        <v>3050</v>
      </c>
      <c r="K27" s="183" t="s">
        <v>141</v>
      </c>
      <c r="L27" s="80" t="s">
        <v>249</v>
      </c>
      <c r="M27" s="36"/>
      <c r="N27" s="360"/>
      <c r="O27" s="361"/>
      <c r="P27" s="362"/>
      <c r="Q27" s="36"/>
      <c r="R27" s="84"/>
      <c r="T27" s="40"/>
      <c r="U27" s="40"/>
      <c r="V27" s="40"/>
      <c r="W27" s="40"/>
      <c r="X27" s="40"/>
      <c r="Y27" s="40"/>
      <c r="Z27" s="40"/>
    </row>
    <row r="28" spans="1:26" x14ac:dyDescent="0.2">
      <c r="A28" s="182">
        <v>300</v>
      </c>
      <c r="B28" s="193">
        <v>7</v>
      </c>
      <c r="C28" s="183"/>
      <c r="D28" s="183" t="s">
        <v>1745</v>
      </c>
      <c r="E28" s="183" t="s">
        <v>313</v>
      </c>
      <c r="F28" s="191">
        <v>3280</v>
      </c>
      <c r="G28" s="213" t="str">
        <f t="shared" si="0"/>
        <v>Noordoost-Brabant</v>
      </c>
      <c r="H28" s="215" t="str">
        <f t="shared" si="1"/>
        <v>TILBURG</v>
      </c>
      <c r="I28" s="22"/>
      <c r="J28" s="182">
        <v>3060</v>
      </c>
      <c r="K28" s="183" t="s">
        <v>56</v>
      </c>
      <c r="L28" s="80" t="s">
        <v>562</v>
      </c>
      <c r="M28" s="36"/>
      <c r="N28" s="360"/>
      <c r="O28" s="361"/>
      <c r="P28" s="362"/>
      <c r="Q28" s="36"/>
      <c r="R28" s="84"/>
      <c r="T28" s="40"/>
      <c r="U28" s="40"/>
      <c r="V28" s="40"/>
      <c r="W28" s="40"/>
      <c r="X28" s="40"/>
      <c r="Y28" s="40"/>
      <c r="Z28" s="40"/>
    </row>
    <row r="29" spans="1:26" x14ac:dyDescent="0.2">
      <c r="A29" s="182">
        <v>300</v>
      </c>
      <c r="B29" s="193">
        <v>8</v>
      </c>
      <c r="C29" s="183"/>
      <c r="D29" s="183" t="s">
        <v>1746</v>
      </c>
      <c r="E29" s="183" t="s">
        <v>327</v>
      </c>
      <c r="F29" s="191">
        <v>3260</v>
      </c>
      <c r="G29" s="213" t="str">
        <f t="shared" si="0"/>
        <v>West-Brabant</v>
      </c>
      <c r="H29" s="215" t="str">
        <f t="shared" si="1"/>
        <v>TILBURG</v>
      </c>
      <c r="I29" s="22"/>
      <c r="J29" s="182">
        <v>3061</v>
      </c>
      <c r="K29" s="183" t="s">
        <v>57</v>
      </c>
      <c r="L29" s="80" t="s">
        <v>246</v>
      </c>
      <c r="M29" s="36"/>
      <c r="N29" s="360"/>
      <c r="O29" s="361"/>
      <c r="P29" s="362"/>
      <c r="Q29" s="36"/>
      <c r="R29" s="84"/>
      <c r="T29" s="40"/>
      <c r="U29" s="40"/>
      <c r="V29" s="40"/>
      <c r="W29" s="40"/>
      <c r="X29" s="40"/>
      <c r="Y29" s="40"/>
      <c r="Z29" s="40"/>
    </row>
    <row r="30" spans="1:26" x14ac:dyDescent="0.2">
      <c r="A30" s="182">
        <v>300</v>
      </c>
      <c r="B30" s="193">
        <v>9</v>
      </c>
      <c r="C30" s="183"/>
      <c r="D30" s="183" t="s">
        <v>1747</v>
      </c>
      <c r="E30" s="183" t="s">
        <v>267</v>
      </c>
      <c r="F30" s="191">
        <v>3010</v>
      </c>
      <c r="G30" s="213" t="str">
        <f t="shared" si="0"/>
        <v>Groningen</v>
      </c>
      <c r="H30" s="215" t="str">
        <f t="shared" si="1"/>
        <v>ENSCHEDE</v>
      </c>
      <c r="I30" s="22"/>
      <c r="J30" s="182">
        <v>3070</v>
      </c>
      <c r="K30" s="183" t="s">
        <v>142</v>
      </c>
      <c r="L30" s="80" t="s">
        <v>249</v>
      </c>
      <c r="M30" s="36"/>
      <c r="N30" s="360"/>
      <c r="O30" s="361"/>
      <c r="P30" s="362"/>
      <c r="Q30" s="36"/>
      <c r="R30" s="84"/>
      <c r="S30" s="19"/>
      <c r="X30" s="40"/>
      <c r="Y30" s="40"/>
      <c r="Z30" s="84"/>
    </row>
    <row r="31" spans="1:26" x14ac:dyDescent="0.2">
      <c r="A31" s="182">
        <v>300</v>
      </c>
      <c r="B31" s="193">
        <v>11</v>
      </c>
      <c r="C31" s="183"/>
      <c r="D31" s="183" t="s">
        <v>1748</v>
      </c>
      <c r="E31" s="183" t="s">
        <v>247</v>
      </c>
      <c r="F31" s="191">
        <v>3010</v>
      </c>
      <c r="G31" s="213" t="str">
        <f t="shared" si="0"/>
        <v>Groningen</v>
      </c>
      <c r="H31" s="215" t="str">
        <f t="shared" si="1"/>
        <v>ENSCHEDE</v>
      </c>
      <c r="I31" s="22"/>
      <c r="J31" s="182">
        <v>3080</v>
      </c>
      <c r="K31" s="183" t="s">
        <v>143</v>
      </c>
      <c r="L31" s="80" t="s">
        <v>253</v>
      </c>
      <c r="N31" s="360"/>
      <c r="O31" s="361"/>
      <c r="P31" s="362"/>
      <c r="Q31" s="84"/>
      <c r="R31" s="84"/>
      <c r="S31" s="19"/>
      <c r="X31" s="40"/>
      <c r="Y31" s="40"/>
      <c r="Z31" s="84"/>
    </row>
    <row r="32" spans="1:26" x14ac:dyDescent="0.2">
      <c r="A32" s="182">
        <v>300</v>
      </c>
      <c r="B32" s="193">
        <v>12</v>
      </c>
      <c r="C32" s="183"/>
      <c r="D32" s="183" t="s">
        <v>82</v>
      </c>
      <c r="E32" s="183" t="s">
        <v>245</v>
      </c>
      <c r="F32" s="191">
        <v>3010</v>
      </c>
      <c r="G32" s="213" t="str">
        <f t="shared" si="0"/>
        <v>Groningen</v>
      </c>
      <c r="H32" s="215" t="str">
        <f t="shared" si="1"/>
        <v>ENSCHEDE</v>
      </c>
      <c r="I32" s="22"/>
      <c r="J32" s="182">
        <v>3090</v>
      </c>
      <c r="K32" s="183" t="s">
        <v>144</v>
      </c>
      <c r="L32" s="80" t="s">
        <v>562</v>
      </c>
      <c r="N32" s="360"/>
      <c r="O32" s="361"/>
      <c r="P32" s="362"/>
      <c r="Q32" s="84"/>
      <c r="R32" s="84"/>
      <c r="S32" s="19"/>
      <c r="X32" s="40"/>
      <c r="Y32" s="40"/>
      <c r="Z32" s="84"/>
    </row>
    <row r="33" spans="1:26" x14ac:dyDescent="0.2">
      <c r="A33" s="182">
        <v>300</v>
      </c>
      <c r="B33" s="193">
        <v>13</v>
      </c>
      <c r="C33" s="183"/>
      <c r="D33" s="183" t="s">
        <v>1749</v>
      </c>
      <c r="E33" s="183" t="s">
        <v>363</v>
      </c>
      <c r="F33" s="191">
        <v>3020</v>
      </c>
      <c r="G33" s="213" t="str">
        <f t="shared" si="0"/>
        <v>Friesland</v>
      </c>
      <c r="H33" s="215" t="str">
        <f t="shared" si="1"/>
        <v>LEEUWARDEN</v>
      </c>
      <c r="I33" s="22"/>
      <c r="J33" s="182">
        <v>3100</v>
      </c>
      <c r="K33" s="183" t="s">
        <v>351</v>
      </c>
      <c r="L33" s="80" t="s">
        <v>239</v>
      </c>
      <c r="N33" s="360"/>
      <c r="O33" s="361"/>
      <c r="P33" s="362"/>
      <c r="Q33" s="84"/>
      <c r="R33" s="84"/>
      <c r="S33" s="19"/>
      <c r="X33" s="40"/>
      <c r="Y33" s="40"/>
      <c r="Z33" s="84"/>
    </row>
    <row r="34" spans="1:26" x14ac:dyDescent="0.2">
      <c r="A34" s="182">
        <v>300</v>
      </c>
      <c r="B34" s="193">
        <v>14</v>
      </c>
      <c r="C34" s="183"/>
      <c r="D34" s="183" t="s">
        <v>1750</v>
      </c>
      <c r="E34" s="183" t="s">
        <v>1751</v>
      </c>
      <c r="F34" s="191">
        <v>3020</v>
      </c>
      <c r="G34" s="213" t="str">
        <f t="shared" si="0"/>
        <v>Friesland</v>
      </c>
      <c r="H34" s="215" t="str">
        <f t="shared" si="1"/>
        <v>LEEUWARDEN</v>
      </c>
      <c r="I34" s="22"/>
      <c r="J34" s="182">
        <v>3110</v>
      </c>
      <c r="K34" s="183" t="s">
        <v>342</v>
      </c>
      <c r="L34" s="80" t="s">
        <v>562</v>
      </c>
      <c r="N34" s="360"/>
      <c r="O34" s="361"/>
      <c r="P34" s="362"/>
      <c r="Q34" s="84"/>
      <c r="R34" s="84"/>
      <c r="S34" s="19"/>
      <c r="X34" s="40"/>
      <c r="Y34" s="40"/>
      <c r="Z34" s="84"/>
    </row>
    <row r="35" spans="1:26" x14ac:dyDescent="0.2">
      <c r="A35" s="182">
        <v>300</v>
      </c>
      <c r="B35" s="193">
        <v>15</v>
      </c>
      <c r="C35" s="183"/>
      <c r="D35" s="183" t="s">
        <v>1752</v>
      </c>
      <c r="E35" s="183" t="s">
        <v>416</v>
      </c>
      <c r="F35" s="191">
        <v>3130</v>
      </c>
      <c r="G35" s="213" t="str">
        <f t="shared" si="0"/>
        <v>Kennemerland</v>
      </c>
      <c r="H35" s="215" t="str">
        <f t="shared" si="1"/>
        <v>ZWOLLE</v>
      </c>
      <c r="I35" s="22"/>
      <c r="J35" s="182">
        <v>3120</v>
      </c>
      <c r="K35" s="183" t="s">
        <v>145</v>
      </c>
      <c r="L35" s="80" t="s">
        <v>241</v>
      </c>
      <c r="N35" s="360"/>
      <c r="O35" s="361"/>
      <c r="P35" s="362"/>
      <c r="Q35" s="84"/>
      <c r="R35" s="84"/>
      <c r="S35" s="19"/>
      <c r="X35" s="40"/>
      <c r="Y35" s="40"/>
      <c r="Z35" s="84"/>
    </row>
    <row r="36" spans="1:26" x14ac:dyDescent="0.2">
      <c r="A36" s="182">
        <v>300</v>
      </c>
      <c r="B36" s="193">
        <v>16</v>
      </c>
      <c r="C36" s="183"/>
      <c r="D36" s="183" t="s">
        <v>1753</v>
      </c>
      <c r="E36" s="183" t="s">
        <v>364</v>
      </c>
      <c r="F36" s="191">
        <v>3030</v>
      </c>
      <c r="G36" s="213" t="str">
        <f t="shared" si="0"/>
        <v>Drenthe</v>
      </c>
      <c r="H36" s="215" t="str">
        <f t="shared" si="1"/>
        <v>ZWOLLE</v>
      </c>
      <c r="I36" s="22"/>
      <c r="J36" s="182">
        <v>3130</v>
      </c>
      <c r="K36" s="183" t="s">
        <v>146</v>
      </c>
      <c r="L36" s="80" t="s">
        <v>239</v>
      </c>
      <c r="N36" s="360"/>
      <c r="O36" s="361"/>
      <c r="P36" s="362"/>
      <c r="Q36" s="84"/>
      <c r="R36" s="84"/>
      <c r="S36" s="19"/>
      <c r="X36" s="40"/>
      <c r="Y36" s="40"/>
      <c r="Z36" s="84"/>
    </row>
    <row r="37" spans="1:26" x14ac:dyDescent="0.2">
      <c r="A37" s="182">
        <v>300</v>
      </c>
      <c r="B37" s="193">
        <v>17</v>
      </c>
      <c r="C37" s="183"/>
      <c r="D37" s="183" t="s">
        <v>1754</v>
      </c>
      <c r="E37" s="183" t="s">
        <v>364</v>
      </c>
      <c r="F37" s="191">
        <v>3030</v>
      </c>
      <c r="G37" s="213" t="str">
        <f t="shared" si="0"/>
        <v>Drenthe</v>
      </c>
      <c r="H37" s="215" t="str">
        <f t="shared" si="1"/>
        <v>ZWOLLE</v>
      </c>
      <c r="I37" s="22"/>
      <c r="J37" s="182">
        <v>3140</v>
      </c>
      <c r="K37" s="183" t="s">
        <v>147</v>
      </c>
      <c r="L37" s="80" t="s">
        <v>239</v>
      </c>
      <c r="N37" s="360"/>
      <c r="O37" s="361"/>
      <c r="P37" s="362"/>
      <c r="Q37" s="84"/>
      <c r="R37" s="84"/>
      <c r="S37" s="19"/>
      <c r="X37" s="40"/>
      <c r="Y37" s="40"/>
      <c r="Z37" s="84"/>
    </row>
    <row r="38" spans="1:26" x14ac:dyDescent="0.2">
      <c r="A38" s="182">
        <v>300</v>
      </c>
      <c r="B38" s="193">
        <v>18</v>
      </c>
      <c r="C38" s="183"/>
      <c r="D38" s="183" t="s">
        <v>1755</v>
      </c>
      <c r="E38" s="183" t="s">
        <v>365</v>
      </c>
      <c r="F38" s="191">
        <v>3030</v>
      </c>
      <c r="G38" s="213" t="str">
        <f t="shared" si="0"/>
        <v>Drenthe</v>
      </c>
      <c r="H38" s="215" t="str">
        <f t="shared" si="1"/>
        <v>ZWOLLE</v>
      </c>
      <c r="I38" s="22"/>
      <c r="J38" s="182">
        <v>3150</v>
      </c>
      <c r="K38" s="183" t="s">
        <v>148</v>
      </c>
      <c r="L38" s="80" t="s">
        <v>562</v>
      </c>
      <c r="N38" s="360"/>
      <c r="O38" s="361"/>
      <c r="P38" s="362"/>
      <c r="Q38" s="84"/>
      <c r="R38" s="84"/>
      <c r="S38" s="19"/>
      <c r="X38" s="40"/>
      <c r="Y38" s="40"/>
      <c r="Z38" s="84"/>
    </row>
    <row r="39" spans="1:26" x14ac:dyDescent="0.2">
      <c r="A39" s="182">
        <v>300</v>
      </c>
      <c r="B39" s="193">
        <v>19</v>
      </c>
      <c r="C39" s="183"/>
      <c r="D39" s="183" t="s">
        <v>1756</v>
      </c>
      <c r="E39" s="183" t="s">
        <v>562</v>
      </c>
      <c r="F39" s="191">
        <v>3080</v>
      </c>
      <c r="G39" s="213" t="str">
        <f t="shared" si="0"/>
        <v>Nijmegen</v>
      </c>
      <c r="H39" s="215" t="str">
        <f t="shared" si="1"/>
        <v>EINDHOVEN</v>
      </c>
      <c r="I39" s="22"/>
      <c r="J39" s="182">
        <v>3160</v>
      </c>
      <c r="K39" s="183" t="s">
        <v>58</v>
      </c>
      <c r="L39" s="80" t="s">
        <v>404</v>
      </c>
      <c r="N39" s="360"/>
      <c r="O39" s="361"/>
      <c r="P39" s="362"/>
      <c r="Q39" s="84"/>
      <c r="R39" s="84"/>
      <c r="S39" s="19"/>
      <c r="X39" s="40"/>
      <c r="Y39" s="40"/>
      <c r="Z39" s="84"/>
    </row>
    <row r="40" spans="1:26" x14ac:dyDescent="0.2">
      <c r="A40" s="182">
        <v>300</v>
      </c>
      <c r="B40" s="193">
        <v>20</v>
      </c>
      <c r="C40" s="183"/>
      <c r="D40" s="183" t="s">
        <v>1757</v>
      </c>
      <c r="E40" s="183" t="s">
        <v>562</v>
      </c>
      <c r="F40" s="191">
        <v>3020</v>
      </c>
      <c r="G40" s="213" t="str">
        <f t="shared" si="0"/>
        <v>Friesland</v>
      </c>
      <c r="H40" s="215" t="str">
        <f t="shared" si="1"/>
        <v>LEEUWARDEN</v>
      </c>
      <c r="I40" s="22"/>
      <c r="J40" s="182">
        <v>3170</v>
      </c>
      <c r="K40" s="183" t="s">
        <v>126</v>
      </c>
      <c r="L40" s="80" t="s">
        <v>404</v>
      </c>
      <c r="N40" s="360"/>
      <c r="O40" s="361"/>
      <c r="P40" s="362"/>
      <c r="Q40" s="84"/>
      <c r="R40" s="84"/>
      <c r="S40" s="19"/>
      <c r="X40" s="40"/>
      <c r="Y40" s="40"/>
      <c r="Z40" s="84"/>
    </row>
    <row r="41" spans="1:26" x14ac:dyDescent="0.2">
      <c r="A41" s="182">
        <v>300</v>
      </c>
      <c r="B41" s="193">
        <v>21</v>
      </c>
      <c r="C41" s="183"/>
      <c r="D41" s="183" t="s">
        <v>1758</v>
      </c>
      <c r="E41" s="183" t="s">
        <v>562</v>
      </c>
      <c r="F41" s="191">
        <v>3010</v>
      </c>
      <c r="G41" s="213" t="str">
        <f t="shared" si="0"/>
        <v>Groningen</v>
      </c>
      <c r="H41" s="215" t="str">
        <f t="shared" si="1"/>
        <v>ENSCHEDE</v>
      </c>
      <c r="I41" s="22"/>
      <c r="J41" s="182">
        <v>3180</v>
      </c>
      <c r="K41" s="183" t="s">
        <v>149</v>
      </c>
      <c r="L41" s="80" t="s">
        <v>255</v>
      </c>
      <c r="N41" s="360"/>
      <c r="O41" s="361"/>
      <c r="P41" s="362"/>
      <c r="Q41" s="84"/>
      <c r="R41" s="84"/>
      <c r="S41" s="19"/>
      <c r="X41" s="40"/>
      <c r="Y41" s="40"/>
      <c r="Z41" s="84"/>
    </row>
    <row r="42" spans="1:26" x14ac:dyDescent="0.2">
      <c r="A42" s="182">
        <v>300</v>
      </c>
      <c r="B42" s="193">
        <v>22</v>
      </c>
      <c r="C42" s="183"/>
      <c r="D42" s="183" t="s">
        <v>1756</v>
      </c>
      <c r="E42" s="183" t="s">
        <v>562</v>
      </c>
      <c r="F42" s="191">
        <v>3100</v>
      </c>
      <c r="G42" s="213" t="str">
        <f t="shared" si="0"/>
        <v>Flevoland</v>
      </c>
      <c r="H42" s="215" t="str">
        <f t="shared" si="1"/>
        <v>ZWOLLE</v>
      </c>
      <c r="I42" s="22"/>
      <c r="J42" s="182">
        <v>3190</v>
      </c>
      <c r="K42" s="183" t="s">
        <v>150</v>
      </c>
      <c r="L42" s="80" t="s">
        <v>401</v>
      </c>
      <c r="N42" s="360"/>
      <c r="O42" s="361"/>
      <c r="P42" s="362"/>
      <c r="Q42" s="84"/>
      <c r="R42" s="84"/>
      <c r="S42" s="19"/>
      <c r="X42" s="40"/>
      <c r="Y42" s="40"/>
      <c r="Z42" s="84"/>
    </row>
    <row r="43" spans="1:26" x14ac:dyDescent="0.2">
      <c r="A43" s="182">
        <v>300</v>
      </c>
      <c r="B43" s="193">
        <v>23</v>
      </c>
      <c r="C43" s="183"/>
      <c r="D43" s="183" t="s">
        <v>1756</v>
      </c>
      <c r="E43" s="183" t="s">
        <v>562</v>
      </c>
      <c r="F43" s="191">
        <v>3060</v>
      </c>
      <c r="G43" s="213" t="str">
        <f t="shared" si="0"/>
        <v>Apeldoorn Zutphen e.o.</v>
      </c>
      <c r="H43" s="215" t="str">
        <f t="shared" si="1"/>
        <v>AMERSFOORT</v>
      </c>
      <c r="I43" s="22"/>
      <c r="J43" s="182">
        <v>3200</v>
      </c>
      <c r="K43" s="183" t="s">
        <v>151</v>
      </c>
      <c r="L43" s="80" t="s">
        <v>398</v>
      </c>
      <c r="N43" s="360"/>
      <c r="O43" s="361"/>
      <c r="P43" s="362"/>
      <c r="Q43" s="84"/>
      <c r="R43" s="84"/>
      <c r="S43" s="19"/>
      <c r="X43" s="40"/>
      <c r="Y43" s="40"/>
      <c r="Z43" s="84"/>
    </row>
    <row r="44" spans="1:26" x14ac:dyDescent="0.2">
      <c r="A44" s="182">
        <v>300</v>
      </c>
      <c r="B44" s="193">
        <v>24</v>
      </c>
      <c r="C44" s="183"/>
      <c r="D44" s="183" t="s">
        <v>1756</v>
      </c>
      <c r="E44" s="183" t="s">
        <v>562</v>
      </c>
      <c r="F44" s="191">
        <v>3070</v>
      </c>
      <c r="G44" s="213" t="str">
        <f t="shared" si="0"/>
        <v>Arnhem</v>
      </c>
      <c r="H44" s="215" t="str">
        <f t="shared" si="1"/>
        <v>ENSCHEDE</v>
      </c>
      <c r="I44" s="22"/>
      <c r="J44" s="182">
        <v>3210</v>
      </c>
      <c r="K44" s="183" t="s">
        <v>152</v>
      </c>
      <c r="L44" s="80" t="s">
        <v>239</v>
      </c>
      <c r="N44" s="360"/>
      <c r="O44" s="361"/>
      <c r="P44" s="362"/>
      <c r="Q44" s="84"/>
      <c r="R44" s="84"/>
      <c r="S44" s="19"/>
      <c r="X44" s="40"/>
      <c r="Y44" s="40"/>
      <c r="Z44" s="84"/>
    </row>
    <row r="45" spans="1:26" x14ac:dyDescent="0.2">
      <c r="A45" s="182">
        <v>300</v>
      </c>
      <c r="B45" s="193">
        <v>25</v>
      </c>
      <c r="C45" s="183"/>
      <c r="D45" s="183" t="s">
        <v>1756</v>
      </c>
      <c r="E45" s="183" t="s">
        <v>562</v>
      </c>
      <c r="F45" s="191">
        <v>3090</v>
      </c>
      <c r="G45" s="213" t="str">
        <f t="shared" si="0"/>
        <v>Utrecht</v>
      </c>
      <c r="H45" s="215" t="str">
        <f t="shared" si="1"/>
        <v>AMERSFOORT</v>
      </c>
      <c r="I45" s="22"/>
      <c r="J45" s="182">
        <v>3220</v>
      </c>
      <c r="K45" s="183" t="s">
        <v>531</v>
      </c>
      <c r="L45" s="80" t="s">
        <v>401</v>
      </c>
      <c r="N45" s="360"/>
      <c r="O45" s="361"/>
      <c r="P45" s="362"/>
      <c r="Q45" s="84"/>
      <c r="R45" s="84"/>
      <c r="S45" s="19"/>
      <c r="X45" s="40"/>
      <c r="Y45" s="40"/>
      <c r="Z45" s="84"/>
    </row>
    <row r="46" spans="1:26" x14ac:dyDescent="0.2">
      <c r="A46" s="182">
        <v>300</v>
      </c>
      <c r="B46" s="193">
        <v>26</v>
      </c>
      <c r="C46" s="183"/>
      <c r="D46" s="183" t="s">
        <v>1756</v>
      </c>
      <c r="E46" s="183" t="s">
        <v>562</v>
      </c>
      <c r="F46" s="191">
        <v>3120</v>
      </c>
      <c r="G46" s="213" t="str">
        <f t="shared" si="0"/>
        <v>Noord-Holland Noord</v>
      </c>
      <c r="H46" s="215" t="str">
        <f t="shared" si="1"/>
        <v>ALKMAAR</v>
      </c>
      <c r="I46" s="22"/>
      <c r="J46" s="182">
        <v>3230</v>
      </c>
      <c r="K46" s="183" t="s">
        <v>153</v>
      </c>
      <c r="L46" s="80" t="s">
        <v>255</v>
      </c>
      <c r="N46" s="360"/>
      <c r="O46" s="361"/>
      <c r="P46" s="362"/>
      <c r="Q46" s="84"/>
      <c r="R46" s="84"/>
      <c r="S46" s="19"/>
      <c r="X46" s="40"/>
      <c r="Y46" s="40"/>
      <c r="Z46" s="84"/>
    </row>
    <row r="47" spans="1:26" x14ac:dyDescent="0.2">
      <c r="A47" s="182">
        <v>300</v>
      </c>
      <c r="B47" s="193">
        <v>27</v>
      </c>
      <c r="C47" s="183"/>
      <c r="D47" s="183" t="s">
        <v>1756</v>
      </c>
      <c r="E47" s="183" t="s">
        <v>562</v>
      </c>
      <c r="F47" s="191">
        <v>3170</v>
      </c>
      <c r="G47" s="213" t="str">
        <f t="shared" si="0"/>
        <v>Zuid Holland Noord</v>
      </c>
      <c r="H47" s="215" t="str">
        <f t="shared" si="1"/>
        <v>LEIDEN</v>
      </c>
      <c r="I47" s="22"/>
      <c r="J47" s="182">
        <v>3240</v>
      </c>
      <c r="K47" s="183" t="s">
        <v>352</v>
      </c>
      <c r="L47" s="80" t="s">
        <v>398</v>
      </c>
      <c r="N47" s="360"/>
      <c r="O47" s="361"/>
      <c r="P47" s="362"/>
      <c r="Q47" s="84"/>
      <c r="R47" s="84"/>
      <c r="S47" s="19"/>
      <c r="X47" s="40"/>
      <c r="Y47" s="40"/>
      <c r="Z47" s="84"/>
    </row>
    <row r="48" spans="1:26" x14ac:dyDescent="0.2">
      <c r="A48" s="182">
        <v>300</v>
      </c>
      <c r="B48" s="193">
        <v>28</v>
      </c>
      <c r="C48" s="183"/>
      <c r="D48" s="183" t="s">
        <v>64</v>
      </c>
      <c r="E48" s="183" t="s">
        <v>562</v>
      </c>
      <c r="F48" s="191">
        <v>3190</v>
      </c>
      <c r="G48" s="213" t="str">
        <f t="shared" si="0"/>
        <v>Delft Westland Oostland</v>
      </c>
      <c r="H48" s="215" t="str">
        <f t="shared" si="1"/>
        <v>SCHIEDAM</v>
      </c>
      <c r="I48" s="22"/>
      <c r="J48" s="182">
        <v>3250</v>
      </c>
      <c r="K48" s="183" t="s">
        <v>154</v>
      </c>
      <c r="L48" s="80" t="s">
        <v>255</v>
      </c>
      <c r="N48" s="360"/>
      <c r="O48" s="361"/>
      <c r="P48" s="362"/>
      <c r="Q48" s="84"/>
      <c r="R48" s="84"/>
      <c r="S48" s="19"/>
      <c r="X48" s="40"/>
      <c r="Y48" s="40"/>
      <c r="Z48" s="84"/>
    </row>
    <row r="49" spans="1:26" x14ac:dyDescent="0.2">
      <c r="A49" s="182">
        <v>300</v>
      </c>
      <c r="B49" s="193">
        <v>29</v>
      </c>
      <c r="C49" s="183"/>
      <c r="D49" s="183" t="s">
        <v>1756</v>
      </c>
      <c r="E49" s="183" t="s">
        <v>562</v>
      </c>
      <c r="F49" s="191">
        <v>3240</v>
      </c>
      <c r="G49" s="213" t="str">
        <f t="shared" si="0"/>
        <v>Waardenland</v>
      </c>
      <c r="H49" s="215" t="str">
        <f t="shared" si="1"/>
        <v>GORINCHEM</v>
      </c>
      <c r="I49" s="22"/>
      <c r="J49" s="182">
        <v>3260</v>
      </c>
      <c r="K49" s="183" t="s">
        <v>155</v>
      </c>
      <c r="L49" s="80" t="s">
        <v>255</v>
      </c>
      <c r="N49" s="360"/>
      <c r="O49" s="361"/>
      <c r="P49" s="362"/>
      <c r="Q49" s="84"/>
      <c r="R49" s="84"/>
      <c r="S49" s="19"/>
      <c r="X49" s="40"/>
      <c r="Y49" s="40"/>
      <c r="Z49" s="84"/>
    </row>
    <row r="50" spans="1:26" x14ac:dyDescent="0.2">
      <c r="A50" s="182">
        <v>300</v>
      </c>
      <c r="B50" s="193">
        <v>30</v>
      </c>
      <c r="C50" s="183"/>
      <c r="D50" s="183" t="s">
        <v>1756</v>
      </c>
      <c r="E50" s="183" t="s">
        <v>562</v>
      </c>
      <c r="F50" s="191">
        <v>3040</v>
      </c>
      <c r="G50" s="213" t="str">
        <f t="shared" si="0"/>
        <v>Zwolle</v>
      </c>
      <c r="H50" s="215" t="str">
        <f t="shared" si="1"/>
        <v>ZWOLLE</v>
      </c>
      <c r="I50" s="22"/>
      <c r="J50" s="182">
        <v>3270</v>
      </c>
      <c r="K50" s="183" t="s">
        <v>353</v>
      </c>
      <c r="L50" s="80" t="s">
        <v>255</v>
      </c>
      <c r="N50" s="360"/>
      <c r="O50" s="361"/>
      <c r="P50" s="362"/>
      <c r="Q50" s="84"/>
      <c r="R50" s="84"/>
      <c r="S50" s="61"/>
      <c r="T50" s="22"/>
      <c r="U50" s="40"/>
      <c r="V50" s="40"/>
      <c r="W50" s="40"/>
      <c r="X50" s="40"/>
      <c r="Y50" s="40"/>
      <c r="Z50" s="84"/>
    </row>
    <row r="51" spans="1:26" x14ac:dyDescent="0.2">
      <c r="A51" s="182">
        <v>300</v>
      </c>
      <c r="B51" s="193">
        <v>31</v>
      </c>
      <c r="C51" s="183"/>
      <c r="D51" s="183" t="s">
        <v>1756</v>
      </c>
      <c r="E51" s="183" t="s">
        <v>562</v>
      </c>
      <c r="F51" s="191">
        <v>3061</v>
      </c>
      <c r="G51" s="213" t="str">
        <f t="shared" si="0"/>
        <v>Midden IJssel</v>
      </c>
      <c r="H51" s="215" t="str">
        <f t="shared" si="1"/>
        <v>DEVENTER</v>
      </c>
      <c r="I51" s="22"/>
      <c r="J51" s="182">
        <v>3280</v>
      </c>
      <c r="K51" s="183" t="s">
        <v>156</v>
      </c>
      <c r="L51" s="80" t="s">
        <v>255</v>
      </c>
      <c r="N51" s="360"/>
      <c r="O51" s="361"/>
      <c r="P51" s="362"/>
      <c r="Q51" s="84"/>
      <c r="R51" s="84"/>
      <c r="S51" s="61"/>
      <c r="T51" s="22"/>
      <c r="U51" s="40"/>
      <c r="V51" s="40"/>
      <c r="W51" s="40"/>
      <c r="X51" s="40"/>
      <c r="Y51" s="40"/>
      <c r="Z51" s="84"/>
    </row>
    <row r="52" spans="1:26" x14ac:dyDescent="0.2">
      <c r="A52" s="182">
        <v>300</v>
      </c>
      <c r="B52" s="193">
        <v>32</v>
      </c>
      <c r="C52" s="183"/>
      <c r="D52" s="183" t="s">
        <v>1759</v>
      </c>
      <c r="E52" s="183" t="s">
        <v>366</v>
      </c>
      <c r="F52" s="191">
        <v>3050</v>
      </c>
      <c r="G52" s="213" t="str">
        <f t="shared" si="0"/>
        <v>Twente</v>
      </c>
      <c r="H52" s="215" t="str">
        <f t="shared" si="1"/>
        <v>ENSCHEDE</v>
      </c>
      <c r="I52" s="22"/>
      <c r="J52" s="182">
        <v>3290</v>
      </c>
      <c r="K52" s="183" t="s">
        <v>185</v>
      </c>
      <c r="L52" s="80" t="s">
        <v>255</v>
      </c>
      <c r="N52" s="360"/>
      <c r="O52" s="361"/>
      <c r="P52" s="362"/>
      <c r="Q52" s="84"/>
      <c r="R52" s="84"/>
      <c r="S52" s="61"/>
      <c r="T52" s="22"/>
      <c r="U52" s="40"/>
      <c r="V52" s="40"/>
      <c r="W52" s="40"/>
      <c r="X52" s="40"/>
      <c r="Y52" s="40"/>
      <c r="Z52" s="84"/>
    </row>
    <row r="53" spans="1:26" x14ac:dyDescent="0.2">
      <c r="A53" s="182">
        <v>300</v>
      </c>
      <c r="B53" s="193">
        <v>33</v>
      </c>
      <c r="C53" s="183"/>
      <c r="D53" s="183" t="s">
        <v>1760</v>
      </c>
      <c r="E53" s="183" t="s">
        <v>370</v>
      </c>
      <c r="F53" s="191">
        <v>3040</v>
      </c>
      <c r="G53" s="213" t="str">
        <f t="shared" si="0"/>
        <v>Zwolle</v>
      </c>
      <c r="H53" s="215" t="str">
        <f t="shared" si="1"/>
        <v>ZWOLLE</v>
      </c>
      <c r="I53" s="22"/>
      <c r="J53" s="182">
        <v>3300</v>
      </c>
      <c r="K53" s="183" t="s">
        <v>157</v>
      </c>
      <c r="L53" s="80" t="s">
        <v>253</v>
      </c>
      <c r="N53" s="360"/>
      <c r="O53" s="361"/>
      <c r="P53" s="362"/>
      <c r="Q53" s="84"/>
      <c r="R53" s="84"/>
      <c r="S53" s="61"/>
      <c r="T53" s="22"/>
      <c r="U53" s="40"/>
      <c r="V53" s="40"/>
      <c r="W53" s="40"/>
      <c r="X53" s="40"/>
      <c r="Y53" s="40"/>
      <c r="Z53" s="84"/>
    </row>
    <row r="54" spans="1:26" x14ac:dyDescent="0.2">
      <c r="A54" s="182">
        <v>300</v>
      </c>
      <c r="B54" s="193">
        <v>34</v>
      </c>
      <c r="C54" s="183"/>
      <c r="D54" s="183" t="s">
        <v>1761</v>
      </c>
      <c r="E54" s="183" t="s">
        <v>388</v>
      </c>
      <c r="F54" s="191">
        <v>3090</v>
      </c>
      <c r="G54" s="213" t="str">
        <f t="shared" si="0"/>
        <v>Utrecht</v>
      </c>
      <c r="H54" s="215" t="str">
        <f t="shared" si="1"/>
        <v>AMERSFOORT</v>
      </c>
      <c r="I54" s="22"/>
      <c r="J54" s="184">
        <v>3310</v>
      </c>
      <c r="K54" s="185" t="s">
        <v>4</v>
      </c>
      <c r="L54" s="120" t="s">
        <v>255</v>
      </c>
      <c r="N54" s="360"/>
      <c r="O54" s="361"/>
      <c r="P54" s="362"/>
      <c r="Q54" s="84"/>
      <c r="R54" s="84"/>
      <c r="S54" s="61"/>
      <c r="T54" s="22"/>
      <c r="U54" s="40"/>
      <c r="V54" s="40"/>
      <c r="W54" s="40"/>
      <c r="X54" s="40"/>
      <c r="Y54" s="40"/>
      <c r="Z54" s="84"/>
    </row>
    <row r="55" spans="1:26" x14ac:dyDescent="0.2">
      <c r="A55" s="182">
        <v>300</v>
      </c>
      <c r="B55" s="193">
        <v>35</v>
      </c>
      <c r="C55" s="183"/>
      <c r="D55" s="183" t="s">
        <v>193</v>
      </c>
      <c r="E55" s="183" t="s">
        <v>367</v>
      </c>
      <c r="F55" s="191">
        <v>3061</v>
      </c>
      <c r="G55" s="213" t="str">
        <f t="shared" si="0"/>
        <v>Midden IJssel</v>
      </c>
      <c r="H55" s="215" t="str">
        <f t="shared" si="1"/>
        <v>DEVENTER</v>
      </c>
      <c r="I55" s="22"/>
      <c r="J55" s="22"/>
      <c r="K55" s="84"/>
      <c r="N55" s="360"/>
      <c r="O55" s="361"/>
      <c r="P55" s="362"/>
      <c r="Q55" s="84"/>
      <c r="R55" s="84"/>
      <c r="S55" s="61"/>
      <c r="T55" s="22"/>
      <c r="U55" s="40"/>
      <c r="V55" s="40"/>
      <c r="W55" s="40"/>
      <c r="X55" s="40"/>
      <c r="Y55" s="40"/>
      <c r="Z55" s="84"/>
    </row>
    <row r="56" spans="1:26" x14ac:dyDescent="0.2">
      <c r="A56" s="182">
        <v>300</v>
      </c>
      <c r="B56" s="193">
        <v>36</v>
      </c>
      <c r="C56" s="183"/>
      <c r="D56" s="183" t="s">
        <v>1762</v>
      </c>
      <c r="E56" s="183" t="s">
        <v>368</v>
      </c>
      <c r="F56" s="191">
        <v>3040</v>
      </c>
      <c r="G56" s="213" t="str">
        <f t="shared" si="0"/>
        <v>Zwolle</v>
      </c>
      <c r="H56" s="215" t="str">
        <f t="shared" si="1"/>
        <v>ZWOLLE</v>
      </c>
      <c r="I56" s="22"/>
      <c r="J56" s="22"/>
      <c r="K56" s="84"/>
      <c r="N56" s="360"/>
      <c r="O56" s="361"/>
      <c r="P56" s="362"/>
      <c r="Q56" s="84"/>
      <c r="R56" s="84"/>
      <c r="S56" s="61"/>
      <c r="T56" s="22"/>
      <c r="U56" s="40"/>
      <c r="V56" s="40"/>
      <c r="W56" s="40"/>
      <c r="X56" s="40"/>
      <c r="Y56" s="40"/>
      <c r="Z56" s="84"/>
    </row>
    <row r="57" spans="1:26" x14ac:dyDescent="0.2">
      <c r="A57" s="182">
        <v>300</v>
      </c>
      <c r="B57" s="193">
        <v>37</v>
      </c>
      <c r="C57" s="183"/>
      <c r="D57" s="183" t="s">
        <v>117</v>
      </c>
      <c r="E57" s="183" t="s">
        <v>263</v>
      </c>
      <c r="F57" s="191">
        <v>3150</v>
      </c>
      <c r="G57" s="213" t="str">
        <f t="shared" si="0"/>
        <v>Amsterdam</v>
      </c>
      <c r="H57" s="215" t="str">
        <f t="shared" si="1"/>
        <v>AMERSFOORT</v>
      </c>
      <c r="I57" s="22"/>
      <c r="J57" s="22"/>
      <c r="K57" s="84"/>
      <c r="N57" s="360"/>
      <c r="O57" s="361"/>
      <c r="P57" s="362"/>
      <c r="Q57" s="84"/>
      <c r="R57" s="84"/>
      <c r="S57" s="61"/>
      <c r="T57" s="22"/>
      <c r="U57" s="40"/>
      <c r="V57" s="40"/>
      <c r="W57" s="40"/>
      <c r="X57" s="40"/>
      <c r="Y57" s="40"/>
      <c r="Z57" s="84"/>
    </row>
    <row r="58" spans="1:26" x14ac:dyDescent="0.2">
      <c r="A58" s="182">
        <v>300</v>
      </c>
      <c r="B58" s="193">
        <v>38</v>
      </c>
      <c r="C58" s="183"/>
      <c r="D58" s="183" t="s">
        <v>1763</v>
      </c>
      <c r="E58" s="183" t="s">
        <v>246</v>
      </c>
      <c r="F58" s="191">
        <v>3061</v>
      </c>
      <c r="G58" s="213" t="str">
        <f t="shared" si="0"/>
        <v>Midden IJssel</v>
      </c>
      <c r="H58" s="215" t="str">
        <f t="shared" si="1"/>
        <v>DEVENTER</v>
      </c>
      <c r="I58" s="22"/>
      <c r="J58" s="22"/>
      <c r="K58" s="84"/>
      <c r="N58" s="360"/>
      <c r="O58" s="361"/>
      <c r="P58" s="362"/>
      <c r="Q58" s="84"/>
      <c r="R58" s="84"/>
      <c r="S58" s="61"/>
      <c r="T58" s="22"/>
      <c r="U58" s="40"/>
      <c r="V58" s="40"/>
      <c r="W58" s="40"/>
      <c r="X58" s="40"/>
      <c r="Y58" s="40"/>
      <c r="Z58" s="84"/>
    </row>
    <row r="59" spans="1:26" x14ac:dyDescent="0.2">
      <c r="A59" s="182">
        <v>300</v>
      </c>
      <c r="B59" s="193">
        <v>39</v>
      </c>
      <c r="C59" s="183"/>
      <c r="D59" s="183" t="s">
        <v>186</v>
      </c>
      <c r="E59" s="183" t="s">
        <v>369</v>
      </c>
      <c r="F59" s="191">
        <v>3050</v>
      </c>
      <c r="G59" s="213" t="str">
        <f t="shared" si="0"/>
        <v>Twente</v>
      </c>
      <c r="H59" s="215" t="str">
        <f t="shared" si="1"/>
        <v>ENSCHEDE</v>
      </c>
      <c r="I59" s="22"/>
      <c r="J59" s="22"/>
      <c r="K59" s="84"/>
      <c r="N59" s="360"/>
      <c r="O59" s="361"/>
      <c r="P59" s="362"/>
      <c r="Q59" s="84"/>
      <c r="R59" s="84"/>
      <c r="S59" s="61"/>
      <c r="T59" s="22"/>
      <c r="U59" s="40"/>
      <c r="V59" s="40"/>
      <c r="W59" s="40"/>
      <c r="X59" s="40"/>
      <c r="Y59" s="40"/>
      <c r="Z59" s="84"/>
    </row>
    <row r="60" spans="1:26" x14ac:dyDescent="0.2">
      <c r="A60" s="182">
        <v>300</v>
      </c>
      <c r="B60" s="193">
        <v>40</v>
      </c>
      <c r="C60" s="183"/>
      <c r="D60" s="183" t="s">
        <v>1764</v>
      </c>
      <c r="E60" s="183" t="s">
        <v>254</v>
      </c>
      <c r="F60" s="191">
        <v>3020</v>
      </c>
      <c r="G60" s="213" t="str">
        <f t="shared" si="0"/>
        <v>Friesland</v>
      </c>
      <c r="H60" s="215" t="str">
        <f t="shared" si="1"/>
        <v>LEEUWARDEN</v>
      </c>
      <c r="I60" s="22"/>
      <c r="J60" s="22"/>
      <c r="K60" s="84"/>
      <c r="N60" s="360"/>
      <c r="O60" s="361"/>
      <c r="P60" s="362"/>
      <c r="Q60" s="84"/>
      <c r="R60" s="84"/>
      <c r="S60" s="61"/>
      <c r="T60" s="22"/>
      <c r="U60" s="40"/>
      <c r="V60" s="40"/>
      <c r="W60" s="40"/>
      <c r="X60" s="40"/>
      <c r="Y60" s="40"/>
      <c r="Z60" s="84"/>
    </row>
    <row r="61" spans="1:26" x14ac:dyDescent="0.2">
      <c r="A61" s="182">
        <v>300</v>
      </c>
      <c r="B61" s="193">
        <v>41</v>
      </c>
      <c r="C61" s="183"/>
      <c r="D61" s="183" t="s">
        <v>1765</v>
      </c>
      <c r="E61" s="183" t="s">
        <v>260</v>
      </c>
      <c r="F61" s="191">
        <v>3310</v>
      </c>
      <c r="G61" s="213" t="str">
        <f t="shared" si="0"/>
        <v>Zuid-Limburg</v>
      </c>
      <c r="H61" s="215" t="str">
        <f t="shared" si="1"/>
        <v>TILBURG</v>
      </c>
      <c r="I61" s="22"/>
      <c r="J61" s="22"/>
      <c r="K61" s="84"/>
      <c r="N61" s="360"/>
      <c r="O61" s="361"/>
      <c r="P61" s="362"/>
      <c r="Q61" s="84"/>
      <c r="R61" s="84"/>
      <c r="S61" s="61"/>
      <c r="T61" s="22"/>
      <c r="U61" s="40"/>
      <c r="V61" s="40"/>
      <c r="W61" s="40"/>
      <c r="X61" s="40"/>
      <c r="Y61" s="40"/>
      <c r="Z61" s="84"/>
    </row>
    <row r="62" spans="1:26" x14ac:dyDescent="0.2">
      <c r="A62" s="182">
        <v>300</v>
      </c>
      <c r="B62" s="193">
        <v>42</v>
      </c>
      <c r="C62" s="183"/>
      <c r="D62" s="183" t="s">
        <v>1766</v>
      </c>
      <c r="E62" s="183" t="s">
        <v>404</v>
      </c>
      <c r="F62" s="191">
        <v>3170</v>
      </c>
      <c r="G62" s="213" t="str">
        <f t="shared" si="0"/>
        <v>Zuid Holland Noord</v>
      </c>
      <c r="H62" s="215" t="str">
        <f t="shared" si="1"/>
        <v>LEIDEN</v>
      </c>
      <c r="I62" s="22"/>
      <c r="J62" s="22"/>
      <c r="K62" s="84"/>
      <c r="N62" s="360"/>
      <c r="O62" s="361"/>
      <c r="P62" s="362"/>
      <c r="Q62" s="84"/>
      <c r="R62" s="84"/>
      <c r="S62" s="61"/>
      <c r="T62" s="22"/>
      <c r="U62" s="40"/>
      <c r="V62" s="40"/>
      <c r="W62" s="40"/>
      <c r="X62" s="40"/>
      <c r="Y62" s="40"/>
      <c r="Z62" s="84"/>
    </row>
    <row r="63" spans="1:26" x14ac:dyDescent="0.2">
      <c r="A63" s="182">
        <v>300</v>
      </c>
      <c r="B63" s="193">
        <v>44</v>
      </c>
      <c r="C63" s="183"/>
      <c r="D63" s="183" t="s">
        <v>1768</v>
      </c>
      <c r="E63" s="183" t="s">
        <v>371</v>
      </c>
      <c r="F63" s="191">
        <v>3050</v>
      </c>
      <c r="G63" s="213" t="str">
        <f t="shared" si="0"/>
        <v>Twente</v>
      </c>
      <c r="H63" s="215" t="str">
        <f t="shared" si="1"/>
        <v>ENSCHEDE</v>
      </c>
      <c r="I63" s="22"/>
      <c r="J63" s="22"/>
      <c r="K63" s="84"/>
      <c r="N63" s="360"/>
      <c r="O63" s="361"/>
      <c r="P63" s="362"/>
      <c r="Q63" s="84"/>
      <c r="R63" s="84"/>
      <c r="S63" s="61"/>
      <c r="T63" s="22"/>
      <c r="U63" s="40"/>
      <c r="V63" s="40"/>
      <c r="W63" s="40"/>
      <c r="X63" s="40"/>
      <c r="Y63" s="40"/>
      <c r="Z63" s="84"/>
    </row>
    <row r="64" spans="1:26" x14ac:dyDescent="0.2">
      <c r="A64" s="182">
        <v>300</v>
      </c>
      <c r="B64" s="193">
        <v>45</v>
      </c>
      <c r="C64" s="183"/>
      <c r="D64" s="183" t="s">
        <v>1769</v>
      </c>
      <c r="E64" s="183" t="s">
        <v>418</v>
      </c>
      <c r="F64" s="191">
        <v>3061</v>
      </c>
      <c r="G64" s="213" t="str">
        <f t="shared" si="0"/>
        <v>Midden IJssel</v>
      </c>
      <c r="H64" s="215" t="str">
        <f t="shared" si="1"/>
        <v>DEVENTER</v>
      </c>
      <c r="I64" s="22"/>
      <c r="J64" s="22"/>
      <c r="K64" s="84"/>
      <c r="N64" s="360"/>
      <c r="O64" s="361"/>
      <c r="P64" s="362"/>
      <c r="Q64" s="84"/>
      <c r="R64" s="84"/>
      <c r="S64" s="61"/>
      <c r="T64" s="22"/>
      <c r="U64" s="40"/>
      <c r="V64" s="40"/>
      <c r="W64" s="40"/>
      <c r="X64" s="40"/>
      <c r="Y64" s="40"/>
      <c r="Z64" s="84"/>
    </row>
    <row r="65" spans="1:26" x14ac:dyDescent="0.2">
      <c r="A65" s="182">
        <v>300</v>
      </c>
      <c r="B65" s="193">
        <v>46</v>
      </c>
      <c r="C65" s="183"/>
      <c r="D65" s="183" t="s">
        <v>1770</v>
      </c>
      <c r="E65" s="183" t="s">
        <v>239</v>
      </c>
      <c r="F65" s="191">
        <v>3040</v>
      </c>
      <c r="G65" s="213" t="str">
        <f t="shared" si="0"/>
        <v>Zwolle</v>
      </c>
      <c r="H65" s="215" t="str">
        <f t="shared" si="1"/>
        <v>ZWOLLE</v>
      </c>
      <c r="I65" s="22"/>
      <c r="J65" s="22"/>
      <c r="K65" s="84"/>
      <c r="N65" s="360"/>
      <c r="O65" s="361"/>
      <c r="P65" s="362"/>
      <c r="Q65" s="84"/>
      <c r="R65" s="84"/>
      <c r="S65" s="61"/>
      <c r="T65" s="22"/>
      <c r="U65" s="40"/>
      <c r="V65" s="40"/>
      <c r="W65" s="40"/>
      <c r="X65" s="40"/>
      <c r="Y65" s="40"/>
      <c r="Z65" s="84"/>
    </row>
    <row r="66" spans="1:26" x14ac:dyDescent="0.2">
      <c r="A66" s="182">
        <v>300</v>
      </c>
      <c r="B66" s="193">
        <v>47</v>
      </c>
      <c r="C66" s="183"/>
      <c r="D66" s="183" t="s">
        <v>1771</v>
      </c>
      <c r="E66" s="183" t="s">
        <v>275</v>
      </c>
      <c r="F66" s="191">
        <v>3060</v>
      </c>
      <c r="G66" s="213" t="str">
        <f t="shared" si="0"/>
        <v>Apeldoorn Zutphen e.o.</v>
      </c>
      <c r="H66" s="215" t="str">
        <f t="shared" si="1"/>
        <v>AMERSFOORT</v>
      </c>
      <c r="I66" s="22"/>
      <c r="J66" s="22"/>
      <c r="K66" s="84"/>
      <c r="N66" s="360"/>
      <c r="O66" s="361"/>
      <c r="P66" s="362"/>
      <c r="Q66" s="84"/>
      <c r="R66" s="84"/>
      <c r="S66" s="61"/>
      <c r="T66" s="22"/>
      <c r="U66" s="40"/>
      <c r="V66" s="40"/>
      <c r="W66" s="40"/>
      <c r="X66" s="40"/>
      <c r="Y66" s="40"/>
      <c r="Z66" s="84"/>
    </row>
    <row r="67" spans="1:26" x14ac:dyDescent="0.2">
      <c r="A67" s="182">
        <v>300</v>
      </c>
      <c r="B67" s="193">
        <v>48</v>
      </c>
      <c r="C67" s="183"/>
      <c r="D67" s="183" t="s">
        <v>1772</v>
      </c>
      <c r="E67" s="183" t="s">
        <v>251</v>
      </c>
      <c r="F67" s="191">
        <v>3070</v>
      </c>
      <c r="G67" s="213" t="str">
        <f t="shared" si="0"/>
        <v>Arnhem</v>
      </c>
      <c r="H67" s="215" t="str">
        <f t="shared" si="1"/>
        <v>ENSCHEDE</v>
      </c>
      <c r="I67" s="22"/>
      <c r="J67" s="22"/>
      <c r="K67" s="84"/>
      <c r="N67" s="360"/>
      <c r="O67" s="361"/>
      <c r="P67" s="362"/>
      <c r="Q67" s="84"/>
      <c r="R67" s="84"/>
      <c r="S67" s="61"/>
      <c r="T67" s="22"/>
      <c r="U67" s="40"/>
      <c r="V67" s="40"/>
      <c r="W67" s="40"/>
      <c r="X67" s="40"/>
      <c r="Y67" s="40"/>
      <c r="Z67" s="84"/>
    </row>
    <row r="68" spans="1:26" x14ac:dyDescent="0.2">
      <c r="A68" s="182">
        <v>300</v>
      </c>
      <c r="B68" s="193">
        <v>49</v>
      </c>
      <c r="C68" s="183"/>
      <c r="D68" s="183" t="s">
        <v>1773</v>
      </c>
      <c r="E68" s="183" t="s">
        <v>282</v>
      </c>
      <c r="F68" s="191">
        <v>3070</v>
      </c>
      <c r="G68" s="213" t="str">
        <f t="shared" si="0"/>
        <v>Arnhem</v>
      </c>
      <c r="H68" s="215" t="str">
        <f t="shared" si="1"/>
        <v>ENSCHEDE</v>
      </c>
      <c r="I68" s="22"/>
      <c r="J68" s="22"/>
      <c r="K68" s="84"/>
      <c r="N68" s="360"/>
      <c r="O68" s="361"/>
      <c r="P68" s="362"/>
      <c r="Q68" s="84"/>
      <c r="R68" s="84"/>
      <c r="S68" s="61"/>
      <c r="T68" s="22"/>
      <c r="U68" s="40"/>
      <c r="V68" s="40"/>
      <c r="W68" s="40"/>
      <c r="X68" s="40"/>
      <c r="Y68" s="40"/>
      <c r="Z68" s="84"/>
    </row>
    <row r="69" spans="1:26" x14ac:dyDescent="0.2">
      <c r="A69" s="182">
        <v>300</v>
      </c>
      <c r="B69" s="193">
        <v>53</v>
      </c>
      <c r="C69" s="183"/>
      <c r="D69" s="183" t="s">
        <v>1775</v>
      </c>
      <c r="E69" s="183" t="s">
        <v>554</v>
      </c>
      <c r="F69" s="191">
        <v>3070</v>
      </c>
      <c r="G69" s="213" t="str">
        <f t="shared" si="0"/>
        <v>Arnhem</v>
      </c>
      <c r="H69" s="215" t="str">
        <f t="shared" si="1"/>
        <v>ENSCHEDE</v>
      </c>
      <c r="I69" s="22"/>
      <c r="J69" s="22"/>
      <c r="K69" s="84"/>
      <c r="N69" s="360"/>
      <c r="O69" s="361"/>
      <c r="P69" s="362"/>
      <c r="Q69" s="84"/>
      <c r="R69" s="84"/>
      <c r="S69" s="61"/>
      <c r="T69" s="22"/>
      <c r="U69" s="40"/>
      <c r="V69" s="40"/>
      <c r="W69" s="40"/>
      <c r="X69" s="40"/>
      <c r="Y69" s="40"/>
      <c r="Z69" s="84"/>
    </row>
    <row r="70" spans="1:26" x14ac:dyDescent="0.2">
      <c r="A70" s="182">
        <v>300</v>
      </c>
      <c r="B70" s="193">
        <v>54</v>
      </c>
      <c r="C70" s="183"/>
      <c r="D70" s="183" t="s">
        <v>1776</v>
      </c>
      <c r="E70" s="183" t="s">
        <v>554</v>
      </c>
      <c r="F70" s="191">
        <v>3070</v>
      </c>
      <c r="G70" s="213" t="str">
        <f t="shared" si="0"/>
        <v>Arnhem</v>
      </c>
      <c r="H70" s="215" t="str">
        <f t="shared" si="1"/>
        <v>ENSCHEDE</v>
      </c>
      <c r="I70" s="22"/>
      <c r="J70" s="22"/>
      <c r="K70" s="84"/>
      <c r="N70" s="360"/>
      <c r="O70" s="361"/>
      <c r="P70" s="362"/>
      <c r="Q70" s="84"/>
      <c r="R70" s="84"/>
      <c r="S70" s="58"/>
      <c r="T70" s="22"/>
      <c r="U70" s="40"/>
      <c r="V70" s="40"/>
      <c r="W70" s="40"/>
      <c r="X70" s="40"/>
      <c r="Y70" s="40"/>
      <c r="Z70" s="84"/>
    </row>
    <row r="71" spans="1:26" x14ac:dyDescent="0.2">
      <c r="A71" s="182">
        <v>300</v>
      </c>
      <c r="B71" s="193">
        <v>55</v>
      </c>
      <c r="C71" s="183"/>
      <c r="D71" s="183" t="s">
        <v>1777</v>
      </c>
      <c r="E71" s="183" t="s">
        <v>449</v>
      </c>
      <c r="F71" s="191">
        <v>3300</v>
      </c>
      <c r="G71" s="213" t="str">
        <f t="shared" si="0"/>
        <v>Noord-Limburg</v>
      </c>
      <c r="H71" s="215" t="str">
        <f t="shared" si="1"/>
        <v>EINDHOVEN</v>
      </c>
      <c r="I71" s="22"/>
      <c r="J71" s="22"/>
      <c r="K71" s="84"/>
      <c r="N71" s="360"/>
      <c r="O71" s="361"/>
      <c r="P71" s="362"/>
      <c r="Q71" s="84"/>
      <c r="R71" s="84"/>
      <c r="S71" s="22"/>
      <c r="T71" s="22"/>
      <c r="U71" s="40"/>
      <c r="V71" s="40"/>
      <c r="W71" s="40"/>
      <c r="X71" s="40"/>
      <c r="Y71" s="40"/>
      <c r="Z71" s="84"/>
    </row>
    <row r="72" spans="1:26" x14ac:dyDescent="0.2">
      <c r="A72" s="182">
        <v>300</v>
      </c>
      <c r="B72" s="193">
        <v>56</v>
      </c>
      <c r="C72" s="183"/>
      <c r="D72" s="183" t="s">
        <v>1777</v>
      </c>
      <c r="E72" s="183" t="s">
        <v>449</v>
      </c>
      <c r="F72" s="191">
        <v>3080</v>
      </c>
      <c r="G72" s="213" t="str">
        <f t="shared" si="0"/>
        <v>Nijmegen</v>
      </c>
      <c r="H72" s="215" t="str">
        <f t="shared" si="1"/>
        <v>EINDHOVEN</v>
      </c>
      <c r="I72" s="22"/>
      <c r="J72" s="22"/>
      <c r="K72" s="84"/>
      <c r="N72" s="360"/>
      <c r="O72" s="361"/>
      <c r="P72" s="362"/>
      <c r="Q72" s="84"/>
      <c r="R72" s="84"/>
      <c r="S72" s="22"/>
      <c r="T72" s="22"/>
      <c r="U72" s="40"/>
      <c r="V72" s="40"/>
      <c r="W72" s="40"/>
      <c r="X72" s="40"/>
      <c r="Y72" s="40"/>
      <c r="Z72" s="84"/>
    </row>
    <row r="73" spans="1:26" x14ac:dyDescent="0.2">
      <c r="A73" s="182">
        <v>300</v>
      </c>
      <c r="B73" s="193">
        <v>59</v>
      </c>
      <c r="C73" s="183"/>
      <c r="D73" s="183" t="s">
        <v>1779</v>
      </c>
      <c r="E73" s="183" t="s">
        <v>373</v>
      </c>
      <c r="F73" s="191">
        <v>3070</v>
      </c>
      <c r="G73" s="213" t="str">
        <f t="shared" si="0"/>
        <v>Arnhem</v>
      </c>
      <c r="H73" s="215" t="str">
        <f t="shared" si="1"/>
        <v>ENSCHEDE</v>
      </c>
      <c r="I73" s="22"/>
      <c r="J73" s="22"/>
      <c r="K73" s="84"/>
      <c r="N73" s="360"/>
      <c r="O73" s="361"/>
      <c r="P73" s="362"/>
      <c r="Q73" s="84"/>
      <c r="R73" s="84"/>
      <c r="S73" s="22"/>
      <c r="T73" s="22"/>
      <c r="U73" s="40"/>
      <c r="V73" s="40"/>
      <c r="W73" s="40"/>
      <c r="X73" s="40"/>
      <c r="Y73" s="40"/>
      <c r="Z73" s="84"/>
    </row>
    <row r="74" spans="1:26" x14ac:dyDescent="0.2">
      <c r="A74" s="182">
        <v>300</v>
      </c>
      <c r="B74" s="193">
        <v>60</v>
      </c>
      <c r="C74" s="183"/>
      <c r="D74" s="183" t="s">
        <v>534</v>
      </c>
      <c r="E74" s="183" t="s">
        <v>374</v>
      </c>
      <c r="F74" s="191">
        <v>3040</v>
      </c>
      <c r="G74" s="213" t="str">
        <f t="shared" si="0"/>
        <v>Zwolle</v>
      </c>
      <c r="H74" s="215" t="str">
        <f t="shared" si="1"/>
        <v>ZWOLLE</v>
      </c>
      <c r="I74" s="22"/>
      <c r="J74" s="22"/>
      <c r="K74" s="84"/>
      <c r="N74" s="360"/>
      <c r="O74" s="361"/>
      <c r="P74" s="362"/>
      <c r="Q74" s="84"/>
      <c r="R74" s="84"/>
      <c r="S74" s="22"/>
      <c r="T74" s="22"/>
      <c r="U74" s="40"/>
      <c r="V74" s="40"/>
      <c r="W74" s="40"/>
      <c r="X74" s="40"/>
      <c r="Y74" s="40"/>
      <c r="Z74" s="84"/>
    </row>
    <row r="75" spans="1:26" x14ac:dyDescent="0.2">
      <c r="A75" s="182">
        <v>300</v>
      </c>
      <c r="B75" s="193">
        <v>61</v>
      </c>
      <c r="C75" s="183"/>
      <c r="D75" s="183" t="s">
        <v>535</v>
      </c>
      <c r="E75" s="183" t="s">
        <v>374</v>
      </c>
      <c r="F75" s="191">
        <v>3060</v>
      </c>
      <c r="G75" s="213" t="str">
        <f t="shared" si="0"/>
        <v>Apeldoorn Zutphen e.o.</v>
      </c>
      <c r="H75" s="215" t="str">
        <f t="shared" si="1"/>
        <v>AMERSFOORT</v>
      </c>
      <c r="I75" s="22"/>
      <c r="J75" s="22"/>
      <c r="K75" s="84"/>
      <c r="N75" s="360"/>
      <c r="O75" s="361"/>
      <c r="P75" s="362"/>
      <c r="Q75" s="84"/>
      <c r="R75" s="84"/>
      <c r="S75" s="22"/>
      <c r="T75" s="22"/>
      <c r="U75" s="40"/>
      <c r="V75" s="40"/>
      <c r="W75" s="40"/>
      <c r="X75" s="40"/>
      <c r="Y75" s="40"/>
      <c r="Z75" s="84"/>
    </row>
    <row r="76" spans="1:26" x14ac:dyDescent="0.2">
      <c r="A76" s="182">
        <v>300</v>
      </c>
      <c r="B76" s="193">
        <v>63</v>
      </c>
      <c r="C76" s="183"/>
      <c r="D76" s="183" t="s">
        <v>3</v>
      </c>
      <c r="E76" s="183" t="s">
        <v>375</v>
      </c>
      <c r="F76" s="191">
        <v>3080</v>
      </c>
      <c r="G76" s="213" t="str">
        <f t="shared" si="0"/>
        <v>Nijmegen</v>
      </c>
      <c r="H76" s="215" t="str">
        <f t="shared" si="1"/>
        <v>EINDHOVEN</v>
      </c>
      <c r="I76" s="22"/>
      <c r="J76" s="22"/>
      <c r="K76" s="84"/>
      <c r="N76" s="360"/>
      <c r="O76" s="361"/>
      <c r="P76" s="362"/>
      <c r="Q76" s="84"/>
      <c r="R76" s="84"/>
      <c r="S76" s="22"/>
      <c r="T76" s="22"/>
      <c r="U76" s="40"/>
      <c r="V76" s="40"/>
      <c r="W76" s="40"/>
      <c r="X76" s="40"/>
      <c r="Y76" s="40"/>
      <c r="Z76" s="84"/>
    </row>
    <row r="77" spans="1:26" x14ac:dyDescent="0.2">
      <c r="A77" s="182">
        <v>300</v>
      </c>
      <c r="B77" s="193">
        <v>64</v>
      </c>
      <c r="C77" s="183"/>
      <c r="D77" s="183" t="s">
        <v>1780</v>
      </c>
      <c r="E77" s="183" t="s">
        <v>376</v>
      </c>
      <c r="F77" s="191">
        <v>3280</v>
      </c>
      <c r="G77" s="213" t="str">
        <f t="shared" si="0"/>
        <v>Noordoost-Brabant</v>
      </c>
      <c r="H77" s="215" t="str">
        <f t="shared" si="1"/>
        <v>TILBURG</v>
      </c>
      <c r="I77" s="22"/>
      <c r="J77" s="22"/>
      <c r="K77" s="84"/>
      <c r="N77" s="360"/>
      <c r="O77" s="361"/>
      <c r="P77" s="362"/>
      <c r="Q77" s="84"/>
      <c r="R77" s="84"/>
      <c r="S77" s="22"/>
      <c r="T77" s="22"/>
      <c r="U77" s="40"/>
      <c r="V77" s="40"/>
      <c r="W77" s="40"/>
      <c r="X77" s="40"/>
      <c r="Y77" s="40"/>
      <c r="Z77" s="84"/>
    </row>
    <row r="78" spans="1:26" x14ac:dyDescent="0.2">
      <c r="A78" s="182">
        <v>300</v>
      </c>
      <c r="B78" s="193">
        <v>65</v>
      </c>
      <c r="C78" s="183"/>
      <c r="D78" s="183" t="s">
        <v>1781</v>
      </c>
      <c r="E78" s="183" t="s">
        <v>377</v>
      </c>
      <c r="F78" s="191">
        <v>3080</v>
      </c>
      <c r="G78" s="213" t="str">
        <f t="shared" si="0"/>
        <v>Nijmegen</v>
      </c>
      <c r="H78" s="215" t="str">
        <f t="shared" si="1"/>
        <v>EINDHOVEN</v>
      </c>
      <c r="I78" s="22"/>
      <c r="J78" s="22"/>
      <c r="K78" s="84"/>
      <c r="N78" s="360"/>
      <c r="O78" s="361"/>
      <c r="P78" s="362"/>
      <c r="Q78" s="84"/>
      <c r="R78" s="84"/>
      <c r="S78" s="22"/>
      <c r="T78" s="22"/>
      <c r="U78" s="40"/>
      <c r="V78" s="40"/>
      <c r="W78" s="40"/>
      <c r="X78" s="40"/>
      <c r="Y78" s="40"/>
      <c r="Z78" s="84"/>
    </row>
    <row r="79" spans="1:26" x14ac:dyDescent="0.2">
      <c r="A79" s="182">
        <v>300</v>
      </c>
      <c r="B79" s="193">
        <v>66</v>
      </c>
      <c r="C79" s="183"/>
      <c r="D79" s="183" t="s">
        <v>1782</v>
      </c>
      <c r="E79" s="183" t="s">
        <v>378</v>
      </c>
      <c r="F79" s="191">
        <v>3080</v>
      </c>
      <c r="G79" s="213" t="str">
        <f t="shared" si="0"/>
        <v>Nijmegen</v>
      </c>
      <c r="H79" s="215" t="str">
        <f t="shared" si="1"/>
        <v>EINDHOVEN</v>
      </c>
      <c r="I79" s="22"/>
      <c r="J79" s="22"/>
      <c r="K79" s="84"/>
      <c r="N79" s="360"/>
      <c r="O79" s="361"/>
      <c r="P79" s="362"/>
      <c r="Q79" s="84"/>
      <c r="R79" s="84"/>
      <c r="S79" s="22"/>
      <c r="T79" s="22"/>
      <c r="U79" s="40"/>
      <c r="V79" s="40"/>
      <c r="W79" s="40"/>
      <c r="X79" s="40"/>
      <c r="Y79" s="40"/>
      <c r="Z79" s="84"/>
    </row>
    <row r="80" spans="1:26" x14ac:dyDescent="0.2">
      <c r="A80" s="182">
        <v>300</v>
      </c>
      <c r="B80" s="193">
        <v>67</v>
      </c>
      <c r="C80" s="183"/>
      <c r="D80" s="183" t="s">
        <v>1783</v>
      </c>
      <c r="E80" s="183" t="s">
        <v>430</v>
      </c>
      <c r="F80" s="191">
        <v>3020</v>
      </c>
      <c r="G80" s="213" t="str">
        <f t="shared" si="0"/>
        <v>Friesland</v>
      </c>
      <c r="H80" s="215" t="str">
        <f t="shared" si="1"/>
        <v>LEEUWARDEN</v>
      </c>
      <c r="I80" s="22"/>
      <c r="J80" s="22"/>
      <c r="K80" s="84"/>
      <c r="N80" s="360"/>
      <c r="O80" s="361"/>
      <c r="P80" s="362"/>
      <c r="Q80" s="84"/>
      <c r="R80" s="84"/>
      <c r="S80" s="22"/>
      <c r="T80" s="22"/>
      <c r="U80" s="40"/>
      <c r="V80" s="40"/>
      <c r="W80" s="40"/>
      <c r="X80" s="40"/>
      <c r="Y80" s="40"/>
      <c r="Z80" s="84"/>
    </row>
    <row r="81" spans="1:26" x14ac:dyDescent="0.2">
      <c r="A81" s="182">
        <v>300</v>
      </c>
      <c r="B81" s="193">
        <v>68</v>
      </c>
      <c r="C81" s="183"/>
      <c r="D81" s="183" t="s">
        <v>1784</v>
      </c>
      <c r="E81" s="183" t="s">
        <v>380</v>
      </c>
      <c r="F81" s="191">
        <v>3080</v>
      </c>
      <c r="G81" s="213" t="str">
        <f t="shared" si="0"/>
        <v>Nijmegen</v>
      </c>
      <c r="H81" s="215" t="str">
        <f t="shared" si="1"/>
        <v>EINDHOVEN</v>
      </c>
      <c r="I81" s="22"/>
      <c r="J81" s="22"/>
      <c r="K81" s="84"/>
      <c r="N81" s="360"/>
      <c r="O81" s="361"/>
      <c r="P81" s="362"/>
      <c r="Q81" s="84"/>
      <c r="R81" s="84"/>
      <c r="S81" s="22"/>
      <c r="T81" s="22"/>
      <c r="U81" s="40"/>
      <c r="V81" s="40"/>
      <c r="W81" s="40"/>
      <c r="X81" s="40"/>
      <c r="Y81" s="40"/>
      <c r="Z81" s="84"/>
    </row>
    <row r="82" spans="1:26" x14ac:dyDescent="0.2">
      <c r="A82" s="182">
        <v>300</v>
      </c>
      <c r="B82" s="193">
        <v>69</v>
      </c>
      <c r="C82" s="183"/>
      <c r="D82" s="183" t="s">
        <v>1785</v>
      </c>
      <c r="E82" s="183" t="s">
        <v>381</v>
      </c>
      <c r="F82" s="191">
        <v>3080</v>
      </c>
      <c r="G82" s="213" t="str">
        <f t="shared" si="0"/>
        <v>Nijmegen</v>
      </c>
      <c r="H82" s="215" t="str">
        <f t="shared" si="1"/>
        <v>EINDHOVEN</v>
      </c>
      <c r="I82" s="22"/>
      <c r="J82" s="22"/>
      <c r="K82" s="84"/>
      <c r="N82" s="360"/>
      <c r="O82" s="361"/>
      <c r="P82" s="362"/>
      <c r="Q82" s="84"/>
      <c r="R82" s="84"/>
      <c r="S82" s="22"/>
      <c r="T82" s="22"/>
      <c r="U82" s="40"/>
      <c r="V82" s="40"/>
      <c r="W82" s="40"/>
      <c r="X82" s="40"/>
      <c r="Y82" s="40"/>
      <c r="Z82" s="84"/>
    </row>
    <row r="83" spans="1:26" x14ac:dyDescent="0.2">
      <c r="A83" s="182">
        <v>300</v>
      </c>
      <c r="B83" s="193">
        <v>71</v>
      </c>
      <c r="C83" s="183"/>
      <c r="D83" s="183" t="s">
        <v>1787</v>
      </c>
      <c r="E83" s="183" t="s">
        <v>304</v>
      </c>
      <c r="F83" s="191">
        <v>3200</v>
      </c>
      <c r="G83" s="213" t="str">
        <f t="shared" si="0"/>
        <v>Midden-Holland</v>
      </c>
      <c r="H83" s="215" t="str">
        <f t="shared" si="1"/>
        <v>GORINCHEM</v>
      </c>
      <c r="I83" s="22"/>
      <c r="J83" s="22"/>
      <c r="K83" s="84"/>
      <c r="N83" s="360"/>
      <c r="O83" s="361"/>
      <c r="P83" s="362"/>
      <c r="Q83" s="84"/>
      <c r="R83" s="84"/>
      <c r="S83" s="22"/>
      <c r="T83" s="22"/>
      <c r="U83" s="40"/>
      <c r="V83" s="40"/>
      <c r="W83" s="40"/>
      <c r="X83" s="40"/>
      <c r="Y83" s="40"/>
      <c r="Z83" s="84"/>
    </row>
    <row r="84" spans="1:26" x14ac:dyDescent="0.2">
      <c r="A84" s="182">
        <v>300</v>
      </c>
      <c r="B84" s="193">
        <v>72</v>
      </c>
      <c r="C84" s="183"/>
      <c r="D84" s="183" t="s">
        <v>536</v>
      </c>
      <c r="E84" s="183" t="s">
        <v>257</v>
      </c>
      <c r="F84" s="191">
        <v>3080</v>
      </c>
      <c r="G84" s="213" t="str">
        <f t="shared" si="0"/>
        <v>Nijmegen</v>
      </c>
      <c r="H84" s="215" t="str">
        <f t="shared" si="1"/>
        <v>EINDHOVEN</v>
      </c>
      <c r="I84" s="22"/>
      <c r="J84" s="22"/>
      <c r="K84" s="84"/>
      <c r="N84" s="360"/>
      <c r="O84" s="361"/>
      <c r="P84" s="362"/>
      <c r="Q84" s="84"/>
      <c r="R84" s="84"/>
      <c r="S84" s="22"/>
      <c r="T84" s="22"/>
      <c r="U84" s="40"/>
      <c r="V84" s="40"/>
      <c r="W84" s="40"/>
      <c r="X84" s="40"/>
      <c r="Y84" s="40"/>
      <c r="Z84" s="84"/>
    </row>
    <row r="85" spans="1:26" x14ac:dyDescent="0.2">
      <c r="A85" s="182">
        <v>300</v>
      </c>
      <c r="B85" s="193">
        <v>73</v>
      </c>
      <c r="C85" s="183"/>
      <c r="D85" s="183" t="s">
        <v>738</v>
      </c>
      <c r="E85" s="183" t="s">
        <v>239</v>
      </c>
      <c r="F85" s="191">
        <v>3050</v>
      </c>
      <c r="G85" s="213" t="str">
        <f t="shared" si="0"/>
        <v>Twente</v>
      </c>
      <c r="H85" s="215" t="str">
        <f t="shared" si="1"/>
        <v>ENSCHEDE</v>
      </c>
      <c r="I85" s="22"/>
      <c r="J85" s="22"/>
      <c r="K85" s="84"/>
      <c r="N85" s="360"/>
      <c r="O85" s="361"/>
      <c r="P85" s="362"/>
      <c r="Q85" s="84"/>
      <c r="R85" s="84"/>
      <c r="S85" s="22"/>
      <c r="T85" s="22"/>
      <c r="U85" s="40"/>
      <c r="V85" s="40"/>
      <c r="W85" s="40"/>
      <c r="X85" s="40"/>
      <c r="Y85" s="40"/>
      <c r="Z85" s="84"/>
    </row>
    <row r="86" spans="1:26" x14ac:dyDescent="0.2">
      <c r="A86" s="182">
        <v>300</v>
      </c>
      <c r="B86" s="193">
        <v>74</v>
      </c>
      <c r="C86" s="183"/>
      <c r="D86" s="183" t="s">
        <v>1788</v>
      </c>
      <c r="E86" s="183" t="s">
        <v>382</v>
      </c>
      <c r="F86" s="191">
        <v>3280</v>
      </c>
      <c r="G86" s="213" t="str">
        <f t="shared" si="0"/>
        <v>Noordoost-Brabant</v>
      </c>
      <c r="H86" s="215" t="str">
        <f t="shared" si="1"/>
        <v>TILBURG</v>
      </c>
      <c r="I86" s="22"/>
      <c r="J86" s="22"/>
      <c r="K86" s="84"/>
      <c r="N86" s="360"/>
      <c r="O86" s="361"/>
      <c r="P86" s="362"/>
      <c r="Q86" s="84"/>
      <c r="R86" s="84"/>
      <c r="S86" s="22"/>
      <c r="T86" s="22"/>
      <c r="U86" s="40"/>
      <c r="V86" s="40"/>
      <c r="W86" s="40"/>
      <c r="X86" s="40"/>
      <c r="Y86" s="40"/>
      <c r="Z86" s="84"/>
    </row>
    <row r="87" spans="1:26" x14ac:dyDescent="0.2">
      <c r="A87" s="182">
        <v>300</v>
      </c>
      <c r="B87" s="193">
        <v>75</v>
      </c>
      <c r="C87" s="183"/>
      <c r="D87" s="183" t="s">
        <v>1789</v>
      </c>
      <c r="E87" s="183" t="s">
        <v>307</v>
      </c>
      <c r="F87" s="191">
        <v>3020</v>
      </c>
      <c r="G87" s="213" t="str">
        <f t="shared" si="0"/>
        <v>Friesland</v>
      </c>
      <c r="H87" s="215" t="str">
        <f t="shared" si="1"/>
        <v>LEEUWARDEN</v>
      </c>
      <c r="I87" s="22"/>
      <c r="J87" s="22"/>
      <c r="K87" s="84"/>
      <c r="N87" s="360"/>
      <c r="O87" s="361"/>
      <c r="P87" s="362"/>
      <c r="Q87" s="84"/>
      <c r="R87" s="84"/>
      <c r="S87" s="22"/>
      <c r="T87" s="22"/>
      <c r="U87" s="40"/>
      <c r="V87" s="40"/>
      <c r="W87" s="40"/>
      <c r="X87" s="40"/>
      <c r="Y87" s="40"/>
      <c r="Z87" s="84"/>
    </row>
    <row r="88" spans="1:26" x14ac:dyDescent="0.2">
      <c r="A88" s="182">
        <v>300</v>
      </c>
      <c r="B88" s="193">
        <v>76</v>
      </c>
      <c r="C88" s="183"/>
      <c r="D88" s="183" t="s">
        <v>1790</v>
      </c>
      <c r="E88" s="183" t="s">
        <v>302</v>
      </c>
      <c r="F88" s="191">
        <v>3280</v>
      </c>
      <c r="G88" s="213" t="str">
        <f t="shared" ref="G88:G151" si="2">VLOOKUP($F88,$J$23:$L$54,2,FALSE)</f>
        <v>Noordoost-Brabant</v>
      </c>
      <c r="H88" s="215" t="str">
        <f t="shared" ref="H88:H151" si="3">VLOOKUP($F88,$J$23:$L$54,3,FALSE)</f>
        <v>TILBURG</v>
      </c>
      <c r="I88" s="22"/>
      <c r="J88" s="22"/>
      <c r="K88" s="84"/>
      <c r="N88" s="360"/>
      <c r="O88" s="361"/>
      <c r="P88" s="362"/>
      <c r="Q88" s="84"/>
      <c r="R88" s="84"/>
      <c r="S88" s="22"/>
      <c r="T88" s="22"/>
      <c r="U88" s="40"/>
      <c r="V88" s="40"/>
      <c r="W88" s="40"/>
      <c r="X88" s="40"/>
      <c r="Y88" s="40"/>
      <c r="Z88" s="84"/>
    </row>
    <row r="89" spans="1:26" x14ac:dyDescent="0.2">
      <c r="A89" s="182">
        <v>300</v>
      </c>
      <c r="B89" s="193">
        <v>77</v>
      </c>
      <c r="C89" s="183"/>
      <c r="D89" s="183" t="s">
        <v>1791</v>
      </c>
      <c r="E89" s="183" t="s">
        <v>265</v>
      </c>
      <c r="F89" s="191">
        <v>3270</v>
      </c>
      <c r="G89" s="213" t="str">
        <f t="shared" si="2"/>
        <v>Midden-Brabant</v>
      </c>
      <c r="H89" s="215" t="str">
        <f t="shared" si="3"/>
        <v>TILBURG</v>
      </c>
      <c r="I89" s="22"/>
      <c r="J89" s="22"/>
      <c r="K89" s="84"/>
      <c r="N89" s="360"/>
      <c r="O89" s="361"/>
      <c r="P89" s="362"/>
      <c r="Q89" s="84"/>
      <c r="R89" s="84"/>
      <c r="S89" s="22"/>
      <c r="T89" s="22"/>
      <c r="U89" s="40"/>
      <c r="V89" s="40"/>
      <c r="W89" s="40"/>
      <c r="X89" s="40"/>
      <c r="Y89" s="40"/>
      <c r="Z89" s="84"/>
    </row>
    <row r="90" spans="1:26" x14ac:dyDescent="0.2">
      <c r="A90" s="182">
        <v>300</v>
      </c>
      <c r="B90" s="193">
        <v>78</v>
      </c>
      <c r="C90" s="183"/>
      <c r="D90" s="183" t="s">
        <v>1792</v>
      </c>
      <c r="E90" s="183" t="s">
        <v>302</v>
      </c>
      <c r="F90" s="191">
        <v>3300</v>
      </c>
      <c r="G90" s="213" t="str">
        <f t="shared" si="2"/>
        <v>Noord-Limburg</v>
      </c>
      <c r="H90" s="215" t="str">
        <f t="shared" si="3"/>
        <v>EINDHOVEN</v>
      </c>
      <c r="I90" s="22"/>
      <c r="J90" s="22"/>
      <c r="K90" s="84"/>
      <c r="N90" s="360"/>
      <c r="O90" s="361"/>
      <c r="P90" s="362"/>
      <c r="Q90" s="84"/>
      <c r="R90" s="84"/>
      <c r="S90" s="22"/>
      <c r="T90" s="22"/>
      <c r="U90" s="40"/>
      <c r="V90" s="40"/>
      <c r="W90" s="40"/>
      <c r="X90" s="40"/>
      <c r="Y90" s="40"/>
      <c r="Z90" s="84"/>
    </row>
    <row r="91" spans="1:26" x14ac:dyDescent="0.2">
      <c r="A91" s="182">
        <v>300</v>
      </c>
      <c r="B91" s="193">
        <v>79</v>
      </c>
      <c r="C91" s="183"/>
      <c r="D91" s="183" t="s">
        <v>1793</v>
      </c>
      <c r="E91" s="183" t="s">
        <v>302</v>
      </c>
      <c r="F91" s="191">
        <v>3310</v>
      </c>
      <c r="G91" s="213" t="str">
        <f t="shared" si="2"/>
        <v>Zuid-Limburg</v>
      </c>
      <c r="H91" s="215" t="str">
        <f t="shared" si="3"/>
        <v>TILBURG</v>
      </c>
      <c r="I91" s="22"/>
      <c r="J91" s="22"/>
      <c r="K91" s="84"/>
      <c r="N91" s="360"/>
      <c r="O91" s="361"/>
      <c r="P91" s="362"/>
      <c r="Q91" s="84"/>
      <c r="R91" s="84"/>
      <c r="S91" s="22"/>
      <c r="T91" s="22"/>
      <c r="U91" s="40"/>
      <c r="V91" s="40"/>
      <c r="W91" s="40"/>
      <c r="X91" s="40"/>
      <c r="Y91" s="40"/>
      <c r="Z91" s="84"/>
    </row>
    <row r="92" spans="1:26" x14ac:dyDescent="0.2">
      <c r="A92" s="182">
        <v>300</v>
      </c>
      <c r="B92" s="193">
        <v>80</v>
      </c>
      <c r="C92" s="183"/>
      <c r="D92" s="183" t="s">
        <v>1794</v>
      </c>
      <c r="E92" s="183" t="s">
        <v>334</v>
      </c>
      <c r="F92" s="191">
        <v>3280</v>
      </c>
      <c r="G92" s="213" t="str">
        <f t="shared" si="2"/>
        <v>Noordoost-Brabant</v>
      </c>
      <c r="H92" s="215" t="str">
        <f t="shared" si="3"/>
        <v>TILBURG</v>
      </c>
      <c r="I92" s="22"/>
      <c r="J92" s="22"/>
      <c r="K92" s="84"/>
      <c r="N92" s="360"/>
      <c r="O92" s="361"/>
      <c r="P92" s="362"/>
      <c r="Q92" s="84"/>
      <c r="R92" s="84"/>
      <c r="S92" s="22"/>
      <c r="T92" s="22"/>
      <c r="U92" s="40"/>
      <c r="V92" s="40"/>
      <c r="W92" s="40"/>
      <c r="X92" s="40"/>
      <c r="Y92" s="40"/>
      <c r="Z92" s="84"/>
    </row>
    <row r="93" spans="1:26" x14ac:dyDescent="0.2">
      <c r="A93" s="182">
        <v>300</v>
      </c>
      <c r="B93" s="193">
        <v>82</v>
      </c>
      <c r="C93" s="183"/>
      <c r="D93" s="183" t="s">
        <v>1795</v>
      </c>
      <c r="E93" s="183" t="s">
        <v>321</v>
      </c>
      <c r="F93" s="191">
        <v>3300</v>
      </c>
      <c r="G93" s="213" t="str">
        <f t="shared" si="2"/>
        <v>Noord-Limburg</v>
      </c>
      <c r="H93" s="215" t="str">
        <f t="shared" si="3"/>
        <v>EINDHOVEN</v>
      </c>
      <c r="I93" s="22"/>
      <c r="J93" s="22"/>
      <c r="K93" s="84"/>
      <c r="N93" s="360"/>
      <c r="O93" s="361"/>
      <c r="P93" s="362"/>
      <c r="Q93" s="84"/>
      <c r="R93" s="84"/>
      <c r="S93" s="22"/>
      <c r="T93" s="22"/>
      <c r="U93" s="40"/>
      <c r="V93" s="40"/>
      <c r="W93" s="40"/>
      <c r="X93" s="40"/>
      <c r="Y93" s="40"/>
      <c r="Z93" s="84"/>
    </row>
    <row r="94" spans="1:26" x14ac:dyDescent="0.2">
      <c r="A94" s="182">
        <v>300</v>
      </c>
      <c r="B94" s="193">
        <v>83</v>
      </c>
      <c r="C94" s="183"/>
      <c r="D94" s="183" t="s">
        <v>1796</v>
      </c>
      <c r="E94" s="183" t="s">
        <v>321</v>
      </c>
      <c r="F94" s="191">
        <v>3310</v>
      </c>
      <c r="G94" s="213" t="str">
        <f t="shared" si="2"/>
        <v>Zuid-Limburg</v>
      </c>
      <c r="H94" s="215" t="str">
        <f t="shared" si="3"/>
        <v>TILBURG</v>
      </c>
      <c r="I94" s="22"/>
      <c r="J94" s="22"/>
      <c r="K94" s="84"/>
      <c r="N94" s="360"/>
      <c r="O94" s="361"/>
      <c r="P94" s="362"/>
      <c r="Q94" s="84"/>
      <c r="R94" s="84"/>
      <c r="S94" s="22"/>
      <c r="T94" s="22"/>
      <c r="U94" s="40"/>
      <c r="V94" s="40"/>
      <c r="W94" s="40"/>
      <c r="X94" s="40"/>
      <c r="Y94" s="40"/>
      <c r="Z94" s="84"/>
    </row>
    <row r="95" spans="1:26" x14ac:dyDescent="0.2">
      <c r="A95" s="182">
        <v>300</v>
      </c>
      <c r="B95" s="193">
        <v>84</v>
      </c>
      <c r="C95" s="183"/>
      <c r="D95" s="183" t="s">
        <v>1797</v>
      </c>
      <c r="E95" s="183" t="s">
        <v>384</v>
      </c>
      <c r="F95" s="191">
        <v>3060</v>
      </c>
      <c r="G95" s="213" t="str">
        <f t="shared" si="2"/>
        <v>Apeldoorn Zutphen e.o.</v>
      </c>
      <c r="H95" s="215" t="str">
        <f t="shared" si="3"/>
        <v>AMERSFOORT</v>
      </c>
      <c r="I95" s="22"/>
      <c r="J95" s="22"/>
      <c r="K95" s="84"/>
      <c r="N95" s="360"/>
      <c r="O95" s="361"/>
      <c r="P95" s="362"/>
      <c r="Q95" s="84"/>
      <c r="R95" s="84"/>
      <c r="S95" s="22"/>
      <c r="T95" s="22"/>
      <c r="U95" s="40"/>
      <c r="V95" s="40"/>
      <c r="W95" s="40"/>
      <c r="X95" s="40"/>
      <c r="Y95" s="40"/>
      <c r="Z95" s="84"/>
    </row>
    <row r="96" spans="1:26" x14ac:dyDescent="0.2">
      <c r="A96" s="182">
        <v>300</v>
      </c>
      <c r="B96" s="193">
        <v>85</v>
      </c>
      <c r="C96" s="183"/>
      <c r="D96" s="183" t="s">
        <v>498</v>
      </c>
      <c r="E96" s="183" t="s">
        <v>385</v>
      </c>
      <c r="F96" s="191">
        <v>3080</v>
      </c>
      <c r="G96" s="213" t="str">
        <f t="shared" si="2"/>
        <v>Nijmegen</v>
      </c>
      <c r="H96" s="215" t="str">
        <f t="shared" si="3"/>
        <v>EINDHOVEN</v>
      </c>
      <c r="I96" s="22"/>
      <c r="J96" s="22"/>
      <c r="K96" s="84"/>
      <c r="N96" s="360"/>
      <c r="O96" s="361"/>
      <c r="P96" s="362"/>
      <c r="Q96" s="84"/>
      <c r="R96" s="84"/>
      <c r="S96" s="22"/>
      <c r="T96" s="22"/>
      <c r="U96" s="40"/>
      <c r="V96" s="40"/>
      <c r="W96" s="40"/>
      <c r="X96" s="40"/>
      <c r="Y96" s="40"/>
      <c r="Z96" s="84"/>
    </row>
    <row r="97" spans="1:26" x14ac:dyDescent="0.2">
      <c r="A97" s="182">
        <v>300</v>
      </c>
      <c r="B97" s="193">
        <v>86</v>
      </c>
      <c r="C97" s="183"/>
      <c r="D97" s="183" t="s">
        <v>1798</v>
      </c>
      <c r="E97" s="183" t="s">
        <v>395</v>
      </c>
      <c r="F97" s="191">
        <v>3120</v>
      </c>
      <c r="G97" s="213" t="str">
        <f t="shared" si="2"/>
        <v>Noord-Holland Noord</v>
      </c>
      <c r="H97" s="215" t="str">
        <f t="shared" si="3"/>
        <v>ALKMAAR</v>
      </c>
      <c r="I97" s="22"/>
      <c r="J97" s="22"/>
      <c r="K97" s="84"/>
      <c r="N97" s="360"/>
      <c r="O97" s="361"/>
      <c r="P97" s="362"/>
      <c r="Q97" s="84"/>
      <c r="R97" s="84"/>
      <c r="S97" s="22"/>
      <c r="T97" s="22"/>
      <c r="U97" s="40"/>
      <c r="V97" s="40"/>
      <c r="W97" s="40"/>
      <c r="X97" s="40"/>
      <c r="Y97" s="40"/>
      <c r="Z97" s="84"/>
    </row>
    <row r="98" spans="1:26" x14ac:dyDescent="0.2">
      <c r="A98" s="182">
        <v>300</v>
      </c>
      <c r="B98" s="193">
        <v>87</v>
      </c>
      <c r="C98" s="183"/>
      <c r="D98" s="183" t="s">
        <v>1799</v>
      </c>
      <c r="E98" s="183" t="s">
        <v>275</v>
      </c>
      <c r="F98" s="191">
        <v>3070</v>
      </c>
      <c r="G98" s="213" t="str">
        <f t="shared" si="2"/>
        <v>Arnhem</v>
      </c>
      <c r="H98" s="215" t="str">
        <f t="shared" si="3"/>
        <v>ENSCHEDE</v>
      </c>
      <c r="I98" s="22"/>
      <c r="J98" s="22"/>
      <c r="K98" s="84"/>
      <c r="N98" s="360"/>
      <c r="O98" s="361"/>
      <c r="P98" s="362"/>
      <c r="Q98" s="84"/>
      <c r="R98" s="84"/>
      <c r="S98" s="22"/>
      <c r="T98" s="22"/>
      <c r="U98" s="40"/>
      <c r="V98" s="40"/>
      <c r="W98" s="40"/>
      <c r="X98" s="40"/>
      <c r="Y98" s="40"/>
      <c r="Z98" s="84"/>
    </row>
    <row r="99" spans="1:26" x14ac:dyDescent="0.2">
      <c r="A99" s="182">
        <v>300</v>
      </c>
      <c r="B99" s="193">
        <v>88</v>
      </c>
      <c r="C99" s="183"/>
      <c r="D99" s="183" t="s">
        <v>1800</v>
      </c>
      <c r="E99" s="183" t="s">
        <v>562</v>
      </c>
      <c r="F99" s="191">
        <v>3090</v>
      </c>
      <c r="G99" s="213" t="str">
        <f t="shared" si="2"/>
        <v>Utrecht</v>
      </c>
      <c r="H99" s="215" t="str">
        <f t="shared" si="3"/>
        <v>AMERSFOORT</v>
      </c>
      <c r="I99" s="22"/>
      <c r="J99" s="22"/>
      <c r="K99" s="84"/>
      <c r="N99" s="360"/>
      <c r="O99" s="361"/>
      <c r="P99" s="362"/>
      <c r="Q99" s="84"/>
      <c r="R99" s="84"/>
      <c r="S99" s="22"/>
      <c r="T99" s="22"/>
      <c r="U99" s="40"/>
      <c r="V99" s="40"/>
      <c r="W99" s="40"/>
      <c r="X99" s="40"/>
      <c r="Y99" s="40"/>
      <c r="Z99" s="84"/>
    </row>
    <row r="100" spans="1:26" x14ac:dyDescent="0.2">
      <c r="A100" s="182">
        <v>300</v>
      </c>
      <c r="B100" s="193">
        <v>89</v>
      </c>
      <c r="C100" s="183"/>
      <c r="D100" s="183" t="s">
        <v>1801</v>
      </c>
      <c r="E100" s="183" t="s">
        <v>562</v>
      </c>
      <c r="F100" s="191">
        <v>3090</v>
      </c>
      <c r="G100" s="213" t="str">
        <f t="shared" si="2"/>
        <v>Utrecht</v>
      </c>
      <c r="H100" s="215" t="str">
        <f t="shared" si="3"/>
        <v>AMERSFOORT</v>
      </c>
      <c r="I100" s="22"/>
      <c r="J100" s="22"/>
      <c r="K100" s="84"/>
      <c r="N100" s="360"/>
      <c r="O100" s="361"/>
      <c r="P100" s="362"/>
      <c r="Q100" s="84"/>
      <c r="R100" s="84"/>
      <c r="S100" s="22"/>
      <c r="T100" s="22"/>
      <c r="U100" s="40"/>
      <c r="V100" s="40"/>
      <c r="W100" s="40"/>
      <c r="X100" s="40"/>
      <c r="Y100" s="40"/>
      <c r="Z100" s="84"/>
    </row>
    <row r="101" spans="1:26" x14ac:dyDescent="0.2">
      <c r="A101" s="182">
        <v>300</v>
      </c>
      <c r="B101" s="193">
        <v>91</v>
      </c>
      <c r="C101" s="183"/>
      <c r="D101" s="183" t="s">
        <v>219</v>
      </c>
      <c r="E101" s="183" t="s">
        <v>393</v>
      </c>
      <c r="F101" s="191">
        <v>3260</v>
      </c>
      <c r="G101" s="213" t="str">
        <f t="shared" si="2"/>
        <v>West-Brabant</v>
      </c>
      <c r="H101" s="215" t="str">
        <f t="shared" si="3"/>
        <v>TILBURG</v>
      </c>
      <c r="I101" s="22"/>
      <c r="J101" s="22"/>
      <c r="K101" s="84"/>
      <c r="N101" s="360"/>
      <c r="O101" s="361"/>
      <c r="P101" s="362"/>
      <c r="Q101" s="84"/>
      <c r="R101" s="84"/>
      <c r="S101" s="22"/>
      <c r="T101" s="22"/>
      <c r="U101" s="40"/>
      <c r="V101" s="40"/>
      <c r="W101" s="40"/>
      <c r="X101" s="40"/>
      <c r="Y101" s="40"/>
      <c r="Z101" s="84"/>
    </row>
    <row r="102" spans="1:26" x14ac:dyDescent="0.2">
      <c r="A102" s="182">
        <v>300</v>
      </c>
      <c r="B102" s="193">
        <v>92</v>
      </c>
      <c r="C102" s="183"/>
      <c r="D102" s="183" t="s">
        <v>220</v>
      </c>
      <c r="E102" s="183" t="s">
        <v>393</v>
      </c>
      <c r="F102" s="191">
        <v>3010</v>
      </c>
      <c r="G102" s="213" t="str">
        <f t="shared" si="2"/>
        <v>Groningen</v>
      </c>
      <c r="H102" s="215" t="str">
        <f t="shared" si="3"/>
        <v>ENSCHEDE</v>
      </c>
      <c r="I102" s="22"/>
      <c r="J102" s="22"/>
      <c r="K102" s="84"/>
      <c r="N102" s="360"/>
      <c r="O102" s="361"/>
      <c r="P102" s="362"/>
      <c r="Q102" s="84"/>
      <c r="R102" s="84"/>
      <c r="S102" s="22"/>
      <c r="T102" s="22"/>
      <c r="U102" s="40"/>
      <c r="V102" s="40"/>
      <c r="W102" s="40"/>
      <c r="X102" s="40"/>
      <c r="Y102" s="40"/>
      <c r="Z102" s="84"/>
    </row>
    <row r="103" spans="1:26" x14ac:dyDescent="0.2">
      <c r="A103" s="182">
        <v>300</v>
      </c>
      <c r="B103" s="193">
        <v>98</v>
      </c>
      <c r="C103" s="183"/>
      <c r="D103" s="183" t="s">
        <v>1802</v>
      </c>
      <c r="E103" s="183" t="s">
        <v>393</v>
      </c>
      <c r="F103" s="191">
        <v>3020</v>
      </c>
      <c r="G103" s="213" t="str">
        <f t="shared" si="2"/>
        <v>Friesland</v>
      </c>
      <c r="H103" s="215" t="str">
        <f t="shared" si="3"/>
        <v>LEEUWARDEN</v>
      </c>
      <c r="I103" s="22"/>
      <c r="J103" s="22"/>
      <c r="K103" s="84"/>
      <c r="N103" s="360"/>
      <c r="O103" s="361"/>
      <c r="P103" s="362"/>
      <c r="Q103" s="84"/>
      <c r="R103" s="84"/>
      <c r="S103" s="22"/>
      <c r="T103" s="22"/>
      <c r="U103" s="40"/>
      <c r="V103" s="40"/>
      <c r="W103" s="40"/>
      <c r="X103" s="40"/>
      <c r="Y103" s="40"/>
      <c r="Z103" s="84"/>
    </row>
    <row r="104" spans="1:26" x14ac:dyDescent="0.2">
      <c r="A104" s="182">
        <v>300</v>
      </c>
      <c r="B104" s="193">
        <v>99</v>
      </c>
      <c r="C104" s="183"/>
      <c r="D104" s="183" t="s">
        <v>1803</v>
      </c>
      <c r="E104" s="183" t="s">
        <v>387</v>
      </c>
      <c r="F104" s="191">
        <v>3090</v>
      </c>
      <c r="G104" s="213" t="str">
        <f t="shared" si="2"/>
        <v>Utrecht</v>
      </c>
      <c r="H104" s="215" t="str">
        <f t="shared" si="3"/>
        <v>AMERSFOORT</v>
      </c>
      <c r="I104" s="22"/>
      <c r="J104" s="22"/>
      <c r="K104" s="84"/>
      <c r="N104" s="360"/>
      <c r="O104" s="361"/>
      <c r="P104" s="362"/>
      <c r="Q104" s="84"/>
      <c r="R104" s="84"/>
      <c r="S104" s="22"/>
      <c r="T104" s="22"/>
      <c r="U104" s="40"/>
      <c r="V104" s="40"/>
      <c r="W104" s="40"/>
      <c r="X104" s="40"/>
      <c r="Y104" s="40"/>
      <c r="Z104" s="84"/>
    </row>
    <row r="105" spans="1:26" x14ac:dyDescent="0.2">
      <c r="A105" s="182">
        <v>300</v>
      </c>
      <c r="B105" s="193">
        <v>100</v>
      </c>
      <c r="C105" s="183"/>
      <c r="D105" s="183" t="s">
        <v>1804</v>
      </c>
      <c r="E105" s="183" t="s">
        <v>389</v>
      </c>
      <c r="F105" s="191">
        <v>3090</v>
      </c>
      <c r="G105" s="213" t="str">
        <f t="shared" si="2"/>
        <v>Utrecht</v>
      </c>
      <c r="H105" s="215" t="str">
        <f t="shared" si="3"/>
        <v>AMERSFOORT</v>
      </c>
      <c r="I105" s="22"/>
      <c r="J105" s="22"/>
      <c r="K105" s="84"/>
      <c r="N105" s="360"/>
      <c r="O105" s="361"/>
      <c r="P105" s="362"/>
      <c r="Q105" s="84"/>
      <c r="R105" s="84"/>
      <c r="S105" s="22"/>
      <c r="T105" s="22"/>
      <c r="U105" s="40"/>
      <c r="V105" s="40"/>
      <c r="W105" s="40"/>
      <c r="X105" s="40"/>
      <c r="Y105" s="40"/>
      <c r="Z105" s="84"/>
    </row>
    <row r="106" spans="1:26" x14ac:dyDescent="0.2">
      <c r="A106" s="182">
        <v>300</v>
      </c>
      <c r="B106" s="193">
        <v>101</v>
      </c>
      <c r="C106" s="183"/>
      <c r="D106" s="183" t="s">
        <v>1805</v>
      </c>
      <c r="E106" s="183" t="s">
        <v>390</v>
      </c>
      <c r="F106" s="191">
        <v>3090</v>
      </c>
      <c r="G106" s="213" t="str">
        <f t="shared" si="2"/>
        <v>Utrecht</v>
      </c>
      <c r="H106" s="215" t="str">
        <f t="shared" si="3"/>
        <v>AMERSFOORT</v>
      </c>
      <c r="I106" s="22"/>
      <c r="J106" s="22"/>
      <c r="K106" s="84"/>
      <c r="N106" s="360"/>
      <c r="O106" s="361"/>
      <c r="P106" s="362"/>
      <c r="Q106" s="84"/>
      <c r="R106" s="84"/>
      <c r="S106" s="22"/>
      <c r="T106" s="22"/>
      <c r="U106" s="40"/>
      <c r="V106" s="40"/>
      <c r="W106" s="40"/>
      <c r="X106" s="40"/>
      <c r="Y106" s="40"/>
      <c r="Z106" s="84"/>
    </row>
    <row r="107" spans="1:26" x14ac:dyDescent="0.2">
      <c r="A107" s="182">
        <v>300</v>
      </c>
      <c r="B107" s="193">
        <v>102</v>
      </c>
      <c r="C107" s="183"/>
      <c r="D107" s="183" t="s">
        <v>1806</v>
      </c>
      <c r="E107" s="183" t="s">
        <v>558</v>
      </c>
      <c r="F107" s="191">
        <v>3090</v>
      </c>
      <c r="G107" s="213" t="str">
        <f t="shared" si="2"/>
        <v>Utrecht</v>
      </c>
      <c r="H107" s="215" t="str">
        <f t="shared" si="3"/>
        <v>AMERSFOORT</v>
      </c>
      <c r="I107" s="22"/>
      <c r="J107" s="22"/>
      <c r="K107" s="84"/>
      <c r="N107" s="360"/>
      <c r="O107" s="361"/>
      <c r="P107" s="362"/>
      <c r="Q107" s="84"/>
      <c r="R107" s="84"/>
      <c r="S107" s="22"/>
      <c r="T107" s="22"/>
      <c r="U107" s="40"/>
      <c r="V107" s="40"/>
      <c r="W107" s="40"/>
      <c r="X107" s="40"/>
      <c r="Y107" s="40"/>
      <c r="Z107" s="84"/>
    </row>
    <row r="108" spans="1:26" x14ac:dyDescent="0.2">
      <c r="A108" s="182">
        <v>300</v>
      </c>
      <c r="B108" s="193">
        <v>103</v>
      </c>
      <c r="C108" s="183"/>
      <c r="D108" s="183" t="s">
        <v>1807</v>
      </c>
      <c r="E108" s="183" t="s">
        <v>558</v>
      </c>
      <c r="F108" s="191">
        <v>3090</v>
      </c>
      <c r="G108" s="213" t="str">
        <f t="shared" si="2"/>
        <v>Utrecht</v>
      </c>
      <c r="H108" s="215" t="str">
        <f t="shared" si="3"/>
        <v>AMERSFOORT</v>
      </c>
      <c r="I108" s="22"/>
      <c r="J108" s="22"/>
      <c r="K108" s="84"/>
      <c r="N108" s="360"/>
      <c r="O108" s="361"/>
      <c r="P108" s="362"/>
      <c r="Q108" s="84"/>
      <c r="R108" s="84"/>
      <c r="S108" s="22"/>
      <c r="T108" s="22"/>
      <c r="U108" s="40"/>
      <c r="V108" s="40"/>
      <c r="W108" s="40"/>
      <c r="X108" s="40"/>
      <c r="Y108" s="40"/>
      <c r="Z108" s="84"/>
    </row>
    <row r="109" spans="1:26" x14ac:dyDescent="0.2">
      <c r="A109" s="182">
        <v>300</v>
      </c>
      <c r="B109" s="193">
        <v>104</v>
      </c>
      <c r="C109" s="183"/>
      <c r="D109" s="183" t="s">
        <v>1808</v>
      </c>
      <c r="E109" s="183" t="s">
        <v>384</v>
      </c>
      <c r="F109" s="191">
        <v>3060</v>
      </c>
      <c r="G109" s="213" t="str">
        <f t="shared" si="2"/>
        <v>Apeldoorn Zutphen e.o.</v>
      </c>
      <c r="H109" s="215" t="str">
        <f t="shared" si="3"/>
        <v>AMERSFOORT</v>
      </c>
      <c r="I109" s="22"/>
      <c r="J109" s="22"/>
      <c r="K109" s="84"/>
      <c r="N109" s="360"/>
      <c r="O109" s="361"/>
      <c r="P109" s="362"/>
      <c r="Q109" s="84"/>
      <c r="R109" s="84"/>
      <c r="S109" s="22"/>
      <c r="T109" s="22"/>
      <c r="U109" s="40"/>
      <c r="V109" s="40"/>
      <c r="W109" s="40"/>
      <c r="X109" s="40"/>
      <c r="Y109" s="40"/>
      <c r="Z109" s="84"/>
    </row>
    <row r="110" spans="1:26" x14ac:dyDescent="0.2">
      <c r="A110" s="182">
        <v>300</v>
      </c>
      <c r="B110" s="193">
        <v>105</v>
      </c>
      <c r="C110" s="183"/>
      <c r="D110" s="183" t="s">
        <v>1809</v>
      </c>
      <c r="E110" s="183" t="s">
        <v>558</v>
      </c>
      <c r="F110" s="191">
        <v>3090</v>
      </c>
      <c r="G110" s="213" t="str">
        <f t="shared" si="2"/>
        <v>Utrecht</v>
      </c>
      <c r="H110" s="215" t="str">
        <f t="shared" si="3"/>
        <v>AMERSFOORT</v>
      </c>
      <c r="I110" s="22"/>
      <c r="J110" s="22"/>
      <c r="K110" s="84"/>
      <c r="N110" s="360"/>
      <c r="O110" s="361"/>
      <c r="P110" s="362"/>
      <c r="Q110" s="84"/>
      <c r="R110" s="84"/>
      <c r="S110" s="22"/>
      <c r="T110" s="22"/>
      <c r="U110" s="40"/>
      <c r="V110" s="40"/>
      <c r="W110" s="40"/>
      <c r="X110" s="40"/>
      <c r="Y110" s="40"/>
      <c r="Z110" s="84"/>
    </row>
    <row r="111" spans="1:26" x14ac:dyDescent="0.2">
      <c r="A111" s="182">
        <v>300</v>
      </c>
      <c r="B111" s="193">
        <v>106</v>
      </c>
      <c r="C111" s="183"/>
      <c r="D111" s="183" t="s">
        <v>1810</v>
      </c>
      <c r="E111" s="183" t="s">
        <v>560</v>
      </c>
      <c r="F111" s="191">
        <v>3210</v>
      </c>
      <c r="G111" s="213" t="str">
        <f t="shared" si="2"/>
        <v>Rotterdam</v>
      </c>
      <c r="H111" s="215" t="str">
        <f t="shared" si="3"/>
        <v>ZWOLLE</v>
      </c>
      <c r="I111" s="22"/>
      <c r="J111" s="22"/>
      <c r="K111" s="84"/>
      <c r="N111" s="360"/>
      <c r="O111" s="361"/>
      <c r="P111" s="362"/>
      <c r="Q111" s="84"/>
      <c r="R111" s="84"/>
      <c r="S111" s="22"/>
      <c r="T111" s="22"/>
      <c r="U111" s="40"/>
      <c r="V111" s="40"/>
      <c r="W111" s="40"/>
      <c r="X111" s="40"/>
      <c r="Y111" s="40"/>
      <c r="Z111" s="84"/>
    </row>
    <row r="112" spans="1:26" x14ac:dyDescent="0.2">
      <c r="A112" s="182">
        <v>300</v>
      </c>
      <c r="B112" s="193">
        <v>107</v>
      </c>
      <c r="C112" s="183"/>
      <c r="D112" s="183" t="s">
        <v>1811</v>
      </c>
      <c r="E112" s="183" t="s">
        <v>257</v>
      </c>
      <c r="F112" s="191">
        <v>3060</v>
      </c>
      <c r="G112" s="213" t="str">
        <f t="shared" si="2"/>
        <v>Apeldoorn Zutphen e.o.</v>
      </c>
      <c r="H112" s="215" t="str">
        <f t="shared" si="3"/>
        <v>AMERSFOORT</v>
      </c>
      <c r="I112" s="22"/>
      <c r="J112" s="22"/>
      <c r="K112" s="84"/>
      <c r="N112" s="360"/>
      <c r="O112" s="361"/>
      <c r="P112" s="362"/>
      <c r="Q112" s="84"/>
      <c r="R112" s="84"/>
      <c r="S112" s="22"/>
      <c r="T112" s="22"/>
      <c r="U112" s="40"/>
      <c r="V112" s="40"/>
      <c r="W112" s="40"/>
      <c r="X112" s="40"/>
      <c r="Y112" s="40"/>
      <c r="Z112" s="84"/>
    </row>
    <row r="113" spans="1:26" x14ac:dyDescent="0.2">
      <c r="A113" s="182">
        <v>300</v>
      </c>
      <c r="B113" s="193">
        <v>108</v>
      </c>
      <c r="C113" s="183"/>
      <c r="D113" s="183" t="s">
        <v>1812</v>
      </c>
      <c r="E113" s="183" t="s">
        <v>257</v>
      </c>
      <c r="F113" s="191">
        <v>3080</v>
      </c>
      <c r="G113" s="213" t="str">
        <f t="shared" si="2"/>
        <v>Nijmegen</v>
      </c>
      <c r="H113" s="215" t="str">
        <f t="shared" si="3"/>
        <v>EINDHOVEN</v>
      </c>
      <c r="I113" s="22"/>
      <c r="J113" s="22"/>
      <c r="K113" s="84"/>
      <c r="N113" s="360"/>
      <c r="O113" s="361"/>
      <c r="P113" s="362"/>
      <c r="Q113" s="84"/>
      <c r="R113" s="84"/>
      <c r="S113" s="22"/>
      <c r="T113" s="22"/>
      <c r="U113" s="40"/>
      <c r="V113" s="40"/>
      <c r="W113" s="40"/>
      <c r="X113" s="40"/>
      <c r="Y113" s="40"/>
      <c r="Z113" s="84"/>
    </row>
    <row r="114" spans="1:26" x14ac:dyDescent="0.2">
      <c r="A114" s="182">
        <v>300</v>
      </c>
      <c r="B114" s="193">
        <v>109</v>
      </c>
      <c r="C114" s="183"/>
      <c r="D114" s="183" t="s">
        <v>1813</v>
      </c>
      <c r="E114" s="183" t="s">
        <v>257</v>
      </c>
      <c r="F114" s="191">
        <v>3070</v>
      </c>
      <c r="G114" s="213" t="str">
        <f t="shared" si="2"/>
        <v>Arnhem</v>
      </c>
      <c r="H114" s="215" t="str">
        <f t="shared" si="3"/>
        <v>ENSCHEDE</v>
      </c>
      <c r="I114" s="22"/>
      <c r="J114" s="22"/>
      <c r="K114" s="84"/>
      <c r="N114" s="360"/>
      <c r="O114" s="361"/>
      <c r="P114" s="362"/>
      <c r="Q114" s="84"/>
      <c r="R114" s="84"/>
      <c r="S114" s="22"/>
      <c r="T114" s="22"/>
      <c r="U114" s="40"/>
      <c r="V114" s="40"/>
      <c r="W114" s="40"/>
      <c r="X114" s="40"/>
      <c r="Y114" s="40"/>
      <c r="Z114" s="84"/>
    </row>
    <row r="115" spans="1:26" x14ac:dyDescent="0.2">
      <c r="A115" s="182">
        <v>300</v>
      </c>
      <c r="B115" s="193">
        <v>110</v>
      </c>
      <c r="C115" s="183"/>
      <c r="D115" s="183" t="s">
        <v>1814</v>
      </c>
      <c r="E115" s="183" t="s">
        <v>391</v>
      </c>
      <c r="F115" s="191">
        <v>3120</v>
      </c>
      <c r="G115" s="213" t="str">
        <f t="shared" si="2"/>
        <v>Noord-Holland Noord</v>
      </c>
      <c r="H115" s="215" t="str">
        <f t="shared" si="3"/>
        <v>ALKMAAR</v>
      </c>
      <c r="I115" s="22"/>
      <c r="J115" s="22"/>
      <c r="K115" s="84"/>
      <c r="N115" s="360"/>
      <c r="O115" s="361"/>
      <c r="P115" s="362"/>
      <c r="Q115" s="84"/>
      <c r="R115" s="84"/>
      <c r="S115" s="22"/>
      <c r="T115" s="22"/>
      <c r="U115" s="40"/>
      <c r="V115" s="40"/>
      <c r="W115" s="40"/>
      <c r="X115" s="40"/>
      <c r="Y115" s="40"/>
      <c r="Z115" s="84"/>
    </row>
    <row r="116" spans="1:26" x14ac:dyDescent="0.2">
      <c r="A116" s="182">
        <v>300</v>
      </c>
      <c r="B116" s="193">
        <v>111</v>
      </c>
      <c r="C116" s="183"/>
      <c r="D116" s="183" t="s">
        <v>1815</v>
      </c>
      <c r="E116" s="183" t="s">
        <v>392</v>
      </c>
      <c r="F116" s="191">
        <v>3160</v>
      </c>
      <c r="G116" s="213" t="str">
        <f t="shared" si="2"/>
        <v>Amstelland en de Meerlanden</v>
      </c>
      <c r="H116" s="215" t="str">
        <f t="shared" si="3"/>
        <v>LEIDEN</v>
      </c>
      <c r="I116" s="22"/>
      <c r="J116" s="22"/>
      <c r="K116" s="84"/>
      <c r="N116" s="360"/>
      <c r="O116" s="361"/>
      <c r="P116" s="362"/>
      <c r="Q116" s="84"/>
      <c r="R116" s="84"/>
      <c r="S116" s="22"/>
      <c r="T116" s="22"/>
      <c r="U116" s="40"/>
      <c r="V116" s="40"/>
      <c r="W116" s="40"/>
      <c r="X116" s="40"/>
      <c r="Y116" s="40"/>
      <c r="Z116" s="84"/>
    </row>
    <row r="117" spans="1:26" x14ac:dyDescent="0.2">
      <c r="A117" s="182">
        <v>300</v>
      </c>
      <c r="B117" s="193">
        <v>113</v>
      </c>
      <c r="C117" s="183"/>
      <c r="D117" s="183" t="s">
        <v>1816</v>
      </c>
      <c r="E117" s="183" t="s">
        <v>435</v>
      </c>
      <c r="F117" s="191">
        <v>3290</v>
      </c>
      <c r="G117" s="213" t="str">
        <f t="shared" si="2"/>
        <v>Zuidoost-Brabant</v>
      </c>
      <c r="H117" s="215" t="str">
        <f t="shared" si="3"/>
        <v>TILBURG</v>
      </c>
      <c r="I117" s="22"/>
      <c r="J117" s="22"/>
      <c r="K117" s="84"/>
      <c r="N117" s="360"/>
      <c r="O117" s="361"/>
      <c r="P117" s="362"/>
      <c r="Q117" s="84"/>
      <c r="R117" s="84"/>
      <c r="S117" s="22"/>
      <c r="T117" s="22"/>
      <c r="U117" s="40"/>
      <c r="V117" s="40"/>
      <c r="W117" s="40"/>
      <c r="X117" s="40"/>
      <c r="Y117" s="40"/>
      <c r="Z117" s="84"/>
    </row>
    <row r="118" spans="1:26" x14ac:dyDescent="0.2">
      <c r="A118" s="182">
        <v>300</v>
      </c>
      <c r="B118" s="193">
        <v>114</v>
      </c>
      <c r="C118" s="183"/>
      <c r="D118" s="183" t="s">
        <v>1817</v>
      </c>
      <c r="E118" s="183" t="s">
        <v>436</v>
      </c>
      <c r="F118" s="191">
        <v>3010</v>
      </c>
      <c r="G118" s="213" t="str">
        <f t="shared" si="2"/>
        <v>Groningen</v>
      </c>
      <c r="H118" s="215" t="str">
        <f t="shared" si="3"/>
        <v>ENSCHEDE</v>
      </c>
      <c r="I118" s="22"/>
      <c r="J118" s="22"/>
      <c r="K118" s="84"/>
      <c r="N118" s="360"/>
      <c r="O118" s="361"/>
      <c r="P118" s="362"/>
      <c r="Q118" s="84"/>
      <c r="R118" s="84"/>
      <c r="S118" s="22"/>
      <c r="T118" s="22"/>
      <c r="U118" s="40"/>
      <c r="V118" s="40"/>
      <c r="W118" s="40"/>
      <c r="X118" s="40"/>
      <c r="Y118" s="40"/>
      <c r="Z118" s="84"/>
    </row>
    <row r="119" spans="1:26" x14ac:dyDescent="0.2">
      <c r="A119" s="182">
        <v>300</v>
      </c>
      <c r="B119" s="193">
        <v>115</v>
      </c>
      <c r="C119" s="183"/>
      <c r="D119" s="183" t="s">
        <v>1818</v>
      </c>
      <c r="E119" s="183" t="s">
        <v>275</v>
      </c>
      <c r="F119" s="191">
        <v>3060</v>
      </c>
      <c r="G119" s="213" t="str">
        <f t="shared" si="2"/>
        <v>Apeldoorn Zutphen e.o.</v>
      </c>
      <c r="H119" s="215" t="str">
        <f t="shared" si="3"/>
        <v>AMERSFOORT</v>
      </c>
      <c r="I119" s="22"/>
      <c r="J119" s="22"/>
      <c r="K119" s="84"/>
      <c r="N119" s="360"/>
      <c r="O119" s="361"/>
      <c r="P119" s="362"/>
      <c r="Q119" s="84"/>
      <c r="R119" s="84"/>
      <c r="S119" s="22"/>
      <c r="T119" s="22"/>
      <c r="U119" s="40"/>
      <c r="V119" s="40"/>
      <c r="W119" s="40"/>
      <c r="X119" s="40"/>
      <c r="Y119" s="40"/>
      <c r="Z119" s="84"/>
    </row>
    <row r="120" spans="1:26" x14ac:dyDescent="0.2">
      <c r="A120" s="182">
        <v>300</v>
      </c>
      <c r="B120" s="193">
        <v>116</v>
      </c>
      <c r="C120" s="183"/>
      <c r="D120" s="183" t="s">
        <v>1819</v>
      </c>
      <c r="E120" s="183" t="s">
        <v>439</v>
      </c>
      <c r="F120" s="191">
        <v>3090</v>
      </c>
      <c r="G120" s="213" t="str">
        <f t="shared" si="2"/>
        <v>Utrecht</v>
      </c>
      <c r="H120" s="215" t="str">
        <f t="shared" si="3"/>
        <v>AMERSFOORT</v>
      </c>
      <c r="I120" s="22"/>
      <c r="J120" s="22"/>
      <c r="K120" s="84"/>
      <c r="N120" s="360"/>
      <c r="O120" s="361"/>
      <c r="P120" s="362"/>
      <c r="Q120" s="84"/>
      <c r="R120" s="84"/>
      <c r="S120" s="22"/>
      <c r="T120" s="22"/>
      <c r="U120" s="40"/>
      <c r="V120" s="40"/>
      <c r="W120" s="40"/>
      <c r="X120" s="40"/>
      <c r="Y120" s="40"/>
      <c r="Z120" s="84"/>
    </row>
    <row r="121" spans="1:26" x14ac:dyDescent="0.2">
      <c r="A121" s="182">
        <v>300</v>
      </c>
      <c r="B121" s="193">
        <v>117</v>
      </c>
      <c r="C121" s="183"/>
      <c r="D121" s="183" t="s">
        <v>765</v>
      </c>
      <c r="E121" s="183" t="s">
        <v>316</v>
      </c>
      <c r="F121" s="191">
        <v>3120</v>
      </c>
      <c r="G121" s="213" t="str">
        <f t="shared" si="2"/>
        <v>Noord-Holland Noord</v>
      </c>
      <c r="H121" s="215" t="str">
        <f t="shared" si="3"/>
        <v>ALKMAAR</v>
      </c>
      <c r="I121" s="22"/>
      <c r="J121" s="22"/>
      <c r="K121" s="84"/>
      <c r="N121" s="360"/>
      <c r="O121" s="361"/>
      <c r="P121" s="362"/>
      <c r="Q121" s="84"/>
      <c r="R121" s="84"/>
      <c r="S121" s="22"/>
      <c r="T121" s="22"/>
      <c r="U121" s="40"/>
      <c r="V121" s="40"/>
      <c r="W121" s="40"/>
      <c r="X121" s="40"/>
      <c r="Y121" s="40"/>
      <c r="Z121" s="84"/>
    </row>
    <row r="122" spans="1:26" x14ac:dyDescent="0.2">
      <c r="A122" s="182">
        <v>300</v>
      </c>
      <c r="B122" s="193">
        <v>120</v>
      </c>
      <c r="C122" s="183"/>
      <c r="D122" s="183" t="s">
        <v>1820</v>
      </c>
      <c r="E122" s="183" t="s">
        <v>1821</v>
      </c>
      <c r="F122" s="191">
        <v>3070</v>
      </c>
      <c r="G122" s="213" t="str">
        <f t="shared" si="2"/>
        <v>Arnhem</v>
      </c>
      <c r="H122" s="215" t="str">
        <f t="shared" si="3"/>
        <v>ENSCHEDE</v>
      </c>
      <c r="I122" s="22"/>
      <c r="J122" s="22"/>
      <c r="K122" s="84"/>
      <c r="N122" s="360"/>
      <c r="O122" s="361"/>
      <c r="P122" s="362"/>
      <c r="Q122" s="84"/>
      <c r="R122" s="84"/>
      <c r="S122" s="22"/>
      <c r="T122" s="22"/>
      <c r="U122" s="40"/>
      <c r="V122" s="40"/>
      <c r="W122" s="40"/>
      <c r="X122" s="40"/>
      <c r="Y122" s="40"/>
      <c r="Z122" s="84"/>
    </row>
    <row r="123" spans="1:26" x14ac:dyDescent="0.2">
      <c r="A123" s="182">
        <v>300</v>
      </c>
      <c r="B123" s="193">
        <v>121</v>
      </c>
      <c r="C123" s="183"/>
      <c r="D123" s="183" t="s">
        <v>739</v>
      </c>
      <c r="E123" s="183" t="s">
        <v>251</v>
      </c>
      <c r="F123" s="191">
        <v>3070</v>
      </c>
      <c r="G123" s="213" t="str">
        <f t="shared" si="2"/>
        <v>Arnhem</v>
      </c>
      <c r="H123" s="215" t="str">
        <f t="shared" si="3"/>
        <v>ENSCHEDE</v>
      </c>
      <c r="I123" s="22"/>
      <c r="J123" s="22"/>
      <c r="K123" s="84"/>
      <c r="N123" s="360"/>
      <c r="O123" s="361"/>
      <c r="P123" s="362"/>
      <c r="Q123" s="84"/>
      <c r="R123" s="84"/>
      <c r="S123" s="22"/>
      <c r="T123" s="22"/>
      <c r="U123" s="40"/>
      <c r="V123" s="40"/>
      <c r="W123" s="40"/>
      <c r="X123" s="40"/>
      <c r="Y123" s="40"/>
      <c r="Z123" s="84"/>
    </row>
    <row r="124" spans="1:26" x14ac:dyDescent="0.2">
      <c r="A124" s="182">
        <v>300</v>
      </c>
      <c r="B124" s="193">
        <v>122</v>
      </c>
      <c r="C124" s="183"/>
      <c r="D124" s="183" t="s">
        <v>1822</v>
      </c>
      <c r="E124" s="183" t="s">
        <v>292</v>
      </c>
      <c r="F124" s="191">
        <v>3070</v>
      </c>
      <c r="G124" s="213" t="str">
        <f t="shared" si="2"/>
        <v>Arnhem</v>
      </c>
      <c r="H124" s="215" t="str">
        <f t="shared" si="3"/>
        <v>ENSCHEDE</v>
      </c>
      <c r="I124" s="22"/>
      <c r="J124" s="22"/>
      <c r="K124" s="84"/>
      <c r="N124" s="360"/>
      <c r="O124" s="361"/>
      <c r="P124" s="362"/>
      <c r="Q124" s="84"/>
      <c r="R124" s="84"/>
      <c r="S124" s="22"/>
      <c r="T124" s="22"/>
      <c r="U124" s="40"/>
      <c r="V124" s="40"/>
      <c r="W124" s="40"/>
      <c r="X124" s="40"/>
      <c r="Y124" s="40"/>
      <c r="Z124" s="84"/>
    </row>
    <row r="125" spans="1:26" x14ac:dyDescent="0.2">
      <c r="A125" s="182">
        <v>300</v>
      </c>
      <c r="B125" s="193">
        <v>123</v>
      </c>
      <c r="C125" s="183"/>
      <c r="D125" s="183" t="s">
        <v>1823</v>
      </c>
      <c r="E125" s="183" t="s">
        <v>455</v>
      </c>
      <c r="F125" s="191">
        <v>3260</v>
      </c>
      <c r="G125" s="213" t="str">
        <f t="shared" si="2"/>
        <v>West-Brabant</v>
      </c>
      <c r="H125" s="215" t="str">
        <f t="shared" si="3"/>
        <v>TILBURG</v>
      </c>
      <c r="I125" s="22"/>
      <c r="J125" s="22"/>
      <c r="K125" s="84"/>
      <c r="N125" s="360"/>
      <c r="O125" s="361"/>
      <c r="P125" s="362"/>
      <c r="Q125" s="84"/>
      <c r="R125" s="84"/>
      <c r="S125" s="22"/>
      <c r="T125" s="22"/>
      <c r="U125" s="40"/>
      <c r="V125" s="40"/>
      <c r="W125" s="40"/>
      <c r="X125" s="40"/>
      <c r="Y125" s="40"/>
      <c r="Z125" s="84"/>
    </row>
    <row r="126" spans="1:26" x14ac:dyDescent="0.2">
      <c r="A126" s="182">
        <v>300</v>
      </c>
      <c r="B126" s="193">
        <v>124</v>
      </c>
      <c r="C126" s="183"/>
      <c r="D126" s="183" t="s">
        <v>1824</v>
      </c>
      <c r="E126" s="183" t="s">
        <v>340</v>
      </c>
      <c r="F126" s="191">
        <v>3010</v>
      </c>
      <c r="G126" s="213" t="str">
        <f t="shared" si="2"/>
        <v>Groningen</v>
      </c>
      <c r="H126" s="215" t="str">
        <f t="shared" si="3"/>
        <v>ENSCHEDE</v>
      </c>
      <c r="I126" s="22"/>
      <c r="J126" s="22"/>
      <c r="K126" s="84"/>
      <c r="N126" s="360"/>
      <c r="O126" s="361"/>
      <c r="P126" s="362"/>
      <c r="Q126" s="84"/>
      <c r="R126" s="84"/>
      <c r="S126" s="22"/>
      <c r="T126" s="22"/>
      <c r="U126" s="40"/>
      <c r="V126" s="40"/>
      <c r="W126" s="40"/>
      <c r="X126" s="40"/>
      <c r="Y126" s="40"/>
      <c r="Z126" s="84"/>
    </row>
    <row r="127" spans="1:26" x14ac:dyDescent="0.2">
      <c r="A127" s="182">
        <v>300</v>
      </c>
      <c r="B127" s="193">
        <v>125</v>
      </c>
      <c r="C127" s="183"/>
      <c r="D127" s="183" t="s">
        <v>1825</v>
      </c>
      <c r="E127" s="183" t="s">
        <v>245</v>
      </c>
      <c r="F127" s="191">
        <v>3010</v>
      </c>
      <c r="G127" s="213" t="str">
        <f t="shared" si="2"/>
        <v>Groningen</v>
      </c>
      <c r="H127" s="215" t="str">
        <f t="shared" si="3"/>
        <v>ENSCHEDE</v>
      </c>
      <c r="I127" s="22"/>
      <c r="J127" s="22"/>
      <c r="K127" s="84"/>
      <c r="N127" s="360"/>
      <c r="O127" s="361"/>
      <c r="P127" s="362"/>
      <c r="Q127" s="84"/>
      <c r="R127" s="84"/>
      <c r="S127" s="22"/>
      <c r="T127" s="22"/>
      <c r="U127" s="40"/>
      <c r="V127" s="40"/>
      <c r="W127" s="40"/>
      <c r="X127" s="40"/>
      <c r="Y127" s="40"/>
      <c r="Z127" s="84"/>
    </row>
    <row r="128" spans="1:26" x14ac:dyDescent="0.2">
      <c r="A128" s="182">
        <v>300</v>
      </c>
      <c r="B128" s="193">
        <v>126</v>
      </c>
      <c r="C128" s="183"/>
      <c r="D128" s="183" t="s">
        <v>1826</v>
      </c>
      <c r="E128" s="183" t="s">
        <v>456</v>
      </c>
      <c r="F128" s="191">
        <v>3070</v>
      </c>
      <c r="G128" s="213" t="str">
        <f t="shared" si="2"/>
        <v>Arnhem</v>
      </c>
      <c r="H128" s="215" t="str">
        <f t="shared" si="3"/>
        <v>ENSCHEDE</v>
      </c>
      <c r="I128" s="22"/>
      <c r="J128" s="22"/>
      <c r="K128" s="84"/>
      <c r="N128" s="360"/>
      <c r="O128" s="361"/>
      <c r="P128" s="362"/>
      <c r="Q128" s="84"/>
      <c r="R128" s="84"/>
      <c r="S128" s="22"/>
      <c r="T128" s="22"/>
      <c r="U128" s="40"/>
      <c r="V128" s="40"/>
      <c r="W128" s="40"/>
      <c r="X128" s="40"/>
      <c r="Y128" s="40"/>
      <c r="Z128" s="84"/>
    </row>
    <row r="129" spans="1:26" x14ac:dyDescent="0.2">
      <c r="A129" s="182">
        <v>300</v>
      </c>
      <c r="B129" s="193">
        <v>128</v>
      </c>
      <c r="C129" s="183"/>
      <c r="D129" s="183" t="s">
        <v>1827</v>
      </c>
      <c r="E129" s="183" t="s">
        <v>323</v>
      </c>
      <c r="F129" s="191">
        <v>3140</v>
      </c>
      <c r="G129" s="213" t="str">
        <f t="shared" si="2"/>
        <v>Zaanstreek/Waterland</v>
      </c>
      <c r="H129" s="215" t="str">
        <f t="shared" si="3"/>
        <v>ZWOLLE</v>
      </c>
      <c r="I129" s="22"/>
      <c r="J129" s="22"/>
      <c r="K129" s="84"/>
      <c r="N129" s="360"/>
      <c r="O129" s="361"/>
      <c r="P129" s="362"/>
      <c r="Q129" s="84"/>
      <c r="R129" s="84"/>
      <c r="S129" s="22"/>
      <c r="T129" s="22"/>
      <c r="U129" s="40"/>
      <c r="V129" s="40"/>
      <c r="W129" s="40"/>
      <c r="X129" s="40"/>
      <c r="Y129" s="40"/>
      <c r="Z129" s="84"/>
    </row>
    <row r="130" spans="1:26" x14ac:dyDescent="0.2">
      <c r="A130" s="182">
        <v>300</v>
      </c>
      <c r="B130" s="193">
        <v>129</v>
      </c>
      <c r="C130" s="183"/>
      <c r="D130" s="183" t="s">
        <v>1828</v>
      </c>
      <c r="E130" s="183" t="s">
        <v>323</v>
      </c>
      <c r="F130" s="191">
        <v>3140</v>
      </c>
      <c r="G130" s="213" t="str">
        <f t="shared" si="2"/>
        <v>Zaanstreek/Waterland</v>
      </c>
      <c r="H130" s="215" t="str">
        <f t="shared" si="3"/>
        <v>ZWOLLE</v>
      </c>
      <c r="I130" s="22"/>
      <c r="J130" s="22"/>
      <c r="K130" s="84"/>
      <c r="N130" s="360"/>
      <c r="O130" s="361"/>
      <c r="P130" s="362"/>
      <c r="Q130" s="84"/>
      <c r="R130" s="84"/>
      <c r="S130" s="22"/>
      <c r="T130" s="22"/>
      <c r="U130" s="40"/>
      <c r="V130" s="40"/>
      <c r="W130" s="40"/>
      <c r="X130" s="40"/>
      <c r="Y130" s="40"/>
      <c r="Z130" s="84"/>
    </row>
    <row r="131" spans="1:26" x14ac:dyDescent="0.2">
      <c r="A131" s="182">
        <v>300</v>
      </c>
      <c r="B131" s="193">
        <v>130</v>
      </c>
      <c r="C131" s="183"/>
      <c r="D131" s="183" t="s">
        <v>725</v>
      </c>
      <c r="E131" s="183" t="s">
        <v>257</v>
      </c>
      <c r="F131" s="191">
        <v>3080</v>
      </c>
      <c r="G131" s="213" t="str">
        <f t="shared" si="2"/>
        <v>Nijmegen</v>
      </c>
      <c r="H131" s="215" t="str">
        <f t="shared" si="3"/>
        <v>EINDHOVEN</v>
      </c>
      <c r="I131" s="22"/>
      <c r="J131" s="22"/>
      <c r="K131" s="84"/>
      <c r="N131" s="360"/>
      <c r="O131" s="361"/>
      <c r="P131" s="362"/>
      <c r="Q131" s="84"/>
      <c r="R131" s="84"/>
      <c r="S131" s="22"/>
      <c r="T131" s="22"/>
      <c r="U131" s="40"/>
      <c r="V131" s="40"/>
      <c r="W131" s="40"/>
      <c r="X131" s="40"/>
      <c r="Y131" s="40"/>
      <c r="Z131" s="84"/>
    </row>
    <row r="132" spans="1:26" x14ac:dyDescent="0.2">
      <c r="A132" s="182">
        <v>300</v>
      </c>
      <c r="B132" s="193">
        <v>132</v>
      </c>
      <c r="C132" s="183"/>
      <c r="D132" s="183" t="s">
        <v>1829</v>
      </c>
      <c r="E132" s="183" t="s">
        <v>395</v>
      </c>
      <c r="F132" s="191">
        <v>3120</v>
      </c>
      <c r="G132" s="213" t="str">
        <f t="shared" si="2"/>
        <v>Noord-Holland Noord</v>
      </c>
      <c r="H132" s="215" t="str">
        <f t="shared" si="3"/>
        <v>ALKMAAR</v>
      </c>
      <c r="I132" s="22"/>
      <c r="J132" s="22"/>
      <c r="K132" s="84"/>
      <c r="N132" s="360"/>
      <c r="O132" s="361"/>
      <c r="P132" s="362"/>
      <c r="Q132" s="84"/>
      <c r="R132" s="84"/>
      <c r="S132" s="22"/>
      <c r="T132" s="22"/>
      <c r="U132" s="40"/>
      <c r="V132" s="40"/>
      <c r="W132" s="40"/>
      <c r="X132" s="40"/>
      <c r="Y132" s="40"/>
      <c r="Z132" s="84"/>
    </row>
    <row r="133" spans="1:26" x14ac:dyDescent="0.2">
      <c r="A133" s="182">
        <v>300</v>
      </c>
      <c r="B133" s="193">
        <v>133</v>
      </c>
      <c r="C133" s="183"/>
      <c r="D133" s="183" t="s">
        <v>1830</v>
      </c>
      <c r="E133" s="183" t="s">
        <v>1831</v>
      </c>
      <c r="F133" s="191">
        <v>3240</v>
      </c>
      <c r="G133" s="213" t="str">
        <f t="shared" si="2"/>
        <v>Waardenland</v>
      </c>
      <c r="H133" s="215" t="str">
        <f t="shared" si="3"/>
        <v>GORINCHEM</v>
      </c>
      <c r="I133" s="22"/>
      <c r="J133" s="22"/>
      <c r="K133" s="84"/>
      <c r="N133" s="360"/>
      <c r="O133" s="361"/>
      <c r="P133" s="362"/>
      <c r="Q133" s="84"/>
      <c r="R133" s="84"/>
      <c r="S133" s="22"/>
      <c r="T133" s="22"/>
      <c r="U133" s="40"/>
      <c r="V133" s="40"/>
      <c r="W133" s="40"/>
      <c r="X133" s="40"/>
      <c r="Y133" s="40"/>
      <c r="Z133" s="84"/>
    </row>
    <row r="134" spans="1:26" x14ac:dyDescent="0.2">
      <c r="A134" s="182">
        <v>300</v>
      </c>
      <c r="B134" s="193">
        <v>134</v>
      </c>
      <c r="C134" s="183"/>
      <c r="D134" s="183" t="s">
        <v>1832</v>
      </c>
      <c r="E134" s="183" t="s">
        <v>428</v>
      </c>
      <c r="F134" s="191">
        <v>3240</v>
      </c>
      <c r="G134" s="213" t="str">
        <f t="shared" si="2"/>
        <v>Waardenland</v>
      </c>
      <c r="H134" s="215" t="str">
        <f t="shared" si="3"/>
        <v>GORINCHEM</v>
      </c>
      <c r="I134" s="22"/>
      <c r="J134" s="22"/>
      <c r="K134" s="84"/>
      <c r="N134" s="360"/>
      <c r="O134" s="361"/>
      <c r="P134" s="362"/>
      <c r="Q134" s="84"/>
      <c r="R134" s="84"/>
      <c r="S134" s="22"/>
      <c r="T134" s="22"/>
      <c r="U134" s="40"/>
      <c r="V134" s="40"/>
      <c r="W134" s="40"/>
      <c r="X134" s="40"/>
      <c r="Y134" s="40"/>
      <c r="Z134" s="84"/>
    </row>
    <row r="135" spans="1:26" x14ac:dyDescent="0.2">
      <c r="A135" s="182">
        <v>300</v>
      </c>
      <c r="B135" s="193">
        <v>137</v>
      </c>
      <c r="C135" s="183"/>
      <c r="D135" s="183" t="s">
        <v>1833</v>
      </c>
      <c r="E135" s="183" t="s">
        <v>278</v>
      </c>
      <c r="F135" s="191">
        <v>3170</v>
      </c>
      <c r="G135" s="213" t="str">
        <f t="shared" si="2"/>
        <v>Zuid Holland Noord</v>
      </c>
      <c r="H135" s="215" t="str">
        <f t="shared" si="3"/>
        <v>LEIDEN</v>
      </c>
      <c r="I135" s="22"/>
      <c r="J135" s="22"/>
      <c r="K135" s="84"/>
      <c r="N135" s="360"/>
      <c r="O135" s="361"/>
      <c r="P135" s="362"/>
      <c r="Q135" s="84"/>
      <c r="R135" s="84"/>
      <c r="S135" s="22"/>
      <c r="T135" s="22"/>
      <c r="U135" s="40"/>
      <c r="V135" s="40"/>
      <c r="W135" s="40"/>
      <c r="X135" s="40"/>
      <c r="Y135" s="40"/>
      <c r="Z135" s="84"/>
    </row>
    <row r="136" spans="1:26" x14ac:dyDescent="0.2">
      <c r="A136" s="182">
        <v>300</v>
      </c>
      <c r="B136" s="193">
        <v>138</v>
      </c>
      <c r="C136" s="183"/>
      <c r="D136" s="183" t="s">
        <v>1834</v>
      </c>
      <c r="E136" s="183" t="s">
        <v>239</v>
      </c>
      <c r="F136" s="191">
        <v>3040</v>
      </c>
      <c r="G136" s="213" t="str">
        <f t="shared" si="2"/>
        <v>Zwolle</v>
      </c>
      <c r="H136" s="215" t="str">
        <f t="shared" si="3"/>
        <v>ZWOLLE</v>
      </c>
      <c r="I136" s="22"/>
      <c r="J136" s="22"/>
      <c r="K136" s="84"/>
      <c r="N136" s="360"/>
      <c r="O136" s="361"/>
      <c r="P136" s="362"/>
      <c r="Q136" s="84"/>
      <c r="R136" s="84"/>
      <c r="S136" s="22"/>
      <c r="T136" s="22"/>
      <c r="U136" s="40"/>
      <c r="V136" s="40"/>
      <c r="W136" s="40"/>
      <c r="X136" s="40"/>
      <c r="Y136" s="40"/>
      <c r="Z136" s="84"/>
    </row>
    <row r="137" spans="1:26" x14ac:dyDescent="0.2">
      <c r="A137" s="182">
        <v>300</v>
      </c>
      <c r="B137" s="193">
        <v>139</v>
      </c>
      <c r="C137" s="183"/>
      <c r="D137" s="183" t="s">
        <v>115</v>
      </c>
      <c r="E137" s="183" t="s">
        <v>401</v>
      </c>
      <c r="F137" s="191">
        <v>3220</v>
      </c>
      <c r="G137" s="213" t="str">
        <f t="shared" si="2"/>
        <v>Nieuwe Waterweg Noord</v>
      </c>
      <c r="H137" s="215" t="str">
        <f t="shared" si="3"/>
        <v>SCHIEDAM</v>
      </c>
      <c r="I137" s="22"/>
      <c r="J137" s="22"/>
      <c r="K137" s="84"/>
      <c r="N137" s="360"/>
      <c r="O137" s="361"/>
      <c r="P137" s="362"/>
      <c r="Q137" s="84"/>
      <c r="R137" s="84"/>
      <c r="S137" s="22"/>
      <c r="T137" s="22"/>
      <c r="U137" s="40"/>
      <c r="V137" s="40"/>
      <c r="W137" s="40"/>
      <c r="X137" s="40"/>
      <c r="Y137" s="40"/>
      <c r="Z137" s="84"/>
    </row>
    <row r="138" spans="1:26" x14ac:dyDescent="0.2">
      <c r="A138" s="182">
        <v>300</v>
      </c>
      <c r="B138" s="193">
        <v>140</v>
      </c>
      <c r="C138" s="183"/>
      <c r="D138" s="183" t="s">
        <v>1835</v>
      </c>
      <c r="E138" s="183" t="s">
        <v>402</v>
      </c>
      <c r="F138" s="191">
        <v>3180</v>
      </c>
      <c r="G138" s="213" t="str">
        <f t="shared" si="2"/>
        <v>Haaglanden</v>
      </c>
      <c r="H138" s="215" t="str">
        <f t="shared" si="3"/>
        <v>TILBURG</v>
      </c>
      <c r="I138" s="22"/>
      <c r="J138" s="22"/>
      <c r="K138" s="84"/>
      <c r="N138" s="360"/>
      <c r="O138" s="361"/>
      <c r="P138" s="362"/>
      <c r="Q138" s="84"/>
      <c r="R138" s="84"/>
      <c r="S138" s="22"/>
      <c r="T138" s="22"/>
      <c r="U138" s="40"/>
      <c r="V138" s="40"/>
      <c r="W138" s="40"/>
      <c r="X138" s="40"/>
      <c r="Y138" s="40"/>
      <c r="Z138" s="84"/>
    </row>
    <row r="139" spans="1:26" x14ac:dyDescent="0.2">
      <c r="A139" s="182">
        <v>300</v>
      </c>
      <c r="B139" s="193">
        <v>141</v>
      </c>
      <c r="C139" s="183"/>
      <c r="D139" s="183" t="s">
        <v>1836</v>
      </c>
      <c r="E139" s="183" t="s">
        <v>403</v>
      </c>
      <c r="F139" s="191">
        <v>3240</v>
      </c>
      <c r="G139" s="213" t="str">
        <f t="shared" si="2"/>
        <v>Waardenland</v>
      </c>
      <c r="H139" s="215" t="str">
        <f t="shared" si="3"/>
        <v>GORINCHEM</v>
      </c>
      <c r="I139" s="22"/>
      <c r="J139" s="22"/>
      <c r="K139" s="84"/>
      <c r="N139" s="360"/>
      <c r="O139" s="361"/>
      <c r="P139" s="362"/>
      <c r="Q139" s="84"/>
      <c r="R139" s="84"/>
      <c r="S139" s="22"/>
      <c r="T139" s="22"/>
      <c r="U139" s="40"/>
      <c r="V139" s="40"/>
      <c r="W139" s="40"/>
      <c r="X139" s="40"/>
      <c r="Y139" s="40"/>
      <c r="Z139" s="84"/>
    </row>
    <row r="140" spans="1:26" x14ac:dyDescent="0.2">
      <c r="A140" s="182">
        <v>300</v>
      </c>
      <c r="B140" s="193">
        <v>143</v>
      </c>
      <c r="C140" s="183"/>
      <c r="D140" s="183" t="s">
        <v>1837</v>
      </c>
      <c r="E140" s="183" t="s">
        <v>331</v>
      </c>
      <c r="F140" s="191">
        <v>3230</v>
      </c>
      <c r="G140" s="213" t="str">
        <f t="shared" si="2"/>
        <v>Zuid-Hollandse Eilanden</v>
      </c>
      <c r="H140" s="215" t="str">
        <f t="shared" si="3"/>
        <v>TILBURG</v>
      </c>
      <c r="I140" s="22"/>
      <c r="J140" s="22"/>
      <c r="K140" s="84"/>
      <c r="N140" s="360"/>
      <c r="O140" s="361"/>
      <c r="P140" s="362"/>
      <c r="Q140" s="84"/>
      <c r="R140" s="84"/>
      <c r="S140" s="22"/>
      <c r="T140" s="22"/>
      <c r="U140" s="40"/>
      <c r="V140" s="40"/>
      <c r="W140" s="40"/>
      <c r="X140" s="40"/>
      <c r="Y140" s="40"/>
      <c r="Z140" s="84"/>
    </row>
    <row r="141" spans="1:26" x14ac:dyDescent="0.2">
      <c r="A141" s="182">
        <v>300</v>
      </c>
      <c r="B141" s="193">
        <v>144</v>
      </c>
      <c r="C141" s="183"/>
      <c r="D141" s="183" t="s">
        <v>1838</v>
      </c>
      <c r="E141" s="183" t="s">
        <v>397</v>
      </c>
      <c r="F141" s="191">
        <v>3210</v>
      </c>
      <c r="G141" s="213" t="str">
        <f t="shared" si="2"/>
        <v>Rotterdam</v>
      </c>
      <c r="H141" s="215" t="str">
        <f t="shared" si="3"/>
        <v>ZWOLLE</v>
      </c>
      <c r="I141" s="22"/>
      <c r="J141" s="22"/>
      <c r="K141" s="84"/>
      <c r="N141" s="360"/>
      <c r="O141" s="361"/>
      <c r="P141" s="362"/>
      <c r="Q141" s="84"/>
      <c r="R141" s="84"/>
      <c r="S141" s="22"/>
      <c r="T141" s="22"/>
      <c r="U141" s="40"/>
      <c r="V141" s="40"/>
      <c r="W141" s="40"/>
      <c r="X141" s="85"/>
      <c r="Y141" s="40"/>
      <c r="Z141" s="84"/>
    </row>
    <row r="142" spans="1:26" x14ac:dyDescent="0.2">
      <c r="A142" s="182">
        <v>300</v>
      </c>
      <c r="B142" s="193">
        <v>145</v>
      </c>
      <c r="C142" s="183"/>
      <c r="D142" s="183" t="s">
        <v>1839</v>
      </c>
      <c r="E142" s="183" t="s">
        <v>404</v>
      </c>
      <c r="F142" s="191">
        <v>3170</v>
      </c>
      <c r="G142" s="213" t="str">
        <f t="shared" si="2"/>
        <v>Zuid Holland Noord</v>
      </c>
      <c r="H142" s="215" t="str">
        <f t="shared" si="3"/>
        <v>LEIDEN</v>
      </c>
      <c r="I142" s="22"/>
      <c r="J142" s="22"/>
      <c r="K142" s="84"/>
      <c r="N142" s="360"/>
      <c r="O142" s="361"/>
      <c r="P142" s="362"/>
      <c r="Q142" s="84"/>
      <c r="R142" s="84"/>
      <c r="S142" s="22"/>
      <c r="T142" s="22"/>
      <c r="U142" s="40"/>
      <c r="V142" s="40"/>
      <c r="W142" s="40"/>
      <c r="X142" s="85"/>
      <c r="Y142" s="40"/>
      <c r="Z142" s="84"/>
    </row>
    <row r="143" spans="1:26" x14ac:dyDescent="0.2">
      <c r="A143" s="182">
        <v>300</v>
      </c>
      <c r="B143" s="193">
        <v>149</v>
      </c>
      <c r="C143" s="183"/>
      <c r="D143" s="183" t="s">
        <v>1841</v>
      </c>
      <c r="E143" s="183" t="s">
        <v>457</v>
      </c>
      <c r="F143" s="191">
        <v>3210</v>
      </c>
      <c r="G143" s="213" t="str">
        <f t="shared" si="2"/>
        <v>Rotterdam</v>
      </c>
      <c r="H143" s="215" t="str">
        <f t="shared" si="3"/>
        <v>ZWOLLE</v>
      </c>
      <c r="I143" s="22"/>
      <c r="J143" s="22"/>
      <c r="K143" s="84"/>
      <c r="N143" s="360"/>
      <c r="O143" s="361"/>
      <c r="P143" s="362"/>
      <c r="Q143" s="84"/>
      <c r="R143" s="84"/>
      <c r="S143" s="22"/>
      <c r="T143" s="22"/>
      <c r="U143" s="40"/>
      <c r="V143" s="40"/>
      <c r="W143" s="40"/>
      <c r="X143" s="85"/>
      <c r="Y143" s="40"/>
      <c r="Z143" s="84"/>
    </row>
    <row r="144" spans="1:26" x14ac:dyDescent="0.2">
      <c r="A144" s="182">
        <v>300</v>
      </c>
      <c r="B144" s="193">
        <v>150</v>
      </c>
      <c r="C144" s="183"/>
      <c r="D144" s="183" t="s">
        <v>172</v>
      </c>
      <c r="E144" s="183" t="s">
        <v>401</v>
      </c>
      <c r="F144" s="191">
        <v>3220</v>
      </c>
      <c r="G144" s="213" t="str">
        <f t="shared" si="2"/>
        <v>Nieuwe Waterweg Noord</v>
      </c>
      <c r="H144" s="215" t="str">
        <f t="shared" si="3"/>
        <v>SCHIEDAM</v>
      </c>
      <c r="I144" s="22"/>
      <c r="J144" s="22"/>
      <c r="K144" s="84"/>
      <c r="N144" s="360"/>
      <c r="O144" s="361"/>
      <c r="P144" s="362"/>
      <c r="Q144" s="84"/>
      <c r="R144" s="84"/>
      <c r="S144" s="22"/>
      <c r="T144" s="22"/>
      <c r="U144" s="40"/>
      <c r="V144" s="40"/>
      <c r="W144" s="40"/>
      <c r="X144" s="85"/>
      <c r="Y144" s="40"/>
      <c r="Z144" s="84"/>
    </row>
    <row r="145" spans="1:26" x14ac:dyDescent="0.2">
      <c r="A145" s="182">
        <v>300</v>
      </c>
      <c r="B145" s="193">
        <v>151</v>
      </c>
      <c r="C145" s="183"/>
      <c r="D145" s="183" t="s">
        <v>1842</v>
      </c>
      <c r="E145" s="183" t="s">
        <v>331</v>
      </c>
      <c r="F145" s="191">
        <v>3050</v>
      </c>
      <c r="G145" s="213" t="str">
        <f t="shared" si="2"/>
        <v>Twente</v>
      </c>
      <c r="H145" s="215" t="str">
        <f t="shared" si="3"/>
        <v>ENSCHEDE</v>
      </c>
      <c r="I145" s="22"/>
      <c r="J145" s="22"/>
      <c r="K145" s="84"/>
      <c r="N145" s="360"/>
      <c r="O145" s="361"/>
      <c r="P145" s="362"/>
      <c r="Q145" s="84"/>
      <c r="R145" s="84"/>
      <c r="S145" s="22"/>
      <c r="T145" s="22"/>
      <c r="U145" s="40"/>
      <c r="V145" s="40"/>
      <c r="W145" s="40"/>
      <c r="X145" s="85"/>
      <c r="Y145" s="40"/>
      <c r="Z145" s="84"/>
    </row>
    <row r="146" spans="1:26" x14ac:dyDescent="0.2">
      <c r="A146" s="182">
        <v>300</v>
      </c>
      <c r="B146" s="193">
        <v>152</v>
      </c>
      <c r="C146" s="183"/>
      <c r="D146" s="183" t="s">
        <v>1843</v>
      </c>
      <c r="E146" s="183" t="s">
        <v>331</v>
      </c>
      <c r="F146" s="191">
        <v>3070</v>
      </c>
      <c r="G146" s="213" t="str">
        <f t="shared" si="2"/>
        <v>Arnhem</v>
      </c>
      <c r="H146" s="215" t="str">
        <f t="shared" si="3"/>
        <v>ENSCHEDE</v>
      </c>
      <c r="I146" s="22"/>
      <c r="J146" s="22"/>
      <c r="K146" s="84"/>
      <c r="N146" s="360"/>
      <c r="O146" s="361"/>
      <c r="P146" s="362"/>
      <c r="Q146" s="84"/>
      <c r="R146" s="84"/>
      <c r="S146" s="22"/>
      <c r="T146" s="22"/>
      <c r="U146" s="40"/>
      <c r="V146" s="40"/>
      <c r="W146" s="40"/>
      <c r="X146" s="85"/>
      <c r="Y146" s="40"/>
      <c r="Z146" s="84"/>
    </row>
    <row r="147" spans="1:26" x14ac:dyDescent="0.2">
      <c r="A147" s="182">
        <v>300</v>
      </c>
      <c r="B147" s="193">
        <v>153</v>
      </c>
      <c r="C147" s="183"/>
      <c r="D147" s="183" t="s">
        <v>1844</v>
      </c>
      <c r="E147" s="183" t="s">
        <v>331</v>
      </c>
      <c r="F147" s="191">
        <v>3250</v>
      </c>
      <c r="G147" s="213" t="str">
        <f t="shared" si="2"/>
        <v>Zeeland</v>
      </c>
      <c r="H147" s="215" t="str">
        <f t="shared" si="3"/>
        <v>TILBURG</v>
      </c>
      <c r="I147" s="22"/>
      <c r="J147" s="22"/>
      <c r="K147" s="84"/>
      <c r="N147" s="360"/>
      <c r="O147" s="361"/>
      <c r="P147" s="362"/>
      <c r="Q147" s="84"/>
      <c r="R147" s="84"/>
      <c r="S147" s="22"/>
      <c r="T147" s="22"/>
      <c r="U147" s="40"/>
      <c r="V147" s="40"/>
      <c r="W147" s="40"/>
      <c r="X147" s="85"/>
      <c r="Y147" s="40"/>
      <c r="Z147" s="84"/>
    </row>
    <row r="148" spans="1:26" x14ac:dyDescent="0.2">
      <c r="A148" s="182">
        <v>300</v>
      </c>
      <c r="B148" s="193">
        <v>154</v>
      </c>
      <c r="C148" s="183"/>
      <c r="D148" s="183" t="s">
        <v>1845</v>
      </c>
      <c r="E148" s="183" t="s">
        <v>331</v>
      </c>
      <c r="F148" s="191">
        <v>3200</v>
      </c>
      <c r="G148" s="213" t="str">
        <f t="shared" si="2"/>
        <v>Midden-Holland</v>
      </c>
      <c r="H148" s="215" t="str">
        <f t="shared" si="3"/>
        <v>GORINCHEM</v>
      </c>
      <c r="I148" s="22"/>
      <c r="J148" s="22"/>
      <c r="K148" s="84"/>
      <c r="N148" s="360"/>
      <c r="O148" s="361"/>
      <c r="P148" s="362"/>
      <c r="Q148" s="84"/>
      <c r="R148" s="84"/>
      <c r="S148" s="22"/>
      <c r="T148" s="22"/>
      <c r="U148" s="40"/>
      <c r="V148" s="40"/>
      <c r="W148" s="40"/>
      <c r="X148" s="85"/>
      <c r="Y148" s="40"/>
      <c r="Z148" s="84"/>
    </row>
    <row r="149" spans="1:26" x14ac:dyDescent="0.2">
      <c r="A149" s="182">
        <v>300</v>
      </c>
      <c r="B149" s="193">
        <v>157</v>
      </c>
      <c r="C149" s="183"/>
      <c r="D149" s="183" t="s">
        <v>173</v>
      </c>
      <c r="E149" s="183" t="s">
        <v>406</v>
      </c>
      <c r="F149" s="191">
        <v>3240</v>
      </c>
      <c r="G149" s="213" t="str">
        <f t="shared" si="2"/>
        <v>Waardenland</v>
      </c>
      <c r="H149" s="215" t="str">
        <f t="shared" si="3"/>
        <v>GORINCHEM</v>
      </c>
      <c r="I149" s="22"/>
      <c r="J149" s="22"/>
      <c r="K149" s="84"/>
      <c r="N149" s="360"/>
      <c r="O149" s="361"/>
      <c r="P149" s="362"/>
      <c r="Q149" s="84"/>
      <c r="R149" s="84"/>
      <c r="S149" s="22"/>
      <c r="T149" s="22"/>
      <c r="U149" s="40"/>
      <c r="V149" s="40"/>
      <c r="W149" s="40"/>
      <c r="X149" s="85"/>
      <c r="Y149" s="40"/>
      <c r="Z149" s="84"/>
    </row>
    <row r="150" spans="1:26" x14ac:dyDescent="0.2">
      <c r="A150" s="182">
        <v>300</v>
      </c>
      <c r="B150" s="193">
        <v>158</v>
      </c>
      <c r="C150" s="183"/>
      <c r="D150" s="183" t="s">
        <v>116</v>
      </c>
      <c r="E150" s="183" t="s">
        <v>401</v>
      </c>
      <c r="F150" s="191">
        <v>3220</v>
      </c>
      <c r="G150" s="213" t="str">
        <f t="shared" si="2"/>
        <v>Nieuwe Waterweg Noord</v>
      </c>
      <c r="H150" s="215" t="str">
        <f t="shared" si="3"/>
        <v>SCHIEDAM</v>
      </c>
      <c r="I150" s="22"/>
      <c r="J150" s="22"/>
      <c r="K150" s="84"/>
      <c r="N150" s="360"/>
      <c r="O150" s="361"/>
      <c r="P150" s="362"/>
      <c r="Q150" s="84"/>
      <c r="R150" s="84"/>
      <c r="S150" s="22"/>
      <c r="T150" s="22"/>
      <c r="U150" s="40"/>
      <c r="V150" s="40"/>
      <c r="W150" s="40"/>
      <c r="X150" s="40"/>
      <c r="Y150" s="40"/>
      <c r="Z150" s="84"/>
    </row>
    <row r="151" spans="1:26" x14ac:dyDescent="0.2">
      <c r="A151" s="182">
        <v>300</v>
      </c>
      <c r="B151" s="193">
        <v>159</v>
      </c>
      <c r="C151" s="183"/>
      <c r="D151" s="183" t="s">
        <v>1</v>
      </c>
      <c r="E151" s="183" t="s">
        <v>401</v>
      </c>
      <c r="F151" s="191">
        <v>3220</v>
      </c>
      <c r="G151" s="213" t="str">
        <f t="shared" si="2"/>
        <v>Nieuwe Waterweg Noord</v>
      </c>
      <c r="H151" s="215" t="str">
        <f t="shared" si="3"/>
        <v>SCHIEDAM</v>
      </c>
      <c r="I151" s="22"/>
      <c r="J151" s="22"/>
      <c r="K151" s="84"/>
      <c r="N151" s="360"/>
      <c r="O151" s="361"/>
      <c r="P151" s="362"/>
      <c r="Q151" s="84"/>
      <c r="R151" s="84"/>
      <c r="S151" s="22"/>
      <c r="T151" s="22"/>
      <c r="U151" s="40"/>
      <c r="V151" s="40"/>
      <c r="W151" s="40"/>
      <c r="X151" s="40"/>
      <c r="Y151" s="40"/>
      <c r="Z151" s="84"/>
    </row>
    <row r="152" spans="1:26" x14ac:dyDescent="0.2">
      <c r="A152" s="182">
        <v>300</v>
      </c>
      <c r="B152" s="193">
        <v>160</v>
      </c>
      <c r="C152" s="183"/>
      <c r="D152" s="183" t="s">
        <v>1846</v>
      </c>
      <c r="E152" s="183" t="s">
        <v>407</v>
      </c>
      <c r="F152" s="191">
        <v>3230</v>
      </c>
      <c r="G152" s="213" t="str">
        <f t="shared" ref="G152:G215" si="4">VLOOKUP($F152,$J$23:$L$54,2,FALSE)</f>
        <v>Zuid-Hollandse Eilanden</v>
      </c>
      <c r="H152" s="215" t="str">
        <f t="shared" ref="H152:H215" si="5">VLOOKUP($F152,$J$23:$L$54,3,FALSE)</f>
        <v>TILBURG</v>
      </c>
      <c r="I152" s="22"/>
      <c r="J152" s="22"/>
      <c r="K152" s="84"/>
      <c r="N152" s="360"/>
      <c r="O152" s="361"/>
      <c r="P152" s="362"/>
      <c r="Q152" s="84"/>
      <c r="R152" s="84"/>
      <c r="S152" s="22"/>
      <c r="T152" s="22"/>
      <c r="U152" s="40"/>
      <c r="V152" s="40"/>
      <c r="W152" s="40"/>
      <c r="X152" s="40"/>
      <c r="Y152" s="40"/>
      <c r="Z152" s="84"/>
    </row>
    <row r="153" spans="1:26" x14ac:dyDescent="0.2">
      <c r="A153" s="182">
        <v>300</v>
      </c>
      <c r="B153" s="193">
        <v>161</v>
      </c>
      <c r="C153" s="183"/>
      <c r="D153" s="183" t="s">
        <v>1847</v>
      </c>
      <c r="E153" s="183" t="s">
        <v>251</v>
      </c>
      <c r="F153" s="191">
        <v>3070</v>
      </c>
      <c r="G153" s="213" t="str">
        <f t="shared" si="4"/>
        <v>Arnhem</v>
      </c>
      <c r="H153" s="215" t="str">
        <f t="shared" si="5"/>
        <v>ENSCHEDE</v>
      </c>
      <c r="I153" s="22"/>
      <c r="J153" s="22"/>
      <c r="K153" s="84"/>
      <c r="N153" s="360"/>
      <c r="O153" s="361"/>
      <c r="P153" s="362"/>
      <c r="Q153" s="84"/>
      <c r="R153" s="84"/>
      <c r="S153" s="22"/>
      <c r="T153" s="22"/>
      <c r="U153" s="40"/>
      <c r="V153" s="40"/>
      <c r="W153" s="40"/>
      <c r="X153" s="40"/>
      <c r="Y153" s="40"/>
      <c r="Z153" s="84"/>
    </row>
    <row r="154" spans="1:26" x14ac:dyDescent="0.2">
      <c r="A154" s="182">
        <v>300</v>
      </c>
      <c r="B154" s="193">
        <v>162</v>
      </c>
      <c r="C154" s="183"/>
      <c r="D154" s="183" t="s">
        <v>96</v>
      </c>
      <c r="E154" s="183" t="s">
        <v>558</v>
      </c>
      <c r="F154" s="191">
        <v>3090</v>
      </c>
      <c r="G154" s="213" t="str">
        <f t="shared" si="4"/>
        <v>Utrecht</v>
      </c>
      <c r="H154" s="215" t="str">
        <f t="shared" si="5"/>
        <v>AMERSFOORT</v>
      </c>
      <c r="I154" s="22"/>
      <c r="J154" s="22"/>
      <c r="K154" s="84"/>
      <c r="N154" s="360"/>
      <c r="O154" s="361"/>
      <c r="P154" s="362"/>
      <c r="Q154" s="84"/>
      <c r="R154" s="84"/>
      <c r="S154" s="22"/>
      <c r="T154" s="22"/>
      <c r="U154" s="40"/>
      <c r="V154" s="40"/>
      <c r="W154" s="40"/>
      <c r="X154" s="40"/>
      <c r="Y154" s="40"/>
      <c r="Z154" s="84"/>
    </row>
    <row r="155" spans="1:26" x14ac:dyDescent="0.2">
      <c r="A155" s="182">
        <v>300</v>
      </c>
      <c r="B155" s="193">
        <v>163</v>
      </c>
      <c r="C155" s="183"/>
      <c r="D155" s="183" t="s">
        <v>1848</v>
      </c>
      <c r="E155" s="183" t="s">
        <v>397</v>
      </c>
      <c r="F155" s="191">
        <v>3210</v>
      </c>
      <c r="G155" s="213" t="str">
        <f t="shared" si="4"/>
        <v>Rotterdam</v>
      </c>
      <c r="H155" s="215" t="str">
        <f t="shared" si="5"/>
        <v>ZWOLLE</v>
      </c>
      <c r="I155" s="22"/>
      <c r="J155" s="22"/>
      <c r="K155" s="84"/>
      <c r="N155" s="360"/>
      <c r="O155" s="361"/>
      <c r="P155" s="362"/>
      <c r="Q155" s="84"/>
      <c r="R155" s="84"/>
      <c r="S155" s="22"/>
      <c r="T155" s="22"/>
      <c r="U155" s="40"/>
      <c r="V155" s="40"/>
      <c r="W155" s="40"/>
      <c r="X155" s="40"/>
      <c r="Y155" s="40"/>
      <c r="Z155" s="84"/>
    </row>
    <row r="156" spans="1:26" x14ac:dyDescent="0.2">
      <c r="A156" s="182">
        <v>300</v>
      </c>
      <c r="B156" s="193">
        <v>164</v>
      </c>
      <c r="C156" s="183"/>
      <c r="D156" s="183" t="s">
        <v>1849</v>
      </c>
      <c r="E156" s="183" t="s">
        <v>282</v>
      </c>
      <c r="F156" s="191">
        <v>3070</v>
      </c>
      <c r="G156" s="213" t="str">
        <f t="shared" si="4"/>
        <v>Arnhem</v>
      </c>
      <c r="H156" s="215" t="str">
        <f t="shared" si="5"/>
        <v>ENSCHEDE</v>
      </c>
      <c r="I156" s="22"/>
      <c r="J156" s="22"/>
      <c r="K156" s="84"/>
      <c r="N156" s="360"/>
      <c r="O156" s="361"/>
      <c r="P156" s="362"/>
      <c r="Q156" s="84"/>
      <c r="R156" s="84"/>
      <c r="S156" s="22"/>
      <c r="T156" s="22"/>
      <c r="U156" s="40"/>
      <c r="V156" s="40"/>
      <c r="W156" s="40"/>
      <c r="X156" s="40"/>
      <c r="Y156" s="40"/>
      <c r="Z156" s="84"/>
    </row>
    <row r="157" spans="1:26" x14ac:dyDescent="0.2">
      <c r="A157" s="182">
        <v>300</v>
      </c>
      <c r="B157" s="193">
        <v>165</v>
      </c>
      <c r="C157" s="183"/>
      <c r="D157" s="183" t="s">
        <v>2</v>
      </c>
      <c r="E157" s="183" t="s">
        <v>1850</v>
      </c>
      <c r="F157" s="191">
        <v>3170</v>
      </c>
      <c r="G157" s="213" t="str">
        <f t="shared" si="4"/>
        <v>Zuid Holland Noord</v>
      </c>
      <c r="H157" s="215" t="str">
        <f t="shared" si="5"/>
        <v>LEIDEN</v>
      </c>
      <c r="I157" s="22"/>
      <c r="J157" s="22"/>
      <c r="K157" s="84"/>
      <c r="N157" s="360"/>
      <c r="O157" s="361"/>
      <c r="P157" s="362"/>
      <c r="Q157" s="84"/>
      <c r="R157" s="84"/>
      <c r="S157" s="22"/>
      <c r="T157" s="22"/>
      <c r="U157" s="40"/>
      <c r="V157" s="40"/>
      <c r="W157" s="40"/>
      <c r="X157" s="40"/>
      <c r="Y157" s="40"/>
      <c r="Z157" s="84"/>
    </row>
    <row r="158" spans="1:26" x14ac:dyDescent="0.2">
      <c r="A158" s="182">
        <v>300</v>
      </c>
      <c r="B158" s="193">
        <v>166</v>
      </c>
      <c r="C158" s="183"/>
      <c r="D158" s="183" t="s">
        <v>1851</v>
      </c>
      <c r="E158" s="183" t="s">
        <v>556</v>
      </c>
      <c r="F158" s="191">
        <v>3240</v>
      </c>
      <c r="G158" s="213" t="str">
        <f t="shared" si="4"/>
        <v>Waardenland</v>
      </c>
      <c r="H158" s="215" t="str">
        <f t="shared" si="5"/>
        <v>GORINCHEM</v>
      </c>
      <c r="I158" s="22"/>
      <c r="J158" s="22"/>
      <c r="K158" s="84"/>
      <c r="N158" s="360"/>
      <c r="O158" s="361"/>
      <c r="P158" s="362"/>
      <c r="Q158" s="84"/>
      <c r="R158" s="84"/>
      <c r="S158" s="22"/>
      <c r="T158" s="22"/>
      <c r="U158" s="40"/>
      <c r="V158" s="40"/>
      <c r="W158" s="40"/>
      <c r="X158" s="40"/>
      <c r="Y158" s="40"/>
      <c r="Z158" s="84"/>
    </row>
    <row r="159" spans="1:26" x14ac:dyDescent="0.2">
      <c r="A159" s="182">
        <v>300</v>
      </c>
      <c r="B159" s="193">
        <v>167</v>
      </c>
      <c r="C159" s="183"/>
      <c r="D159" s="183" t="s">
        <v>1852</v>
      </c>
      <c r="E159" s="183" t="s">
        <v>408</v>
      </c>
      <c r="F159" s="191">
        <v>3200</v>
      </c>
      <c r="G159" s="213" t="str">
        <f t="shared" si="4"/>
        <v>Midden-Holland</v>
      </c>
      <c r="H159" s="215" t="str">
        <f t="shared" si="5"/>
        <v>GORINCHEM</v>
      </c>
      <c r="I159" s="22"/>
      <c r="J159" s="22"/>
      <c r="K159" s="84"/>
      <c r="N159" s="360"/>
      <c r="O159" s="361"/>
      <c r="P159" s="362"/>
      <c r="Q159" s="84"/>
      <c r="R159" s="84"/>
      <c r="S159" s="22"/>
      <c r="T159" s="22"/>
      <c r="U159" s="40"/>
      <c r="V159" s="40"/>
      <c r="W159" s="40"/>
      <c r="X159" s="40"/>
      <c r="Y159" s="40"/>
      <c r="Z159" s="84"/>
    </row>
    <row r="160" spans="1:26" x14ac:dyDescent="0.2">
      <c r="A160" s="182">
        <v>300</v>
      </c>
      <c r="B160" s="193">
        <v>168</v>
      </c>
      <c r="C160" s="183"/>
      <c r="D160" s="183" t="s">
        <v>1853</v>
      </c>
      <c r="E160" s="183" t="s">
        <v>255</v>
      </c>
      <c r="F160" s="191">
        <v>3260</v>
      </c>
      <c r="G160" s="213" t="str">
        <f t="shared" si="4"/>
        <v>West-Brabant</v>
      </c>
      <c r="H160" s="215" t="str">
        <f t="shared" si="5"/>
        <v>TILBURG</v>
      </c>
      <c r="I160" s="22"/>
      <c r="J160" s="22"/>
      <c r="K160" s="84"/>
      <c r="N160" s="360"/>
      <c r="O160" s="361"/>
      <c r="P160" s="362"/>
      <c r="Q160" s="84"/>
      <c r="R160" s="84"/>
      <c r="S160" s="22"/>
      <c r="T160" s="22"/>
      <c r="U160" s="40"/>
      <c r="V160" s="40"/>
      <c r="W160" s="40"/>
      <c r="X160" s="40"/>
      <c r="Y160" s="40"/>
      <c r="Z160" s="84"/>
    </row>
    <row r="161" spans="1:26" x14ac:dyDescent="0.2">
      <c r="A161" s="182">
        <v>300</v>
      </c>
      <c r="B161" s="193">
        <v>170</v>
      </c>
      <c r="C161" s="183"/>
      <c r="D161" s="183" t="s">
        <v>1854</v>
      </c>
      <c r="E161" s="183" t="s">
        <v>255</v>
      </c>
      <c r="F161" s="191">
        <v>3290</v>
      </c>
      <c r="G161" s="213" t="str">
        <f t="shared" si="4"/>
        <v>Zuidoost-Brabant</v>
      </c>
      <c r="H161" s="215" t="str">
        <f t="shared" si="5"/>
        <v>TILBURG</v>
      </c>
      <c r="I161" s="22"/>
      <c r="J161" s="22"/>
      <c r="K161" s="84"/>
      <c r="N161" s="360"/>
      <c r="O161" s="361"/>
      <c r="P161" s="362"/>
      <c r="Q161" s="84"/>
      <c r="R161" s="84"/>
      <c r="S161" s="22"/>
      <c r="T161" s="22"/>
      <c r="U161" s="40"/>
      <c r="V161" s="40"/>
      <c r="W161" s="40"/>
      <c r="X161" s="40"/>
      <c r="Y161" s="40"/>
      <c r="Z161" s="84"/>
    </row>
    <row r="162" spans="1:26" x14ac:dyDescent="0.2">
      <c r="A162" s="182">
        <v>300</v>
      </c>
      <c r="B162" s="193">
        <v>171</v>
      </c>
      <c r="C162" s="183"/>
      <c r="D162" s="183" t="s">
        <v>1854</v>
      </c>
      <c r="E162" s="183" t="s">
        <v>255</v>
      </c>
      <c r="F162" s="191">
        <v>3280</v>
      </c>
      <c r="G162" s="213" t="str">
        <f t="shared" si="4"/>
        <v>Noordoost-Brabant</v>
      </c>
      <c r="H162" s="215" t="str">
        <f t="shared" si="5"/>
        <v>TILBURG</v>
      </c>
      <c r="I162" s="22"/>
      <c r="J162" s="22"/>
      <c r="K162" s="84"/>
      <c r="N162" s="360"/>
      <c r="O162" s="361"/>
      <c r="P162" s="362"/>
      <c r="Q162" s="84"/>
      <c r="R162" s="84"/>
      <c r="S162" s="22"/>
      <c r="T162" s="22"/>
      <c r="U162" s="40"/>
      <c r="V162" s="40"/>
      <c r="W162" s="40"/>
      <c r="X162" s="40"/>
      <c r="Y162" s="40"/>
      <c r="Z162" s="84"/>
    </row>
    <row r="163" spans="1:26" x14ac:dyDescent="0.2">
      <c r="A163" s="182">
        <v>300</v>
      </c>
      <c r="B163" s="193">
        <v>174</v>
      </c>
      <c r="C163" s="183"/>
      <c r="D163" s="183" t="s">
        <v>1855</v>
      </c>
      <c r="E163" s="183" t="s">
        <v>553</v>
      </c>
      <c r="F163" s="191">
        <v>3180</v>
      </c>
      <c r="G163" s="213" t="str">
        <f t="shared" si="4"/>
        <v>Haaglanden</v>
      </c>
      <c r="H163" s="215" t="str">
        <f t="shared" si="5"/>
        <v>TILBURG</v>
      </c>
      <c r="I163" s="22"/>
      <c r="J163" s="22"/>
      <c r="K163" s="84"/>
      <c r="N163" s="360"/>
      <c r="O163" s="361"/>
      <c r="P163" s="362"/>
      <c r="Q163" s="84"/>
      <c r="R163" s="84"/>
      <c r="S163" s="22"/>
      <c r="T163" s="22"/>
      <c r="U163" s="40"/>
      <c r="V163" s="40"/>
      <c r="W163" s="40"/>
      <c r="X163" s="40"/>
      <c r="Y163" s="40"/>
      <c r="Z163" s="84"/>
    </row>
    <row r="164" spans="1:26" x14ac:dyDescent="0.2">
      <c r="A164" s="182">
        <v>300</v>
      </c>
      <c r="B164" s="193">
        <v>176</v>
      </c>
      <c r="C164" s="183"/>
      <c r="D164" s="183" t="s">
        <v>1856</v>
      </c>
      <c r="E164" s="183" t="s">
        <v>283</v>
      </c>
      <c r="F164" s="191">
        <v>3220</v>
      </c>
      <c r="G164" s="213" t="str">
        <f t="shared" si="4"/>
        <v>Nieuwe Waterweg Noord</v>
      </c>
      <c r="H164" s="215" t="str">
        <f t="shared" si="5"/>
        <v>SCHIEDAM</v>
      </c>
      <c r="I164" s="22"/>
      <c r="J164" s="22"/>
      <c r="K164" s="84"/>
      <c r="N164" s="360"/>
      <c r="O164" s="361"/>
      <c r="P164" s="362"/>
      <c r="Q164" s="84"/>
      <c r="R164" s="84"/>
      <c r="S164" s="22"/>
      <c r="T164" s="22"/>
      <c r="U164" s="40"/>
      <c r="V164" s="40"/>
      <c r="W164" s="40"/>
      <c r="X164" s="40"/>
      <c r="Y164" s="40"/>
      <c r="Z164" s="84"/>
    </row>
    <row r="165" spans="1:26" x14ac:dyDescent="0.2">
      <c r="A165" s="182">
        <v>300</v>
      </c>
      <c r="B165" s="193">
        <v>177</v>
      </c>
      <c r="C165" s="183"/>
      <c r="D165" s="183" t="s">
        <v>1857</v>
      </c>
      <c r="E165" s="183" t="s">
        <v>296</v>
      </c>
      <c r="F165" s="191">
        <v>3230</v>
      </c>
      <c r="G165" s="213" t="str">
        <f t="shared" si="4"/>
        <v>Zuid-Hollandse Eilanden</v>
      </c>
      <c r="H165" s="215" t="str">
        <f t="shared" si="5"/>
        <v>TILBURG</v>
      </c>
      <c r="I165" s="22"/>
      <c r="J165" s="22"/>
      <c r="K165" s="84"/>
      <c r="N165" s="360"/>
      <c r="O165" s="361"/>
      <c r="P165" s="362"/>
      <c r="Q165" s="84"/>
      <c r="R165" s="84"/>
      <c r="S165" s="22"/>
      <c r="T165" s="22"/>
      <c r="U165" s="40"/>
      <c r="V165" s="40"/>
      <c r="W165" s="40"/>
      <c r="X165" s="40"/>
      <c r="Y165" s="40"/>
      <c r="Z165" s="84"/>
    </row>
    <row r="166" spans="1:26" x14ac:dyDescent="0.2">
      <c r="A166" s="182">
        <v>300</v>
      </c>
      <c r="B166" s="193">
        <v>178</v>
      </c>
      <c r="C166" s="183"/>
      <c r="D166" s="183" t="s">
        <v>1858</v>
      </c>
      <c r="E166" s="183" t="s">
        <v>297</v>
      </c>
      <c r="F166" s="191">
        <v>3250</v>
      </c>
      <c r="G166" s="213" t="str">
        <f t="shared" si="4"/>
        <v>Zeeland</v>
      </c>
      <c r="H166" s="215" t="str">
        <f t="shared" si="5"/>
        <v>TILBURG</v>
      </c>
      <c r="I166" s="22"/>
      <c r="J166" s="22"/>
      <c r="K166" s="84"/>
      <c r="N166" s="360"/>
      <c r="O166" s="361"/>
      <c r="P166" s="362"/>
      <c r="Q166" s="84"/>
      <c r="R166" s="84"/>
      <c r="S166" s="22"/>
      <c r="T166" s="22"/>
      <c r="U166" s="40"/>
      <c r="V166" s="40"/>
      <c r="W166" s="40"/>
      <c r="X166" s="40"/>
      <c r="Y166" s="40"/>
      <c r="Z166" s="84"/>
    </row>
    <row r="167" spans="1:26" x14ac:dyDescent="0.2">
      <c r="A167" s="182">
        <v>300</v>
      </c>
      <c r="B167" s="193">
        <v>179</v>
      </c>
      <c r="C167" s="183"/>
      <c r="D167" s="183" t="s">
        <v>726</v>
      </c>
      <c r="E167" s="183" t="s">
        <v>393</v>
      </c>
      <c r="F167" s="191">
        <v>3110</v>
      </c>
      <c r="G167" s="213" t="str">
        <f t="shared" si="4"/>
        <v>t Gooi</v>
      </c>
      <c r="H167" s="215" t="str">
        <f t="shared" si="5"/>
        <v>AMERSFOORT</v>
      </c>
      <c r="I167" s="22"/>
      <c r="J167" s="22"/>
      <c r="K167" s="84"/>
      <c r="N167" s="360"/>
      <c r="O167" s="361"/>
      <c r="P167" s="362"/>
      <c r="Q167" s="84"/>
      <c r="R167" s="84"/>
      <c r="S167" s="22"/>
      <c r="T167" s="22"/>
      <c r="U167" s="40"/>
      <c r="V167" s="40"/>
      <c r="W167" s="40"/>
      <c r="X167" s="40"/>
      <c r="Y167" s="40"/>
      <c r="Z167" s="84"/>
    </row>
    <row r="168" spans="1:26" x14ac:dyDescent="0.2">
      <c r="A168" s="182">
        <v>300</v>
      </c>
      <c r="B168" s="193">
        <v>180</v>
      </c>
      <c r="C168" s="183"/>
      <c r="D168" s="183" t="s">
        <v>1859</v>
      </c>
      <c r="E168" s="183" t="s">
        <v>1860</v>
      </c>
      <c r="F168" s="191">
        <v>3250</v>
      </c>
      <c r="G168" s="213" t="str">
        <f t="shared" si="4"/>
        <v>Zeeland</v>
      </c>
      <c r="H168" s="215" t="str">
        <f t="shared" si="5"/>
        <v>TILBURG</v>
      </c>
      <c r="I168" s="22"/>
      <c r="J168" s="22"/>
      <c r="K168" s="84"/>
      <c r="N168" s="360"/>
      <c r="O168" s="361"/>
      <c r="P168" s="362"/>
      <c r="Q168" s="84"/>
      <c r="R168" s="84"/>
      <c r="S168" s="22"/>
      <c r="T168" s="22"/>
      <c r="U168" s="40"/>
      <c r="V168" s="40"/>
      <c r="W168" s="40"/>
      <c r="X168" s="40"/>
      <c r="Y168" s="40"/>
      <c r="Z168" s="84"/>
    </row>
    <row r="169" spans="1:26" x14ac:dyDescent="0.2">
      <c r="A169" s="182">
        <v>300</v>
      </c>
      <c r="B169" s="193">
        <v>181</v>
      </c>
      <c r="C169" s="183"/>
      <c r="D169" s="183" t="s">
        <v>1861</v>
      </c>
      <c r="E169" s="183" t="s">
        <v>410</v>
      </c>
      <c r="F169" s="191">
        <v>3250</v>
      </c>
      <c r="G169" s="213" t="str">
        <f t="shared" si="4"/>
        <v>Zeeland</v>
      </c>
      <c r="H169" s="215" t="str">
        <f t="shared" si="5"/>
        <v>TILBURG</v>
      </c>
      <c r="I169" s="22"/>
      <c r="J169" s="22"/>
      <c r="K169" s="84"/>
      <c r="N169" s="360"/>
      <c r="O169" s="361"/>
      <c r="P169" s="362"/>
      <c r="Q169" s="84"/>
      <c r="R169" s="84"/>
      <c r="S169" s="22"/>
      <c r="T169" s="22"/>
      <c r="U169" s="40"/>
      <c r="V169" s="40"/>
      <c r="W169" s="40"/>
      <c r="X169" s="40"/>
      <c r="Y169" s="40"/>
      <c r="Z169" s="84"/>
    </row>
    <row r="170" spans="1:26" x14ac:dyDescent="0.2">
      <c r="A170" s="182">
        <v>300</v>
      </c>
      <c r="B170" s="193">
        <v>182</v>
      </c>
      <c r="C170" s="183"/>
      <c r="D170" s="183" t="s">
        <v>1862</v>
      </c>
      <c r="E170" s="183" t="s">
        <v>297</v>
      </c>
      <c r="F170" s="191">
        <v>3250</v>
      </c>
      <c r="G170" s="213" t="str">
        <f t="shared" si="4"/>
        <v>Zeeland</v>
      </c>
      <c r="H170" s="215" t="str">
        <f t="shared" si="5"/>
        <v>TILBURG</v>
      </c>
      <c r="I170" s="22"/>
      <c r="J170" s="22"/>
      <c r="K170" s="84"/>
      <c r="N170" s="360"/>
      <c r="O170" s="361"/>
      <c r="P170" s="362"/>
      <c r="Q170" s="84"/>
      <c r="R170" s="84"/>
      <c r="S170" s="22"/>
      <c r="T170" s="22"/>
      <c r="U170" s="40"/>
      <c r="V170" s="40"/>
      <c r="W170" s="40"/>
      <c r="X170" s="40"/>
      <c r="Y170" s="40"/>
      <c r="Z170" s="84"/>
    </row>
    <row r="171" spans="1:26" x14ac:dyDescent="0.2">
      <c r="A171" s="182">
        <v>300</v>
      </c>
      <c r="B171" s="193">
        <v>183</v>
      </c>
      <c r="C171" s="183"/>
      <c r="D171" s="183" t="s">
        <v>1136</v>
      </c>
      <c r="E171" s="183" t="s">
        <v>411</v>
      </c>
      <c r="F171" s="191">
        <v>3250</v>
      </c>
      <c r="G171" s="213" t="str">
        <f t="shared" si="4"/>
        <v>Zeeland</v>
      </c>
      <c r="H171" s="215" t="str">
        <f t="shared" si="5"/>
        <v>TILBURG</v>
      </c>
      <c r="I171" s="22"/>
      <c r="J171" s="22"/>
      <c r="K171" s="84"/>
      <c r="N171" s="360"/>
      <c r="O171" s="361"/>
      <c r="P171" s="362"/>
      <c r="Q171" s="84"/>
      <c r="R171" s="84"/>
      <c r="S171" s="22"/>
      <c r="T171" s="22"/>
      <c r="U171" s="40"/>
      <c r="V171" s="40"/>
      <c r="W171" s="40"/>
      <c r="X171" s="40"/>
      <c r="Y171" s="40"/>
      <c r="Z171" s="84"/>
    </row>
    <row r="172" spans="1:26" x14ac:dyDescent="0.2">
      <c r="A172" s="182">
        <v>300</v>
      </c>
      <c r="B172" s="193">
        <v>184</v>
      </c>
      <c r="C172" s="183"/>
      <c r="D172" s="183" t="s">
        <v>69</v>
      </c>
      <c r="E172" s="183" t="s">
        <v>299</v>
      </c>
      <c r="F172" s="191">
        <v>3270</v>
      </c>
      <c r="G172" s="213" t="str">
        <f t="shared" si="4"/>
        <v>Midden-Brabant</v>
      </c>
      <c r="H172" s="215" t="str">
        <f t="shared" si="5"/>
        <v>TILBURG</v>
      </c>
      <c r="I172" s="22"/>
      <c r="J172" s="22"/>
      <c r="K172" s="84"/>
      <c r="N172" s="360"/>
      <c r="O172" s="361"/>
      <c r="P172" s="362"/>
      <c r="Q172" s="84"/>
      <c r="R172" s="84"/>
      <c r="S172" s="22"/>
      <c r="T172" s="22"/>
      <c r="U172" s="40"/>
      <c r="V172" s="40"/>
      <c r="W172" s="40"/>
      <c r="X172" s="40"/>
      <c r="Y172" s="40"/>
      <c r="Z172" s="84"/>
    </row>
    <row r="173" spans="1:26" x14ac:dyDescent="0.2">
      <c r="A173" s="182">
        <v>300</v>
      </c>
      <c r="B173" s="193">
        <v>185</v>
      </c>
      <c r="C173" s="183"/>
      <c r="D173" s="183" t="s">
        <v>1863</v>
      </c>
      <c r="E173" s="183" t="s">
        <v>394</v>
      </c>
      <c r="F173" s="191">
        <v>3220</v>
      </c>
      <c r="G173" s="213" t="str">
        <f t="shared" si="4"/>
        <v>Nieuwe Waterweg Noord</v>
      </c>
      <c r="H173" s="215" t="str">
        <f t="shared" si="5"/>
        <v>SCHIEDAM</v>
      </c>
      <c r="I173" s="22"/>
      <c r="J173" s="22"/>
      <c r="K173" s="84"/>
      <c r="N173" s="360"/>
      <c r="O173" s="361"/>
      <c r="P173" s="362"/>
      <c r="Q173" s="84"/>
      <c r="R173" s="84"/>
      <c r="S173" s="22"/>
      <c r="T173" s="22"/>
      <c r="U173" s="40"/>
      <c r="V173" s="40"/>
      <c r="W173" s="40"/>
      <c r="X173" s="40"/>
      <c r="Y173" s="40"/>
      <c r="Z173" s="84"/>
    </row>
    <row r="174" spans="1:26" x14ac:dyDescent="0.2">
      <c r="A174" s="182">
        <v>300</v>
      </c>
      <c r="B174" s="193">
        <v>186</v>
      </c>
      <c r="C174" s="183"/>
      <c r="D174" s="183" t="s">
        <v>1863</v>
      </c>
      <c r="E174" s="183" t="s">
        <v>394</v>
      </c>
      <c r="F174" s="191">
        <v>3170</v>
      </c>
      <c r="G174" s="213" t="str">
        <f t="shared" si="4"/>
        <v>Zuid Holland Noord</v>
      </c>
      <c r="H174" s="215" t="str">
        <f t="shared" si="5"/>
        <v>LEIDEN</v>
      </c>
      <c r="I174" s="22"/>
      <c r="J174" s="22"/>
      <c r="K174" s="84"/>
      <c r="N174" s="360"/>
      <c r="O174" s="361"/>
      <c r="P174" s="362"/>
      <c r="Q174" s="84"/>
      <c r="R174" s="84"/>
      <c r="S174" s="22"/>
      <c r="T174" s="22"/>
      <c r="U174" s="40"/>
      <c r="V174" s="40"/>
      <c r="W174" s="40"/>
      <c r="X174" s="40"/>
      <c r="Y174" s="40"/>
      <c r="Z174" s="84"/>
    </row>
    <row r="175" spans="1:26" x14ac:dyDescent="0.2">
      <c r="A175" s="182">
        <v>300</v>
      </c>
      <c r="B175" s="193">
        <v>187</v>
      </c>
      <c r="C175" s="183"/>
      <c r="D175" s="183" t="s">
        <v>1863</v>
      </c>
      <c r="E175" s="183" t="s">
        <v>394</v>
      </c>
      <c r="F175" s="191">
        <v>3180</v>
      </c>
      <c r="G175" s="213" t="str">
        <f t="shared" si="4"/>
        <v>Haaglanden</v>
      </c>
      <c r="H175" s="215" t="str">
        <f t="shared" si="5"/>
        <v>TILBURG</v>
      </c>
      <c r="I175" s="22"/>
      <c r="J175" s="22"/>
      <c r="K175" s="84"/>
      <c r="N175" s="360"/>
      <c r="O175" s="361"/>
      <c r="P175" s="362"/>
      <c r="Q175" s="84"/>
      <c r="R175" s="84"/>
      <c r="S175" s="22"/>
      <c r="T175" s="22"/>
      <c r="U175" s="40"/>
      <c r="V175" s="40"/>
      <c r="W175" s="40"/>
      <c r="X175" s="40"/>
      <c r="Y175" s="40"/>
      <c r="Z175" s="84"/>
    </row>
    <row r="176" spans="1:26" x14ac:dyDescent="0.2">
      <c r="A176" s="182">
        <v>300</v>
      </c>
      <c r="B176" s="193">
        <v>188</v>
      </c>
      <c r="C176" s="183"/>
      <c r="D176" s="183" t="s">
        <v>1864</v>
      </c>
      <c r="E176" s="183" t="s">
        <v>394</v>
      </c>
      <c r="F176" s="191">
        <v>3190</v>
      </c>
      <c r="G176" s="213" t="str">
        <f t="shared" si="4"/>
        <v>Delft Westland Oostland</v>
      </c>
      <c r="H176" s="215" t="str">
        <f t="shared" si="5"/>
        <v>SCHIEDAM</v>
      </c>
      <c r="I176" s="22"/>
      <c r="J176" s="22"/>
      <c r="K176" s="84"/>
      <c r="N176" s="360"/>
      <c r="O176" s="361"/>
      <c r="P176" s="362"/>
      <c r="Q176" s="22"/>
      <c r="R176" s="22"/>
      <c r="S176" s="22"/>
      <c r="T176" s="22"/>
      <c r="U176" s="40"/>
      <c r="V176" s="40"/>
      <c r="W176" s="40"/>
      <c r="X176" s="40"/>
      <c r="Y176" s="40"/>
      <c r="Z176" s="84"/>
    </row>
    <row r="177" spans="1:26" x14ac:dyDescent="0.2">
      <c r="A177" s="182">
        <v>300</v>
      </c>
      <c r="B177" s="193">
        <v>191</v>
      </c>
      <c r="C177" s="183"/>
      <c r="D177" s="183" t="s">
        <v>1865</v>
      </c>
      <c r="E177" s="183" t="s">
        <v>394</v>
      </c>
      <c r="F177" s="191">
        <v>3230</v>
      </c>
      <c r="G177" s="213" t="str">
        <f t="shared" si="4"/>
        <v>Zuid-Hollandse Eilanden</v>
      </c>
      <c r="H177" s="215" t="str">
        <f t="shared" si="5"/>
        <v>TILBURG</v>
      </c>
      <c r="I177" s="22"/>
      <c r="J177" s="22"/>
      <c r="K177" s="84"/>
      <c r="N177" s="360"/>
      <c r="O177" s="361"/>
      <c r="P177" s="362"/>
      <c r="Q177" s="22"/>
      <c r="R177" s="22"/>
      <c r="S177" s="22"/>
      <c r="T177" s="22"/>
      <c r="U177" s="40"/>
      <c r="V177" s="40"/>
      <c r="W177" s="40"/>
      <c r="X177" s="40"/>
      <c r="Y177" s="40"/>
      <c r="Z177" s="84"/>
    </row>
    <row r="178" spans="1:26" x14ac:dyDescent="0.2">
      <c r="A178" s="182">
        <v>300</v>
      </c>
      <c r="B178" s="193">
        <v>193</v>
      </c>
      <c r="C178" s="183"/>
      <c r="D178" s="183" t="s">
        <v>118</v>
      </c>
      <c r="E178" s="183" t="s">
        <v>419</v>
      </c>
      <c r="F178" s="191">
        <v>3250</v>
      </c>
      <c r="G178" s="213" t="str">
        <f t="shared" si="4"/>
        <v>Zeeland</v>
      </c>
      <c r="H178" s="215" t="str">
        <f t="shared" si="5"/>
        <v>TILBURG</v>
      </c>
      <c r="I178" s="22"/>
      <c r="J178" s="22"/>
      <c r="K178" s="84"/>
      <c r="N178" s="360"/>
      <c r="O178" s="361"/>
      <c r="P178" s="362"/>
      <c r="Q178" s="22"/>
      <c r="R178" s="22"/>
      <c r="S178" s="22"/>
      <c r="T178" s="22"/>
      <c r="U178" s="40"/>
      <c r="V178" s="40"/>
      <c r="W178" s="40"/>
      <c r="X178" s="40"/>
      <c r="Y178" s="40"/>
      <c r="Z178" s="84"/>
    </row>
    <row r="179" spans="1:26" x14ac:dyDescent="0.2">
      <c r="A179" s="182">
        <v>300</v>
      </c>
      <c r="B179" s="193">
        <v>194</v>
      </c>
      <c r="C179" s="183"/>
      <c r="D179" s="183" t="s">
        <v>1866</v>
      </c>
      <c r="E179" s="183" t="s">
        <v>235</v>
      </c>
      <c r="F179" s="191">
        <v>3260</v>
      </c>
      <c r="G179" s="213" t="str">
        <f t="shared" si="4"/>
        <v>West-Brabant</v>
      </c>
      <c r="H179" s="215" t="str">
        <f t="shared" si="5"/>
        <v>TILBURG</v>
      </c>
      <c r="I179" s="22"/>
      <c r="J179" s="22"/>
      <c r="K179" s="22"/>
      <c r="N179" s="360"/>
      <c r="O179" s="361"/>
      <c r="P179" s="362"/>
      <c r="Q179" s="22"/>
      <c r="R179" s="22"/>
      <c r="S179" s="22"/>
      <c r="T179" s="22"/>
      <c r="U179" s="40"/>
      <c r="V179" s="40"/>
      <c r="W179" s="40"/>
      <c r="X179" s="40"/>
      <c r="Y179" s="40"/>
      <c r="Z179" s="84"/>
    </row>
    <row r="180" spans="1:26" x14ac:dyDescent="0.2">
      <c r="A180" s="182">
        <v>300</v>
      </c>
      <c r="B180" s="193">
        <v>195</v>
      </c>
      <c r="C180" s="183"/>
      <c r="D180" s="183" t="s">
        <v>1867</v>
      </c>
      <c r="E180" s="183" t="s">
        <v>235</v>
      </c>
      <c r="F180" s="191">
        <v>3260</v>
      </c>
      <c r="G180" s="213" t="str">
        <f t="shared" si="4"/>
        <v>West-Brabant</v>
      </c>
      <c r="H180" s="215" t="str">
        <f t="shared" si="5"/>
        <v>TILBURG</v>
      </c>
      <c r="I180" s="22"/>
      <c r="J180" s="22"/>
      <c r="K180" s="22"/>
      <c r="N180" s="360"/>
      <c r="O180" s="361"/>
      <c r="P180" s="362"/>
      <c r="Q180" s="22"/>
      <c r="R180" s="22"/>
      <c r="S180" s="22"/>
      <c r="T180" s="22"/>
      <c r="U180" s="40"/>
      <c r="V180" s="40"/>
      <c r="W180" s="40"/>
      <c r="X180" s="40"/>
      <c r="Y180" s="40"/>
      <c r="Z180" s="84"/>
    </row>
    <row r="181" spans="1:26" x14ac:dyDescent="0.2">
      <c r="A181" s="182">
        <v>300</v>
      </c>
      <c r="B181" s="193">
        <v>196</v>
      </c>
      <c r="C181" s="183"/>
      <c r="D181" s="183" t="s">
        <v>1868</v>
      </c>
      <c r="E181" s="183" t="s">
        <v>235</v>
      </c>
      <c r="F181" s="191">
        <v>3260</v>
      </c>
      <c r="G181" s="213" t="str">
        <f t="shared" si="4"/>
        <v>West-Brabant</v>
      </c>
      <c r="H181" s="215" t="str">
        <f t="shared" si="5"/>
        <v>TILBURG</v>
      </c>
      <c r="I181" s="22"/>
      <c r="J181" s="22"/>
      <c r="K181" s="22"/>
      <c r="N181" s="360"/>
      <c r="O181" s="361"/>
      <c r="P181" s="362"/>
      <c r="Q181" s="22"/>
      <c r="R181" s="22"/>
      <c r="S181" s="22"/>
      <c r="T181" s="22"/>
      <c r="U181" s="40"/>
      <c r="V181" s="40"/>
      <c r="W181" s="40"/>
      <c r="X181" s="40"/>
      <c r="Y181" s="40"/>
      <c r="Z181" s="84"/>
    </row>
    <row r="182" spans="1:26" x14ac:dyDescent="0.2">
      <c r="A182" s="182">
        <v>300</v>
      </c>
      <c r="B182" s="193">
        <v>197</v>
      </c>
      <c r="C182" s="183"/>
      <c r="D182" s="183" t="s">
        <v>1869</v>
      </c>
      <c r="E182" s="183" t="s">
        <v>420</v>
      </c>
      <c r="F182" s="191">
        <v>3260</v>
      </c>
      <c r="G182" s="213" t="str">
        <f t="shared" si="4"/>
        <v>West-Brabant</v>
      </c>
      <c r="H182" s="215" t="str">
        <f t="shared" si="5"/>
        <v>TILBURG</v>
      </c>
      <c r="I182" s="22"/>
      <c r="J182" s="22"/>
      <c r="K182" s="22"/>
      <c r="N182" s="360"/>
      <c r="O182" s="361"/>
      <c r="P182" s="362"/>
      <c r="Q182" s="22"/>
      <c r="R182" s="22"/>
      <c r="S182" s="22"/>
      <c r="T182" s="22"/>
      <c r="U182" s="40"/>
      <c r="V182" s="40"/>
      <c r="W182" s="40"/>
      <c r="X182" s="40"/>
      <c r="Y182" s="40"/>
      <c r="Z182" s="84"/>
    </row>
    <row r="183" spans="1:26" x14ac:dyDescent="0.2">
      <c r="A183" s="182">
        <v>300</v>
      </c>
      <c r="B183" s="193">
        <v>198</v>
      </c>
      <c r="C183" s="183"/>
      <c r="D183" s="183" t="s">
        <v>1870</v>
      </c>
      <c r="E183" s="183" t="s">
        <v>421</v>
      </c>
      <c r="F183" s="191">
        <v>3260</v>
      </c>
      <c r="G183" s="213" t="str">
        <f t="shared" si="4"/>
        <v>West-Brabant</v>
      </c>
      <c r="H183" s="215" t="str">
        <f t="shared" si="5"/>
        <v>TILBURG</v>
      </c>
      <c r="I183" s="22"/>
      <c r="J183" s="22"/>
      <c r="K183" s="22"/>
      <c r="N183" s="360"/>
      <c r="O183" s="361"/>
      <c r="P183" s="362"/>
      <c r="Q183" s="22"/>
      <c r="R183" s="22"/>
      <c r="S183" s="22"/>
      <c r="T183" s="22"/>
      <c r="U183" s="40"/>
      <c r="V183" s="40"/>
      <c r="W183" s="40"/>
      <c r="X183" s="40"/>
      <c r="Y183" s="40"/>
      <c r="Z183" s="84"/>
    </row>
    <row r="184" spans="1:26" x14ac:dyDescent="0.2">
      <c r="A184" s="182">
        <v>300</v>
      </c>
      <c r="B184" s="193">
        <v>199</v>
      </c>
      <c r="C184" s="183"/>
      <c r="D184" s="183" t="s">
        <v>1871</v>
      </c>
      <c r="E184" s="183" t="s">
        <v>422</v>
      </c>
      <c r="F184" s="191">
        <v>3260</v>
      </c>
      <c r="G184" s="213" t="str">
        <f t="shared" si="4"/>
        <v>West-Brabant</v>
      </c>
      <c r="H184" s="215" t="str">
        <f t="shared" si="5"/>
        <v>TILBURG</v>
      </c>
      <c r="I184" s="22"/>
      <c r="J184" s="22"/>
      <c r="K184" s="22"/>
      <c r="N184" s="360"/>
      <c r="O184" s="361"/>
      <c r="P184" s="362"/>
      <c r="Q184" s="22"/>
      <c r="R184" s="22"/>
      <c r="S184" s="22"/>
      <c r="T184" s="22"/>
      <c r="U184" s="40"/>
      <c r="V184" s="40"/>
      <c r="W184" s="40"/>
      <c r="X184" s="40"/>
      <c r="Y184" s="40"/>
      <c r="Z184" s="84"/>
    </row>
    <row r="185" spans="1:26" x14ac:dyDescent="0.2">
      <c r="A185" s="182">
        <v>300</v>
      </c>
      <c r="B185" s="193">
        <v>200</v>
      </c>
      <c r="C185" s="183"/>
      <c r="D185" s="183" t="s">
        <v>1872</v>
      </c>
      <c r="E185" s="183" t="s">
        <v>423</v>
      </c>
      <c r="F185" s="191">
        <v>3270</v>
      </c>
      <c r="G185" s="213" t="str">
        <f t="shared" si="4"/>
        <v>Midden-Brabant</v>
      </c>
      <c r="H185" s="215" t="str">
        <f t="shared" si="5"/>
        <v>TILBURG</v>
      </c>
      <c r="I185" s="22"/>
      <c r="J185" s="22"/>
      <c r="K185" s="22"/>
      <c r="N185" s="360"/>
      <c r="O185" s="361"/>
      <c r="P185" s="362"/>
      <c r="Q185" s="22"/>
      <c r="R185" s="22"/>
      <c r="S185" s="22"/>
      <c r="T185" s="22"/>
      <c r="U185" s="40"/>
      <c r="V185" s="40"/>
      <c r="W185" s="40"/>
      <c r="X185" s="40"/>
      <c r="Y185" s="40"/>
      <c r="Z185" s="84"/>
    </row>
    <row r="186" spans="1:26" x14ac:dyDescent="0.2">
      <c r="A186" s="182">
        <v>300</v>
      </c>
      <c r="B186" s="193">
        <v>202</v>
      </c>
      <c r="C186" s="183"/>
      <c r="D186" s="183" t="s">
        <v>1873</v>
      </c>
      <c r="E186" s="183" t="s">
        <v>560</v>
      </c>
      <c r="F186" s="191">
        <v>3210</v>
      </c>
      <c r="G186" s="213" t="str">
        <f t="shared" si="4"/>
        <v>Rotterdam</v>
      </c>
      <c r="H186" s="215" t="str">
        <f t="shared" si="5"/>
        <v>ZWOLLE</v>
      </c>
      <c r="I186" s="22"/>
      <c r="J186" s="22"/>
      <c r="K186" s="22"/>
      <c r="N186" s="360"/>
      <c r="O186" s="361"/>
      <c r="P186" s="362"/>
      <c r="Q186" s="22"/>
      <c r="R186" s="22"/>
      <c r="S186" s="22"/>
      <c r="T186" s="22"/>
      <c r="U186" s="40"/>
      <c r="V186" s="40"/>
      <c r="W186" s="40"/>
      <c r="X186" s="40"/>
      <c r="Y186" s="40"/>
      <c r="Z186" s="84"/>
    </row>
    <row r="187" spans="1:26" x14ac:dyDescent="0.2">
      <c r="A187" s="182">
        <v>300</v>
      </c>
      <c r="B187" s="193">
        <v>204</v>
      </c>
      <c r="C187" s="183"/>
      <c r="D187" s="183" t="s">
        <v>1873</v>
      </c>
      <c r="E187" s="183" t="s">
        <v>560</v>
      </c>
      <c r="F187" s="191">
        <v>3200</v>
      </c>
      <c r="G187" s="213" t="str">
        <f t="shared" si="4"/>
        <v>Midden-Holland</v>
      </c>
      <c r="H187" s="215" t="str">
        <f t="shared" si="5"/>
        <v>GORINCHEM</v>
      </c>
      <c r="I187" s="22"/>
      <c r="J187" s="22"/>
      <c r="K187" s="22"/>
      <c r="N187" s="360"/>
      <c r="O187" s="361"/>
      <c r="P187" s="362"/>
      <c r="Q187" s="22"/>
      <c r="R187" s="22"/>
      <c r="S187" s="22"/>
      <c r="T187" s="22"/>
      <c r="U187" s="40"/>
      <c r="V187" s="40"/>
      <c r="W187" s="40"/>
      <c r="X187" s="40"/>
      <c r="Y187" s="40"/>
      <c r="Z187" s="84"/>
    </row>
    <row r="188" spans="1:26" x14ac:dyDescent="0.2">
      <c r="A188" s="182">
        <v>300</v>
      </c>
      <c r="B188" s="193">
        <v>205</v>
      </c>
      <c r="C188" s="183"/>
      <c r="D188" s="183" t="s">
        <v>1873</v>
      </c>
      <c r="E188" s="183" t="s">
        <v>560</v>
      </c>
      <c r="F188" s="191">
        <v>3220</v>
      </c>
      <c r="G188" s="213" t="str">
        <f t="shared" si="4"/>
        <v>Nieuwe Waterweg Noord</v>
      </c>
      <c r="H188" s="215" t="str">
        <f t="shared" si="5"/>
        <v>SCHIEDAM</v>
      </c>
      <c r="I188" s="22"/>
      <c r="J188" s="22"/>
      <c r="K188" s="22"/>
      <c r="N188" s="360"/>
      <c r="O188" s="361"/>
      <c r="P188" s="362"/>
      <c r="Q188" s="22"/>
      <c r="R188" s="22"/>
      <c r="S188" s="22"/>
      <c r="T188" s="22"/>
      <c r="U188" s="40"/>
      <c r="V188" s="40"/>
      <c r="W188" s="40"/>
      <c r="X188" s="40"/>
      <c r="Y188" s="40"/>
      <c r="Z188" s="84"/>
    </row>
    <row r="189" spans="1:26" x14ac:dyDescent="0.2">
      <c r="A189" s="182">
        <v>300</v>
      </c>
      <c r="B189" s="193">
        <v>206</v>
      </c>
      <c r="C189" s="183"/>
      <c r="D189" s="183" t="s">
        <v>1873</v>
      </c>
      <c r="E189" s="183" t="s">
        <v>560</v>
      </c>
      <c r="F189" s="191">
        <v>3210</v>
      </c>
      <c r="G189" s="213" t="str">
        <f t="shared" si="4"/>
        <v>Rotterdam</v>
      </c>
      <c r="H189" s="215" t="str">
        <f t="shared" si="5"/>
        <v>ZWOLLE</v>
      </c>
      <c r="I189" s="22"/>
      <c r="J189" s="22"/>
      <c r="K189" s="22"/>
      <c r="N189" s="360"/>
      <c r="O189" s="361"/>
      <c r="P189" s="362"/>
      <c r="Q189" s="22"/>
      <c r="R189" s="22"/>
      <c r="S189" s="22"/>
      <c r="T189" s="22"/>
      <c r="U189" s="40"/>
      <c r="V189" s="40"/>
      <c r="W189" s="40"/>
      <c r="X189" s="40"/>
      <c r="Y189" s="40"/>
      <c r="Z189" s="84"/>
    </row>
    <row r="190" spans="1:26" x14ac:dyDescent="0.2">
      <c r="A190" s="182">
        <v>300</v>
      </c>
      <c r="B190" s="193">
        <v>207</v>
      </c>
      <c r="C190" s="183"/>
      <c r="D190" s="183" t="s">
        <v>1873</v>
      </c>
      <c r="E190" s="183" t="s">
        <v>560</v>
      </c>
      <c r="F190" s="191">
        <v>3230</v>
      </c>
      <c r="G190" s="213" t="str">
        <f t="shared" si="4"/>
        <v>Zuid-Hollandse Eilanden</v>
      </c>
      <c r="H190" s="215" t="str">
        <f t="shared" si="5"/>
        <v>TILBURG</v>
      </c>
      <c r="I190" s="22"/>
      <c r="J190" s="22"/>
      <c r="K190" s="22"/>
      <c r="N190" s="360"/>
      <c r="O190" s="361"/>
      <c r="P190" s="362"/>
      <c r="Q190" s="22"/>
      <c r="R190" s="22"/>
      <c r="S190" s="22"/>
      <c r="T190" s="22"/>
      <c r="U190" s="40"/>
      <c r="V190" s="40"/>
      <c r="W190" s="40"/>
      <c r="X190" s="40"/>
      <c r="Y190" s="40"/>
      <c r="Z190" s="84"/>
    </row>
    <row r="191" spans="1:26" x14ac:dyDescent="0.2">
      <c r="A191" s="182">
        <v>300</v>
      </c>
      <c r="B191" s="193">
        <v>208</v>
      </c>
      <c r="C191" s="183"/>
      <c r="D191" s="183" t="s">
        <v>1873</v>
      </c>
      <c r="E191" s="183" t="s">
        <v>560</v>
      </c>
      <c r="F191" s="191">
        <v>3230</v>
      </c>
      <c r="G191" s="213" t="str">
        <f t="shared" si="4"/>
        <v>Zuid-Hollandse Eilanden</v>
      </c>
      <c r="H191" s="215" t="str">
        <f t="shared" si="5"/>
        <v>TILBURG</v>
      </c>
      <c r="I191" s="22"/>
      <c r="J191" s="22"/>
      <c r="K191" s="22"/>
      <c r="N191" s="360"/>
      <c r="O191" s="361"/>
      <c r="P191" s="362"/>
      <c r="Q191" s="22"/>
      <c r="R191" s="22"/>
      <c r="S191" s="22"/>
      <c r="T191" s="22"/>
      <c r="U191" s="40"/>
      <c r="V191" s="40"/>
      <c r="W191" s="40"/>
      <c r="X191" s="40"/>
      <c r="Y191" s="40"/>
      <c r="Z191" s="84"/>
    </row>
    <row r="192" spans="1:26" x14ac:dyDescent="0.2">
      <c r="A192" s="182">
        <v>300</v>
      </c>
      <c r="B192" s="193">
        <v>209</v>
      </c>
      <c r="C192" s="183"/>
      <c r="D192" s="183" t="s">
        <v>1874</v>
      </c>
      <c r="E192" s="183" t="s">
        <v>255</v>
      </c>
      <c r="F192" s="191">
        <v>3270</v>
      </c>
      <c r="G192" s="213" t="str">
        <f t="shared" si="4"/>
        <v>Midden-Brabant</v>
      </c>
      <c r="H192" s="215" t="str">
        <f t="shared" si="5"/>
        <v>TILBURG</v>
      </c>
      <c r="I192" s="22"/>
      <c r="J192" s="22"/>
      <c r="K192" s="22"/>
      <c r="N192" s="360"/>
      <c r="O192" s="361"/>
      <c r="P192" s="362"/>
      <c r="Q192" s="22"/>
      <c r="R192" s="22"/>
      <c r="S192" s="22"/>
      <c r="T192" s="22"/>
      <c r="U192" s="40"/>
      <c r="V192" s="40"/>
      <c r="W192" s="40"/>
      <c r="X192" s="40"/>
      <c r="Y192" s="40"/>
      <c r="Z192" s="84"/>
    </row>
    <row r="193" spans="1:26" x14ac:dyDescent="0.2">
      <c r="A193" s="182">
        <v>300</v>
      </c>
      <c r="B193" s="193">
        <v>210</v>
      </c>
      <c r="C193" s="183"/>
      <c r="D193" s="183" t="s">
        <v>1875</v>
      </c>
      <c r="E193" s="183" t="s">
        <v>255</v>
      </c>
      <c r="F193" s="191">
        <v>3270</v>
      </c>
      <c r="G193" s="213" t="str">
        <f t="shared" si="4"/>
        <v>Midden-Brabant</v>
      </c>
      <c r="H193" s="215" t="str">
        <f t="shared" si="5"/>
        <v>TILBURG</v>
      </c>
      <c r="I193" s="22"/>
      <c r="J193" s="22"/>
      <c r="K193" s="22"/>
      <c r="N193" s="360"/>
      <c r="O193" s="361"/>
      <c r="P193" s="362"/>
      <c r="Q193" s="22"/>
      <c r="R193" s="22"/>
      <c r="S193" s="22"/>
      <c r="T193" s="22"/>
      <c r="U193" s="40"/>
      <c r="V193" s="40"/>
      <c r="W193" s="40"/>
      <c r="X193" s="40"/>
      <c r="Y193" s="40"/>
      <c r="Z193" s="84"/>
    </row>
    <row r="194" spans="1:26" x14ac:dyDescent="0.2">
      <c r="A194" s="182">
        <v>300</v>
      </c>
      <c r="B194" s="193">
        <v>211</v>
      </c>
      <c r="C194" s="183"/>
      <c r="D194" s="183" t="s">
        <v>5</v>
      </c>
      <c r="E194" s="183" t="s">
        <v>247</v>
      </c>
      <c r="F194" s="191">
        <v>3030</v>
      </c>
      <c r="G194" s="213" t="str">
        <f t="shared" si="4"/>
        <v>Drenthe</v>
      </c>
      <c r="H194" s="215" t="str">
        <f t="shared" si="5"/>
        <v>ZWOLLE</v>
      </c>
      <c r="I194" s="22"/>
      <c r="J194" s="22"/>
      <c r="K194" s="22"/>
      <c r="N194" s="360"/>
      <c r="O194" s="361"/>
      <c r="P194" s="362"/>
      <c r="Q194" s="22"/>
      <c r="R194" s="22"/>
      <c r="S194" s="22"/>
      <c r="T194" s="22"/>
      <c r="U194" s="40"/>
      <c r="V194" s="40"/>
      <c r="W194" s="40"/>
      <c r="X194" s="40"/>
      <c r="Y194" s="40"/>
      <c r="Z194" s="84"/>
    </row>
    <row r="195" spans="1:26" x14ac:dyDescent="0.2">
      <c r="A195" s="182">
        <v>300</v>
      </c>
      <c r="B195" s="193">
        <v>212</v>
      </c>
      <c r="C195" s="183"/>
      <c r="D195" s="183" t="s">
        <v>1876</v>
      </c>
      <c r="E195" s="183" t="s">
        <v>424</v>
      </c>
      <c r="F195" s="191">
        <v>3280</v>
      </c>
      <c r="G195" s="213" t="str">
        <f t="shared" si="4"/>
        <v>Noordoost-Brabant</v>
      </c>
      <c r="H195" s="215" t="str">
        <f t="shared" si="5"/>
        <v>TILBURG</v>
      </c>
      <c r="I195" s="22"/>
      <c r="J195" s="22"/>
      <c r="K195" s="22"/>
      <c r="N195" s="360"/>
      <c r="O195" s="361"/>
      <c r="P195" s="362"/>
      <c r="Q195" s="22"/>
      <c r="R195" s="22"/>
      <c r="S195" s="22"/>
      <c r="T195" s="22"/>
      <c r="U195" s="40"/>
      <c r="V195" s="40"/>
      <c r="W195" s="40"/>
      <c r="X195" s="40"/>
      <c r="Y195" s="40"/>
      <c r="Z195" s="84"/>
    </row>
    <row r="196" spans="1:26" x14ac:dyDescent="0.2">
      <c r="A196" s="182">
        <v>300</v>
      </c>
      <c r="B196" s="193">
        <v>213</v>
      </c>
      <c r="C196" s="183"/>
      <c r="D196" s="183" t="s">
        <v>1877</v>
      </c>
      <c r="E196" s="183" t="s">
        <v>304</v>
      </c>
      <c r="F196" s="191">
        <v>3170</v>
      </c>
      <c r="G196" s="213" t="str">
        <f t="shared" si="4"/>
        <v>Zuid Holland Noord</v>
      </c>
      <c r="H196" s="215" t="str">
        <f t="shared" si="5"/>
        <v>LEIDEN</v>
      </c>
      <c r="I196" s="22"/>
      <c r="J196" s="22"/>
      <c r="K196" s="22"/>
      <c r="N196" s="360"/>
      <c r="O196" s="361"/>
      <c r="P196" s="362"/>
      <c r="Q196" s="22"/>
      <c r="R196" s="22"/>
      <c r="S196" s="22"/>
      <c r="T196" s="22"/>
      <c r="U196" s="40"/>
      <c r="V196" s="40"/>
      <c r="W196" s="40"/>
      <c r="X196" s="40"/>
      <c r="Y196" s="40"/>
      <c r="Z196" s="84"/>
    </row>
    <row r="197" spans="1:26" x14ac:dyDescent="0.2">
      <c r="A197" s="182">
        <v>300</v>
      </c>
      <c r="B197" s="193">
        <v>214</v>
      </c>
      <c r="C197" s="183"/>
      <c r="D197" s="183" t="s">
        <v>1878</v>
      </c>
      <c r="E197" s="183" t="s">
        <v>304</v>
      </c>
      <c r="F197" s="191">
        <v>3180</v>
      </c>
      <c r="G197" s="213" t="str">
        <f t="shared" si="4"/>
        <v>Haaglanden</v>
      </c>
      <c r="H197" s="215" t="str">
        <f t="shared" si="5"/>
        <v>TILBURG</v>
      </c>
      <c r="I197" s="22"/>
      <c r="J197" s="22"/>
      <c r="K197" s="22"/>
      <c r="N197" s="360"/>
      <c r="O197" s="361"/>
      <c r="P197" s="362"/>
      <c r="Q197" s="22"/>
      <c r="R197" s="22"/>
      <c r="S197" s="22"/>
      <c r="T197" s="22"/>
      <c r="U197" s="40"/>
      <c r="V197" s="40"/>
      <c r="W197" s="40"/>
      <c r="X197" s="40"/>
      <c r="Y197" s="40"/>
      <c r="Z197" s="84"/>
    </row>
    <row r="198" spans="1:26" x14ac:dyDescent="0.2">
      <c r="A198" s="182">
        <v>300</v>
      </c>
      <c r="B198" s="193">
        <v>215</v>
      </c>
      <c r="C198" s="183"/>
      <c r="D198" s="183" t="s">
        <v>1879</v>
      </c>
      <c r="E198" s="183" t="s">
        <v>304</v>
      </c>
      <c r="F198" s="191">
        <v>3200</v>
      </c>
      <c r="G198" s="213" t="str">
        <f t="shared" si="4"/>
        <v>Midden-Holland</v>
      </c>
      <c r="H198" s="215" t="str">
        <f t="shared" si="5"/>
        <v>GORINCHEM</v>
      </c>
      <c r="I198" s="22"/>
      <c r="J198" s="22"/>
      <c r="K198" s="22"/>
      <c r="N198" s="360"/>
      <c r="O198" s="361"/>
      <c r="P198" s="362"/>
      <c r="Q198" s="22"/>
      <c r="R198" s="22"/>
      <c r="S198" s="22"/>
      <c r="T198" s="22"/>
      <c r="U198" s="40"/>
      <c r="V198" s="40"/>
      <c r="W198" s="40"/>
      <c r="X198" s="40"/>
      <c r="Y198" s="40"/>
      <c r="Z198" s="84"/>
    </row>
    <row r="199" spans="1:26" x14ac:dyDescent="0.2">
      <c r="A199" s="182">
        <v>300</v>
      </c>
      <c r="B199" s="193">
        <v>216</v>
      </c>
      <c r="C199" s="183"/>
      <c r="D199" s="183" t="s">
        <v>1880</v>
      </c>
      <c r="E199" s="183" t="s">
        <v>304</v>
      </c>
      <c r="F199" s="191">
        <v>3210</v>
      </c>
      <c r="G199" s="213" t="str">
        <f t="shared" si="4"/>
        <v>Rotterdam</v>
      </c>
      <c r="H199" s="215" t="str">
        <f t="shared" si="5"/>
        <v>ZWOLLE</v>
      </c>
      <c r="I199" s="22"/>
      <c r="J199" s="22"/>
      <c r="K199" s="22"/>
      <c r="N199" s="360"/>
      <c r="O199" s="361"/>
      <c r="P199" s="362"/>
      <c r="Q199" s="22"/>
      <c r="R199" s="22"/>
      <c r="S199" s="22"/>
      <c r="T199" s="22"/>
      <c r="U199" s="40"/>
      <c r="V199" s="40"/>
      <c r="W199" s="40"/>
      <c r="X199" s="40"/>
      <c r="Y199" s="40"/>
      <c r="Z199" s="84"/>
    </row>
    <row r="200" spans="1:26" x14ac:dyDescent="0.2">
      <c r="A200" s="182">
        <v>300</v>
      </c>
      <c r="B200" s="193">
        <v>217</v>
      </c>
      <c r="C200" s="183"/>
      <c r="D200" s="183" t="s">
        <v>1881</v>
      </c>
      <c r="E200" s="183" t="s">
        <v>304</v>
      </c>
      <c r="F200" s="191">
        <v>3230</v>
      </c>
      <c r="G200" s="213" t="str">
        <f t="shared" si="4"/>
        <v>Zuid-Hollandse Eilanden</v>
      </c>
      <c r="H200" s="215" t="str">
        <f t="shared" si="5"/>
        <v>TILBURG</v>
      </c>
      <c r="I200" s="22"/>
      <c r="J200" s="22"/>
      <c r="K200" s="22"/>
      <c r="N200" s="360"/>
      <c r="O200" s="361"/>
      <c r="P200" s="362"/>
      <c r="Q200" s="22"/>
      <c r="R200" s="22"/>
      <c r="S200" s="22"/>
      <c r="T200" s="22"/>
      <c r="U200" s="40"/>
      <c r="V200" s="40"/>
      <c r="W200" s="40"/>
      <c r="X200" s="40"/>
      <c r="Y200" s="40"/>
      <c r="Z200" s="84"/>
    </row>
    <row r="201" spans="1:26" x14ac:dyDescent="0.2">
      <c r="A201" s="182">
        <v>300</v>
      </c>
      <c r="B201" s="193">
        <v>218</v>
      </c>
      <c r="C201" s="183"/>
      <c r="D201" s="183" t="s">
        <v>1882</v>
      </c>
      <c r="E201" s="183" t="s">
        <v>304</v>
      </c>
      <c r="F201" s="191">
        <v>3240</v>
      </c>
      <c r="G201" s="213" t="str">
        <f t="shared" si="4"/>
        <v>Waardenland</v>
      </c>
      <c r="H201" s="215" t="str">
        <f t="shared" si="5"/>
        <v>GORINCHEM</v>
      </c>
      <c r="I201" s="22"/>
      <c r="J201" s="22"/>
      <c r="K201" s="22"/>
      <c r="N201" s="360"/>
      <c r="O201" s="361"/>
      <c r="P201" s="362"/>
      <c r="Q201" s="22"/>
      <c r="R201" s="22"/>
      <c r="S201" s="22"/>
      <c r="T201" s="22"/>
      <c r="U201" s="40"/>
      <c r="V201" s="40"/>
      <c r="W201" s="40"/>
      <c r="X201" s="40"/>
      <c r="Y201" s="40"/>
      <c r="Z201" s="84"/>
    </row>
    <row r="202" spans="1:26" x14ac:dyDescent="0.2">
      <c r="A202" s="182">
        <v>300</v>
      </c>
      <c r="B202" s="193">
        <v>219</v>
      </c>
      <c r="C202" s="183"/>
      <c r="D202" s="183" t="s">
        <v>1883</v>
      </c>
      <c r="E202" s="183" t="s">
        <v>304</v>
      </c>
      <c r="F202" s="191">
        <v>3190</v>
      </c>
      <c r="G202" s="213" t="str">
        <f t="shared" si="4"/>
        <v>Delft Westland Oostland</v>
      </c>
      <c r="H202" s="215" t="str">
        <f t="shared" si="5"/>
        <v>SCHIEDAM</v>
      </c>
      <c r="I202" s="22"/>
      <c r="J202" s="22"/>
      <c r="K202" s="22"/>
      <c r="N202" s="360"/>
      <c r="O202" s="361"/>
      <c r="P202" s="362"/>
      <c r="Q202" s="22"/>
      <c r="R202" s="22"/>
      <c r="S202" s="22"/>
      <c r="T202" s="22"/>
      <c r="U202" s="40"/>
      <c r="V202" s="40"/>
      <c r="W202" s="40"/>
      <c r="X202" s="40"/>
      <c r="Y202" s="40"/>
      <c r="Z202" s="84"/>
    </row>
    <row r="203" spans="1:26" x14ac:dyDescent="0.2">
      <c r="A203" s="182">
        <v>300</v>
      </c>
      <c r="B203" s="193">
        <v>220</v>
      </c>
      <c r="C203" s="183"/>
      <c r="D203" s="183" t="s">
        <v>1884</v>
      </c>
      <c r="E203" s="183" t="s">
        <v>284</v>
      </c>
      <c r="F203" s="191">
        <v>3070</v>
      </c>
      <c r="G203" s="213" t="str">
        <f t="shared" si="4"/>
        <v>Arnhem</v>
      </c>
      <c r="H203" s="215" t="str">
        <f t="shared" si="5"/>
        <v>ENSCHEDE</v>
      </c>
      <c r="I203" s="22"/>
      <c r="J203" s="22"/>
      <c r="K203" s="22"/>
      <c r="N203" s="360"/>
      <c r="O203" s="361"/>
      <c r="P203" s="362"/>
      <c r="Q203" s="22"/>
      <c r="R203" s="22"/>
      <c r="S203" s="22"/>
      <c r="T203" s="22"/>
      <c r="U203" s="40"/>
      <c r="V203" s="40"/>
      <c r="W203" s="40"/>
      <c r="X203" s="40"/>
      <c r="Y203" s="40"/>
      <c r="Z203" s="84"/>
    </row>
    <row r="204" spans="1:26" x14ac:dyDescent="0.2">
      <c r="A204" s="182">
        <v>300</v>
      </c>
      <c r="B204" s="193">
        <v>221</v>
      </c>
      <c r="C204" s="183"/>
      <c r="D204" s="183" t="s">
        <v>727</v>
      </c>
      <c r="E204" s="183" t="s">
        <v>550</v>
      </c>
      <c r="F204" s="191">
        <v>3130</v>
      </c>
      <c r="G204" s="213" t="str">
        <f t="shared" si="4"/>
        <v>Kennemerland</v>
      </c>
      <c r="H204" s="215" t="str">
        <f t="shared" si="5"/>
        <v>ZWOLLE</v>
      </c>
      <c r="I204" s="22"/>
      <c r="J204" s="22"/>
      <c r="K204" s="22"/>
      <c r="N204" s="360"/>
      <c r="O204" s="361"/>
      <c r="P204" s="362"/>
      <c r="Q204" s="22"/>
      <c r="R204" s="22"/>
      <c r="S204" s="22"/>
      <c r="T204" s="22"/>
      <c r="U204" s="40"/>
      <c r="V204" s="40"/>
      <c r="W204" s="40"/>
      <c r="X204" s="40"/>
      <c r="Y204" s="40"/>
      <c r="Z204" s="84"/>
    </row>
    <row r="205" spans="1:26" x14ac:dyDescent="0.2">
      <c r="A205" s="182">
        <v>300</v>
      </c>
      <c r="B205" s="193">
        <v>222</v>
      </c>
      <c r="C205" s="183"/>
      <c r="D205" s="183" t="s">
        <v>1885</v>
      </c>
      <c r="E205" s="183" t="s">
        <v>452</v>
      </c>
      <c r="F205" s="191">
        <v>3070</v>
      </c>
      <c r="G205" s="213" t="str">
        <f t="shared" si="4"/>
        <v>Arnhem</v>
      </c>
      <c r="H205" s="215" t="str">
        <f t="shared" si="5"/>
        <v>ENSCHEDE</v>
      </c>
      <c r="I205" s="22"/>
      <c r="J205" s="22"/>
      <c r="K205" s="22"/>
      <c r="N205" s="360"/>
      <c r="O205" s="361"/>
      <c r="P205" s="362"/>
      <c r="Q205" s="22"/>
      <c r="R205" s="22"/>
      <c r="S205" s="22"/>
      <c r="T205" s="22"/>
      <c r="U205" s="40"/>
      <c r="V205" s="40"/>
      <c r="W205" s="40"/>
      <c r="X205" s="40"/>
      <c r="Y205" s="40"/>
      <c r="Z205" s="84"/>
    </row>
    <row r="206" spans="1:26" x14ac:dyDescent="0.2">
      <c r="A206" s="182">
        <v>300</v>
      </c>
      <c r="B206" s="193">
        <v>223</v>
      </c>
      <c r="C206" s="183"/>
      <c r="D206" s="183" t="s">
        <v>1885</v>
      </c>
      <c r="E206" s="183" t="s">
        <v>452</v>
      </c>
      <c r="F206" s="191">
        <v>3080</v>
      </c>
      <c r="G206" s="213" t="str">
        <f t="shared" si="4"/>
        <v>Nijmegen</v>
      </c>
      <c r="H206" s="215" t="str">
        <f t="shared" si="5"/>
        <v>EINDHOVEN</v>
      </c>
      <c r="I206" s="22"/>
      <c r="J206" s="22"/>
      <c r="K206" s="22"/>
      <c r="N206" s="360"/>
      <c r="O206" s="361"/>
      <c r="P206" s="362"/>
      <c r="Q206" s="22"/>
      <c r="R206" s="22"/>
      <c r="S206" s="22"/>
      <c r="T206" s="22"/>
      <c r="U206" s="40"/>
      <c r="V206" s="40"/>
      <c r="W206" s="40"/>
      <c r="X206" s="40"/>
      <c r="Y206" s="40"/>
      <c r="Z206" s="84"/>
    </row>
    <row r="207" spans="1:26" x14ac:dyDescent="0.2">
      <c r="A207" s="182">
        <v>300</v>
      </c>
      <c r="B207" s="193">
        <v>224</v>
      </c>
      <c r="C207" s="183"/>
      <c r="D207" s="183" t="s">
        <v>1886</v>
      </c>
      <c r="E207" s="183" t="s">
        <v>301</v>
      </c>
      <c r="F207" s="191">
        <v>3140</v>
      </c>
      <c r="G207" s="213" t="str">
        <f t="shared" si="4"/>
        <v>Zaanstreek/Waterland</v>
      </c>
      <c r="H207" s="215" t="str">
        <f t="shared" si="5"/>
        <v>ZWOLLE</v>
      </c>
      <c r="I207" s="22"/>
      <c r="J207" s="22"/>
      <c r="K207" s="22"/>
      <c r="N207" s="360"/>
      <c r="O207" s="361"/>
      <c r="P207" s="362"/>
      <c r="Q207" s="22"/>
      <c r="R207" s="22"/>
      <c r="S207" s="22"/>
      <c r="T207" s="22"/>
      <c r="U207" s="40"/>
      <c r="V207" s="40"/>
      <c r="W207" s="40"/>
      <c r="X207" s="40"/>
      <c r="Y207" s="40"/>
      <c r="Z207" s="84"/>
    </row>
    <row r="208" spans="1:26" x14ac:dyDescent="0.2">
      <c r="A208" s="182">
        <v>300</v>
      </c>
      <c r="B208" s="193">
        <v>226</v>
      </c>
      <c r="C208" s="183"/>
      <c r="D208" s="183" t="s">
        <v>1888</v>
      </c>
      <c r="E208" s="183" t="s">
        <v>562</v>
      </c>
      <c r="F208" s="191">
        <v>3050</v>
      </c>
      <c r="G208" s="213" t="str">
        <f t="shared" si="4"/>
        <v>Twente</v>
      </c>
      <c r="H208" s="215" t="str">
        <f t="shared" si="5"/>
        <v>ENSCHEDE</v>
      </c>
      <c r="I208" s="22"/>
      <c r="J208" s="22"/>
      <c r="K208" s="22"/>
      <c r="N208" s="360"/>
      <c r="O208" s="361"/>
      <c r="P208" s="362"/>
      <c r="Q208" s="22"/>
      <c r="R208" s="22"/>
      <c r="S208" s="22"/>
      <c r="T208" s="22"/>
      <c r="U208" s="40"/>
      <c r="V208" s="40"/>
      <c r="W208" s="40"/>
      <c r="X208" s="40"/>
      <c r="Y208" s="40"/>
      <c r="Z208" s="84"/>
    </row>
    <row r="209" spans="1:26" x14ac:dyDescent="0.2">
      <c r="A209" s="182">
        <v>300</v>
      </c>
      <c r="B209" s="193">
        <v>227</v>
      </c>
      <c r="C209" s="183"/>
      <c r="D209" s="183" t="s">
        <v>1889</v>
      </c>
      <c r="E209" s="183" t="s">
        <v>562</v>
      </c>
      <c r="F209" s="191">
        <v>3060</v>
      </c>
      <c r="G209" s="213" t="str">
        <f t="shared" si="4"/>
        <v>Apeldoorn Zutphen e.o.</v>
      </c>
      <c r="H209" s="215" t="str">
        <f t="shared" si="5"/>
        <v>AMERSFOORT</v>
      </c>
      <c r="I209" s="22"/>
      <c r="J209" s="22"/>
      <c r="K209" s="22"/>
      <c r="N209" s="360"/>
      <c r="O209" s="361"/>
      <c r="P209" s="362"/>
      <c r="Q209" s="22"/>
      <c r="R209" s="22"/>
      <c r="S209" s="22"/>
      <c r="T209" s="22"/>
      <c r="U209" s="40"/>
      <c r="V209" s="40"/>
      <c r="W209" s="40"/>
      <c r="X209" s="40"/>
      <c r="Y209" s="40"/>
      <c r="Z209" s="84"/>
    </row>
    <row r="210" spans="1:26" x14ac:dyDescent="0.2">
      <c r="A210" s="182">
        <v>300</v>
      </c>
      <c r="B210" s="193">
        <v>228</v>
      </c>
      <c r="C210" s="183"/>
      <c r="D210" s="183" t="s">
        <v>1890</v>
      </c>
      <c r="E210" s="183" t="s">
        <v>562</v>
      </c>
      <c r="F210" s="191">
        <v>3070</v>
      </c>
      <c r="G210" s="213" t="str">
        <f t="shared" si="4"/>
        <v>Arnhem</v>
      </c>
      <c r="H210" s="215" t="str">
        <f t="shared" si="5"/>
        <v>ENSCHEDE</v>
      </c>
      <c r="I210" s="22"/>
      <c r="J210" s="22"/>
      <c r="K210" s="22"/>
      <c r="N210" s="360"/>
      <c r="O210" s="361"/>
      <c r="P210" s="362"/>
      <c r="Q210" s="22"/>
      <c r="R210" s="22"/>
      <c r="S210" s="22"/>
      <c r="T210" s="22"/>
      <c r="U210" s="40"/>
      <c r="V210" s="40"/>
      <c r="W210" s="40"/>
      <c r="X210" s="40"/>
      <c r="Y210" s="40"/>
      <c r="Z210" s="84"/>
    </row>
    <row r="211" spans="1:26" x14ac:dyDescent="0.2">
      <c r="A211" s="182">
        <v>300</v>
      </c>
      <c r="B211" s="193">
        <v>229</v>
      </c>
      <c r="C211" s="183"/>
      <c r="D211" s="183" t="s">
        <v>1891</v>
      </c>
      <c r="E211" s="183" t="s">
        <v>562</v>
      </c>
      <c r="F211" s="191">
        <v>3090</v>
      </c>
      <c r="G211" s="213" t="str">
        <f t="shared" si="4"/>
        <v>Utrecht</v>
      </c>
      <c r="H211" s="215" t="str">
        <f t="shared" si="5"/>
        <v>AMERSFOORT</v>
      </c>
      <c r="I211" s="22"/>
      <c r="J211" s="22"/>
      <c r="K211" s="22"/>
      <c r="N211" s="360"/>
      <c r="O211" s="361"/>
      <c r="P211" s="362"/>
      <c r="Q211" s="22"/>
      <c r="R211" s="22"/>
      <c r="S211" s="22"/>
      <c r="T211" s="22"/>
      <c r="U211" s="40"/>
      <c r="V211" s="40"/>
      <c r="W211" s="40"/>
      <c r="X211" s="40"/>
      <c r="Y211" s="40"/>
      <c r="Z211" s="84"/>
    </row>
    <row r="212" spans="1:26" x14ac:dyDescent="0.2">
      <c r="A212" s="182">
        <v>300</v>
      </c>
      <c r="B212" s="193">
        <v>230</v>
      </c>
      <c r="C212" s="183"/>
      <c r="D212" s="183" t="s">
        <v>1892</v>
      </c>
      <c r="E212" s="183" t="s">
        <v>562</v>
      </c>
      <c r="F212" s="191">
        <v>3120</v>
      </c>
      <c r="G212" s="213" t="str">
        <f t="shared" si="4"/>
        <v>Noord-Holland Noord</v>
      </c>
      <c r="H212" s="215" t="str">
        <f t="shared" si="5"/>
        <v>ALKMAAR</v>
      </c>
      <c r="I212" s="22"/>
      <c r="J212" s="22"/>
      <c r="K212" s="22"/>
      <c r="N212" s="360"/>
      <c r="O212" s="361"/>
      <c r="P212" s="362"/>
      <c r="Q212" s="22"/>
      <c r="R212" s="22"/>
      <c r="S212" s="22"/>
      <c r="T212" s="22"/>
      <c r="U212" s="40"/>
      <c r="V212" s="40"/>
      <c r="W212" s="40"/>
      <c r="X212" s="40"/>
      <c r="Y212" s="40"/>
      <c r="Z212" s="84"/>
    </row>
    <row r="213" spans="1:26" x14ac:dyDescent="0.2">
      <c r="A213" s="182">
        <v>300</v>
      </c>
      <c r="B213" s="193">
        <v>231</v>
      </c>
      <c r="C213" s="183"/>
      <c r="D213" s="183" t="s">
        <v>1893</v>
      </c>
      <c r="E213" s="183" t="s">
        <v>562</v>
      </c>
      <c r="F213" s="191">
        <v>3140</v>
      </c>
      <c r="G213" s="213" t="str">
        <f t="shared" si="4"/>
        <v>Zaanstreek/Waterland</v>
      </c>
      <c r="H213" s="215" t="str">
        <f t="shared" si="5"/>
        <v>ZWOLLE</v>
      </c>
      <c r="I213" s="22"/>
      <c r="J213" s="22"/>
      <c r="K213" s="22"/>
      <c r="N213" s="360"/>
      <c r="O213" s="361"/>
      <c r="P213" s="362"/>
      <c r="Q213" s="22"/>
      <c r="R213" s="22"/>
      <c r="S213" s="22"/>
      <c r="T213" s="22"/>
      <c r="U213" s="40"/>
      <c r="V213" s="40"/>
      <c r="W213" s="40"/>
      <c r="X213" s="40"/>
      <c r="Y213" s="40"/>
      <c r="Z213" s="84"/>
    </row>
    <row r="214" spans="1:26" x14ac:dyDescent="0.2">
      <c r="A214" s="182">
        <v>300</v>
      </c>
      <c r="B214" s="193">
        <v>232</v>
      </c>
      <c r="C214" s="183"/>
      <c r="D214" s="183" t="s">
        <v>1894</v>
      </c>
      <c r="E214" s="183" t="s">
        <v>562</v>
      </c>
      <c r="F214" s="191">
        <v>3130</v>
      </c>
      <c r="G214" s="213" t="str">
        <f t="shared" si="4"/>
        <v>Kennemerland</v>
      </c>
      <c r="H214" s="215" t="str">
        <f t="shared" si="5"/>
        <v>ZWOLLE</v>
      </c>
      <c r="I214" s="22"/>
      <c r="J214" s="22"/>
      <c r="K214" s="22"/>
      <c r="N214" s="360"/>
      <c r="O214" s="361"/>
      <c r="P214" s="362"/>
      <c r="Q214" s="22"/>
      <c r="R214" s="22"/>
      <c r="S214" s="22"/>
      <c r="T214" s="22"/>
      <c r="U214" s="40"/>
      <c r="V214" s="40"/>
      <c r="W214" s="40"/>
      <c r="X214" s="40"/>
      <c r="Y214" s="40"/>
      <c r="Z214" s="84"/>
    </row>
    <row r="215" spans="1:26" x14ac:dyDescent="0.2">
      <c r="A215" s="182">
        <v>300</v>
      </c>
      <c r="B215" s="193">
        <v>233</v>
      </c>
      <c r="C215" s="183"/>
      <c r="D215" s="183" t="s">
        <v>1895</v>
      </c>
      <c r="E215" s="183" t="s">
        <v>562</v>
      </c>
      <c r="F215" s="191">
        <v>3150</v>
      </c>
      <c r="G215" s="213" t="str">
        <f t="shared" si="4"/>
        <v>Amsterdam</v>
      </c>
      <c r="H215" s="215" t="str">
        <f t="shared" si="5"/>
        <v>AMERSFOORT</v>
      </c>
      <c r="I215" s="22"/>
      <c r="J215" s="22"/>
      <c r="K215" s="22"/>
      <c r="N215" s="360"/>
      <c r="O215" s="361"/>
      <c r="P215" s="362"/>
      <c r="Q215" s="22"/>
      <c r="R215" s="22"/>
      <c r="S215" s="22"/>
      <c r="T215" s="22"/>
      <c r="U215" s="40"/>
      <c r="V215" s="40"/>
      <c r="W215" s="40"/>
      <c r="X215" s="40"/>
      <c r="Y215" s="40"/>
      <c r="Z215" s="84"/>
    </row>
    <row r="216" spans="1:26" x14ac:dyDescent="0.2">
      <c r="A216" s="182">
        <v>300</v>
      </c>
      <c r="B216" s="193">
        <v>234</v>
      </c>
      <c r="C216" s="183"/>
      <c r="D216" s="183" t="s">
        <v>1896</v>
      </c>
      <c r="E216" s="183" t="s">
        <v>562</v>
      </c>
      <c r="F216" s="191">
        <v>3110</v>
      </c>
      <c r="G216" s="213" t="str">
        <f t="shared" ref="G216:G279" si="6">VLOOKUP($F216,$J$23:$L$54,2,FALSE)</f>
        <v>t Gooi</v>
      </c>
      <c r="H216" s="215" t="str">
        <f t="shared" ref="H216:H279" si="7">VLOOKUP($F216,$J$23:$L$54,3,FALSE)</f>
        <v>AMERSFOORT</v>
      </c>
      <c r="I216" s="22"/>
      <c r="J216" s="22"/>
      <c r="K216" s="22"/>
      <c r="N216" s="360"/>
      <c r="O216" s="361"/>
      <c r="P216" s="362"/>
      <c r="Q216" s="22"/>
      <c r="R216" s="22"/>
      <c r="S216" s="22"/>
      <c r="T216" s="22"/>
      <c r="U216" s="40"/>
      <c r="V216" s="40"/>
      <c r="W216" s="40"/>
      <c r="X216" s="40"/>
      <c r="Y216" s="40"/>
      <c r="Z216" s="84"/>
    </row>
    <row r="217" spans="1:26" x14ac:dyDescent="0.2">
      <c r="A217" s="182">
        <v>300</v>
      </c>
      <c r="B217" s="193">
        <v>235</v>
      </c>
      <c r="C217" s="183"/>
      <c r="D217" s="183" t="s">
        <v>1897</v>
      </c>
      <c r="E217" s="183" t="s">
        <v>562</v>
      </c>
      <c r="F217" s="191">
        <v>3180</v>
      </c>
      <c r="G217" s="213" t="str">
        <f t="shared" si="6"/>
        <v>Haaglanden</v>
      </c>
      <c r="H217" s="215" t="str">
        <f t="shared" si="7"/>
        <v>TILBURG</v>
      </c>
      <c r="I217" s="22"/>
      <c r="J217" s="22"/>
      <c r="K217" s="22"/>
      <c r="N217" s="360"/>
      <c r="O217" s="361"/>
      <c r="P217" s="362"/>
      <c r="Q217" s="22"/>
      <c r="R217" s="22"/>
      <c r="S217" s="22"/>
      <c r="T217" s="22"/>
      <c r="U217" s="40"/>
      <c r="V217" s="40"/>
      <c r="W217" s="40"/>
      <c r="X217" s="40"/>
      <c r="Y217" s="40"/>
      <c r="Z217" s="84"/>
    </row>
    <row r="218" spans="1:26" x14ac:dyDescent="0.2">
      <c r="A218" s="182">
        <v>300</v>
      </c>
      <c r="B218" s="193">
        <v>236</v>
      </c>
      <c r="C218" s="183"/>
      <c r="D218" s="183" t="s">
        <v>1898</v>
      </c>
      <c r="E218" s="183" t="s">
        <v>562</v>
      </c>
      <c r="F218" s="191">
        <v>3230</v>
      </c>
      <c r="G218" s="213" t="str">
        <f t="shared" si="6"/>
        <v>Zuid-Hollandse Eilanden</v>
      </c>
      <c r="H218" s="215" t="str">
        <f t="shared" si="7"/>
        <v>TILBURG</v>
      </c>
      <c r="I218" s="22"/>
      <c r="J218" s="22"/>
      <c r="K218" s="22"/>
      <c r="N218" s="360"/>
      <c r="O218" s="361"/>
      <c r="P218" s="362"/>
      <c r="Q218" s="22"/>
      <c r="R218" s="22"/>
      <c r="S218" s="22"/>
      <c r="T218" s="22"/>
      <c r="U218" s="40"/>
      <c r="V218" s="40"/>
      <c r="W218" s="40"/>
      <c r="X218" s="40"/>
      <c r="Y218" s="40"/>
      <c r="Z218" s="84"/>
    </row>
    <row r="219" spans="1:26" x14ac:dyDescent="0.2">
      <c r="A219" s="182">
        <v>300</v>
      </c>
      <c r="B219" s="193">
        <v>237</v>
      </c>
      <c r="C219" s="183"/>
      <c r="D219" s="183" t="s">
        <v>1899</v>
      </c>
      <c r="E219" s="183" t="s">
        <v>562</v>
      </c>
      <c r="F219" s="191">
        <v>3170</v>
      </c>
      <c r="G219" s="213" t="str">
        <f t="shared" si="6"/>
        <v>Zuid Holland Noord</v>
      </c>
      <c r="H219" s="215" t="str">
        <f t="shared" si="7"/>
        <v>LEIDEN</v>
      </c>
      <c r="I219" s="22"/>
      <c r="J219" s="22"/>
      <c r="K219" s="22"/>
      <c r="N219" s="360"/>
      <c r="O219" s="361"/>
      <c r="P219" s="362"/>
      <c r="Q219" s="22"/>
      <c r="R219" s="22"/>
      <c r="S219" s="22"/>
      <c r="T219" s="22"/>
      <c r="U219" s="40"/>
      <c r="V219" s="40"/>
      <c r="W219" s="40"/>
      <c r="X219" s="40"/>
      <c r="Y219" s="40"/>
      <c r="Z219" s="84"/>
    </row>
    <row r="220" spans="1:26" x14ac:dyDescent="0.2">
      <c r="A220" s="182">
        <v>300</v>
      </c>
      <c r="B220" s="193">
        <v>238</v>
      </c>
      <c r="C220" s="183"/>
      <c r="D220" s="183" t="s">
        <v>1900</v>
      </c>
      <c r="E220" s="183" t="s">
        <v>562</v>
      </c>
      <c r="F220" s="191">
        <v>3190</v>
      </c>
      <c r="G220" s="213" t="str">
        <f t="shared" si="6"/>
        <v>Delft Westland Oostland</v>
      </c>
      <c r="H220" s="215" t="str">
        <f t="shared" si="7"/>
        <v>SCHIEDAM</v>
      </c>
      <c r="I220" s="22"/>
      <c r="J220" s="22"/>
      <c r="K220" s="22"/>
      <c r="N220" s="360"/>
      <c r="O220" s="361"/>
      <c r="P220" s="362"/>
      <c r="Q220" s="22"/>
      <c r="R220" s="22"/>
      <c r="S220" s="22"/>
      <c r="T220" s="22"/>
      <c r="U220" s="40"/>
      <c r="V220" s="40"/>
      <c r="W220" s="40"/>
      <c r="X220" s="40"/>
      <c r="Y220" s="40"/>
      <c r="Z220" s="84"/>
    </row>
    <row r="221" spans="1:26" x14ac:dyDescent="0.2">
      <c r="A221" s="182">
        <v>300</v>
      </c>
      <c r="B221" s="193">
        <v>239</v>
      </c>
      <c r="C221" s="183"/>
      <c r="D221" s="183" t="s">
        <v>1901</v>
      </c>
      <c r="E221" s="183" t="s">
        <v>562</v>
      </c>
      <c r="F221" s="191">
        <v>3200</v>
      </c>
      <c r="G221" s="213" t="str">
        <f t="shared" si="6"/>
        <v>Midden-Holland</v>
      </c>
      <c r="H221" s="215" t="str">
        <f t="shared" si="7"/>
        <v>GORINCHEM</v>
      </c>
      <c r="I221" s="22"/>
      <c r="J221" s="22"/>
      <c r="K221" s="22"/>
      <c r="N221" s="360"/>
      <c r="O221" s="361"/>
      <c r="P221" s="362"/>
      <c r="Q221" s="22"/>
      <c r="R221" s="22"/>
      <c r="S221" s="22"/>
      <c r="T221" s="22"/>
      <c r="U221" s="40"/>
      <c r="V221" s="40"/>
      <c r="W221" s="40"/>
      <c r="X221" s="40"/>
      <c r="Y221" s="40"/>
      <c r="Z221" s="84"/>
    </row>
    <row r="222" spans="1:26" x14ac:dyDescent="0.2">
      <c r="A222" s="182">
        <v>300</v>
      </c>
      <c r="B222" s="193">
        <v>240</v>
      </c>
      <c r="C222" s="183"/>
      <c r="D222" s="183" t="s">
        <v>1902</v>
      </c>
      <c r="E222" s="183" t="s">
        <v>562</v>
      </c>
      <c r="F222" s="191">
        <v>3220</v>
      </c>
      <c r="G222" s="213" t="str">
        <f t="shared" si="6"/>
        <v>Nieuwe Waterweg Noord</v>
      </c>
      <c r="H222" s="215" t="str">
        <f t="shared" si="7"/>
        <v>SCHIEDAM</v>
      </c>
      <c r="I222" s="22"/>
      <c r="J222" s="22"/>
      <c r="K222" s="22"/>
      <c r="N222" s="360"/>
      <c r="O222" s="361"/>
      <c r="P222" s="362"/>
      <c r="Q222" s="22"/>
      <c r="R222" s="22"/>
      <c r="S222" s="22"/>
      <c r="T222" s="22"/>
      <c r="U222" s="40"/>
      <c r="V222" s="40"/>
      <c r="W222" s="40"/>
      <c r="X222" s="40"/>
      <c r="Y222" s="40"/>
      <c r="Z222" s="84"/>
    </row>
    <row r="223" spans="1:26" x14ac:dyDescent="0.2">
      <c r="A223" s="182">
        <v>300</v>
      </c>
      <c r="B223" s="193">
        <v>241</v>
      </c>
      <c r="C223" s="183"/>
      <c r="D223" s="183" t="s">
        <v>1903</v>
      </c>
      <c r="E223" s="183" t="s">
        <v>562</v>
      </c>
      <c r="F223" s="191">
        <v>3020</v>
      </c>
      <c r="G223" s="213" t="str">
        <f t="shared" si="6"/>
        <v>Friesland</v>
      </c>
      <c r="H223" s="215" t="str">
        <f t="shared" si="7"/>
        <v>LEEUWARDEN</v>
      </c>
      <c r="I223" s="22"/>
      <c r="J223" s="22"/>
      <c r="K223" s="22"/>
      <c r="N223" s="360"/>
      <c r="O223" s="361"/>
      <c r="P223" s="362"/>
      <c r="Q223" s="22"/>
      <c r="R223" s="22"/>
      <c r="S223" s="22"/>
      <c r="T223" s="22"/>
      <c r="U223" s="40"/>
      <c r="V223" s="40"/>
      <c r="W223" s="40"/>
      <c r="X223" s="40"/>
      <c r="Y223" s="40"/>
      <c r="Z223" s="84"/>
    </row>
    <row r="224" spans="1:26" x14ac:dyDescent="0.2">
      <c r="A224" s="182">
        <v>300</v>
      </c>
      <c r="B224" s="193">
        <v>242</v>
      </c>
      <c r="C224" s="183"/>
      <c r="D224" s="183" t="s">
        <v>1904</v>
      </c>
      <c r="E224" s="183" t="s">
        <v>562</v>
      </c>
      <c r="F224" s="191">
        <v>3310</v>
      </c>
      <c r="G224" s="213" t="str">
        <f t="shared" si="6"/>
        <v>Zuid-Limburg</v>
      </c>
      <c r="H224" s="215" t="str">
        <f t="shared" si="7"/>
        <v>TILBURG</v>
      </c>
      <c r="I224" s="22"/>
      <c r="J224" s="22"/>
      <c r="K224" s="22"/>
      <c r="N224" s="360"/>
      <c r="O224" s="361"/>
      <c r="P224" s="362"/>
      <c r="Q224" s="22"/>
      <c r="R224" s="22"/>
      <c r="S224" s="22"/>
      <c r="T224" s="22"/>
      <c r="U224" s="40"/>
      <c r="V224" s="40"/>
      <c r="W224" s="40"/>
      <c r="X224" s="40"/>
      <c r="Y224" s="40"/>
      <c r="Z224" s="84"/>
    </row>
    <row r="225" spans="1:26" x14ac:dyDescent="0.2">
      <c r="A225" s="182">
        <v>300</v>
      </c>
      <c r="B225" s="193">
        <v>243</v>
      </c>
      <c r="C225" s="183"/>
      <c r="D225" s="183" t="s">
        <v>1905</v>
      </c>
      <c r="E225" s="183" t="s">
        <v>562</v>
      </c>
      <c r="F225" s="191">
        <v>3250</v>
      </c>
      <c r="G225" s="213" t="str">
        <f t="shared" si="6"/>
        <v>Zeeland</v>
      </c>
      <c r="H225" s="215" t="str">
        <f t="shared" si="7"/>
        <v>TILBURG</v>
      </c>
      <c r="I225" s="22"/>
      <c r="J225" s="22"/>
      <c r="K225" s="22"/>
      <c r="N225" s="360"/>
      <c r="O225" s="361"/>
      <c r="P225" s="362"/>
      <c r="Q225" s="22"/>
      <c r="R225" s="22"/>
      <c r="S225" s="22"/>
      <c r="T225" s="22"/>
      <c r="U225" s="40"/>
      <c r="V225" s="40"/>
      <c r="W225" s="40"/>
      <c r="X225" s="40"/>
      <c r="Y225" s="40"/>
      <c r="Z225" s="84"/>
    </row>
    <row r="226" spans="1:26" x14ac:dyDescent="0.2">
      <c r="A226" s="182">
        <v>300</v>
      </c>
      <c r="B226" s="193">
        <v>244</v>
      </c>
      <c r="C226" s="183"/>
      <c r="D226" s="183" t="s">
        <v>1906</v>
      </c>
      <c r="E226" s="183" t="s">
        <v>562</v>
      </c>
      <c r="F226" s="191">
        <v>3280</v>
      </c>
      <c r="G226" s="213" t="str">
        <f t="shared" si="6"/>
        <v>Noordoost-Brabant</v>
      </c>
      <c r="H226" s="215" t="str">
        <f t="shared" si="7"/>
        <v>TILBURG</v>
      </c>
      <c r="I226" s="22"/>
      <c r="J226" s="22"/>
      <c r="K226" s="22"/>
      <c r="N226" s="360"/>
      <c r="O226" s="361"/>
      <c r="P226" s="362"/>
      <c r="Q226" s="22"/>
      <c r="R226" s="22"/>
      <c r="S226" s="22"/>
      <c r="T226" s="22"/>
      <c r="U226" s="40"/>
      <c r="V226" s="40"/>
      <c r="W226" s="40"/>
      <c r="X226" s="40"/>
      <c r="Y226" s="40"/>
      <c r="Z226" s="84"/>
    </row>
    <row r="227" spans="1:26" x14ac:dyDescent="0.2">
      <c r="A227" s="182">
        <v>300</v>
      </c>
      <c r="B227" s="193">
        <v>245</v>
      </c>
      <c r="C227" s="183"/>
      <c r="D227" s="183" t="s">
        <v>1907</v>
      </c>
      <c r="E227" s="183" t="s">
        <v>562</v>
      </c>
      <c r="F227" s="191">
        <v>3240</v>
      </c>
      <c r="G227" s="213" t="str">
        <f t="shared" si="6"/>
        <v>Waardenland</v>
      </c>
      <c r="H227" s="215" t="str">
        <f t="shared" si="7"/>
        <v>GORINCHEM</v>
      </c>
      <c r="I227" s="22"/>
      <c r="J227" s="22"/>
      <c r="K227" s="22"/>
      <c r="N227" s="360"/>
      <c r="O227" s="361"/>
      <c r="P227" s="362"/>
      <c r="Q227" s="22"/>
      <c r="R227" s="22"/>
      <c r="S227" s="22"/>
      <c r="T227" s="22"/>
      <c r="U227" s="40"/>
      <c r="V227" s="40"/>
      <c r="W227" s="40"/>
      <c r="X227" s="40"/>
      <c r="Y227" s="40"/>
      <c r="Z227" s="84"/>
    </row>
    <row r="228" spans="1:26" x14ac:dyDescent="0.2">
      <c r="A228" s="182">
        <v>300</v>
      </c>
      <c r="B228" s="193">
        <v>246</v>
      </c>
      <c r="C228" s="183"/>
      <c r="D228" s="183" t="s">
        <v>1908</v>
      </c>
      <c r="E228" s="183" t="s">
        <v>562</v>
      </c>
      <c r="F228" s="191">
        <v>3210</v>
      </c>
      <c r="G228" s="213" t="str">
        <f t="shared" si="6"/>
        <v>Rotterdam</v>
      </c>
      <c r="H228" s="215" t="str">
        <f t="shared" si="7"/>
        <v>ZWOLLE</v>
      </c>
      <c r="I228" s="22"/>
      <c r="J228" s="22"/>
      <c r="K228" s="22"/>
      <c r="N228" s="360"/>
      <c r="O228" s="361"/>
      <c r="P228" s="362"/>
      <c r="Q228" s="22"/>
      <c r="R228" s="22"/>
      <c r="S228" s="22"/>
      <c r="T228" s="22"/>
      <c r="U228" s="40"/>
      <c r="V228" s="40"/>
      <c r="W228" s="40"/>
      <c r="X228" s="40"/>
      <c r="Y228" s="40"/>
      <c r="Z228" s="84"/>
    </row>
    <row r="229" spans="1:26" x14ac:dyDescent="0.2">
      <c r="A229" s="182">
        <v>300</v>
      </c>
      <c r="B229" s="193">
        <v>247</v>
      </c>
      <c r="C229" s="183"/>
      <c r="D229" s="183" t="s">
        <v>1909</v>
      </c>
      <c r="E229" s="183" t="s">
        <v>562</v>
      </c>
      <c r="F229" s="191">
        <v>3260</v>
      </c>
      <c r="G229" s="213" t="str">
        <f t="shared" si="6"/>
        <v>West-Brabant</v>
      </c>
      <c r="H229" s="215" t="str">
        <f t="shared" si="7"/>
        <v>TILBURG</v>
      </c>
      <c r="I229" s="22"/>
      <c r="J229" s="22"/>
      <c r="K229" s="22"/>
      <c r="N229" s="360"/>
      <c r="O229" s="361"/>
      <c r="P229" s="362"/>
      <c r="Q229" s="22"/>
      <c r="R229" s="22"/>
      <c r="S229" s="22"/>
      <c r="T229" s="22"/>
      <c r="U229" s="40"/>
      <c r="V229" s="40"/>
      <c r="W229" s="40"/>
      <c r="X229" s="40"/>
      <c r="Y229" s="40"/>
      <c r="Z229" s="84"/>
    </row>
    <row r="230" spans="1:26" x14ac:dyDescent="0.2">
      <c r="A230" s="182">
        <v>300</v>
      </c>
      <c r="B230" s="193">
        <v>248</v>
      </c>
      <c r="C230" s="183"/>
      <c r="D230" s="183" t="s">
        <v>1910</v>
      </c>
      <c r="E230" s="183" t="s">
        <v>562</v>
      </c>
      <c r="F230" s="191">
        <v>3010</v>
      </c>
      <c r="G230" s="213" t="str">
        <f t="shared" si="6"/>
        <v>Groningen</v>
      </c>
      <c r="H230" s="215" t="str">
        <f t="shared" si="7"/>
        <v>ENSCHEDE</v>
      </c>
      <c r="I230" s="22"/>
      <c r="J230" s="22"/>
      <c r="K230" s="22"/>
      <c r="N230" s="360"/>
      <c r="O230" s="361"/>
      <c r="P230" s="362"/>
      <c r="Q230" s="22"/>
      <c r="R230" s="22"/>
      <c r="S230" s="22"/>
      <c r="T230" s="22"/>
      <c r="U230" s="40"/>
      <c r="V230" s="40"/>
      <c r="W230" s="40"/>
      <c r="X230" s="40"/>
      <c r="Y230" s="40"/>
      <c r="Z230" s="84"/>
    </row>
    <row r="231" spans="1:26" x14ac:dyDescent="0.2">
      <c r="A231" s="182">
        <v>300</v>
      </c>
      <c r="B231" s="193">
        <v>249</v>
      </c>
      <c r="C231" s="183"/>
      <c r="D231" s="183" t="s">
        <v>1911</v>
      </c>
      <c r="E231" s="183" t="s">
        <v>562</v>
      </c>
      <c r="F231" s="191">
        <v>3300</v>
      </c>
      <c r="G231" s="213" t="str">
        <f t="shared" si="6"/>
        <v>Noord-Limburg</v>
      </c>
      <c r="H231" s="215" t="str">
        <f t="shared" si="7"/>
        <v>EINDHOVEN</v>
      </c>
      <c r="I231" s="22"/>
      <c r="J231" s="22"/>
      <c r="K231" s="22"/>
      <c r="N231" s="360"/>
      <c r="O231" s="361"/>
      <c r="P231" s="362"/>
      <c r="Q231" s="22"/>
      <c r="R231" s="22"/>
      <c r="S231" s="22"/>
      <c r="T231" s="22"/>
      <c r="U231" s="40"/>
      <c r="V231" s="40"/>
      <c r="W231" s="40"/>
      <c r="X231" s="40"/>
      <c r="Y231" s="40"/>
      <c r="Z231" s="84"/>
    </row>
    <row r="232" spans="1:26" x14ac:dyDescent="0.2">
      <c r="A232" s="182">
        <v>300</v>
      </c>
      <c r="B232" s="193">
        <v>250</v>
      </c>
      <c r="C232" s="183"/>
      <c r="D232" s="183" t="s">
        <v>1912</v>
      </c>
      <c r="E232" s="183" t="s">
        <v>562</v>
      </c>
      <c r="F232" s="191">
        <v>3270</v>
      </c>
      <c r="G232" s="213" t="str">
        <f t="shared" si="6"/>
        <v>Midden-Brabant</v>
      </c>
      <c r="H232" s="215" t="str">
        <f t="shared" si="7"/>
        <v>TILBURG</v>
      </c>
      <c r="I232" s="22"/>
      <c r="J232" s="22"/>
      <c r="K232" s="22"/>
      <c r="N232" s="360"/>
      <c r="O232" s="361"/>
      <c r="P232" s="362"/>
      <c r="Q232" s="22"/>
      <c r="R232" s="22"/>
      <c r="S232" s="22"/>
      <c r="T232" s="22"/>
      <c r="U232" s="40"/>
      <c r="V232" s="40"/>
      <c r="W232" s="40"/>
      <c r="X232" s="40"/>
      <c r="Y232" s="40"/>
      <c r="Z232" s="84"/>
    </row>
    <row r="233" spans="1:26" x14ac:dyDescent="0.2">
      <c r="A233" s="182">
        <v>300</v>
      </c>
      <c r="B233" s="193">
        <v>251</v>
      </c>
      <c r="C233" s="183"/>
      <c r="D233" s="183" t="s">
        <v>1912</v>
      </c>
      <c r="E233" s="183" t="s">
        <v>562</v>
      </c>
      <c r="F233" s="191">
        <v>3100</v>
      </c>
      <c r="G233" s="213" t="str">
        <f t="shared" si="6"/>
        <v>Flevoland</v>
      </c>
      <c r="H233" s="215" t="str">
        <f t="shared" si="7"/>
        <v>ZWOLLE</v>
      </c>
      <c r="I233" s="22"/>
      <c r="J233" s="22"/>
      <c r="K233" s="22"/>
      <c r="N233" s="360"/>
      <c r="O233" s="361"/>
      <c r="P233" s="362"/>
      <c r="Q233" s="22"/>
      <c r="R233" s="22"/>
      <c r="S233" s="22"/>
      <c r="T233" s="22"/>
      <c r="U233" s="40"/>
      <c r="V233" s="40"/>
      <c r="W233" s="40"/>
      <c r="X233" s="40"/>
      <c r="Y233" s="40"/>
      <c r="Z233" s="84"/>
    </row>
    <row r="234" spans="1:26" x14ac:dyDescent="0.2">
      <c r="A234" s="182">
        <v>300</v>
      </c>
      <c r="B234" s="193">
        <v>253</v>
      </c>
      <c r="C234" s="183"/>
      <c r="D234" s="183" t="s">
        <v>1913</v>
      </c>
      <c r="E234" s="183" t="s">
        <v>425</v>
      </c>
      <c r="F234" s="191">
        <v>3300</v>
      </c>
      <c r="G234" s="213" t="str">
        <f t="shared" si="6"/>
        <v>Noord-Limburg</v>
      </c>
      <c r="H234" s="215" t="str">
        <f t="shared" si="7"/>
        <v>EINDHOVEN</v>
      </c>
      <c r="I234" s="22"/>
      <c r="J234" s="22"/>
      <c r="K234" s="22"/>
      <c r="N234" s="360"/>
      <c r="O234" s="361"/>
      <c r="P234" s="362"/>
      <c r="Q234" s="22"/>
      <c r="R234" s="22"/>
      <c r="S234" s="22"/>
      <c r="T234" s="22"/>
      <c r="U234" s="40"/>
      <c r="V234" s="40"/>
      <c r="W234" s="40"/>
      <c r="X234" s="40"/>
      <c r="Y234" s="40"/>
      <c r="Z234" s="84"/>
    </row>
    <row r="235" spans="1:26" x14ac:dyDescent="0.2">
      <c r="A235" s="182">
        <v>300</v>
      </c>
      <c r="B235" s="193">
        <v>254</v>
      </c>
      <c r="C235" s="183"/>
      <c r="D235" s="183" t="s">
        <v>1914</v>
      </c>
      <c r="E235" s="183" t="s">
        <v>304</v>
      </c>
      <c r="F235" s="191">
        <v>3210</v>
      </c>
      <c r="G235" s="213" t="str">
        <f t="shared" si="6"/>
        <v>Rotterdam</v>
      </c>
      <c r="H235" s="215" t="str">
        <f t="shared" si="7"/>
        <v>ZWOLLE</v>
      </c>
      <c r="I235" s="22"/>
      <c r="J235" s="22"/>
      <c r="K235" s="22"/>
      <c r="N235" s="360"/>
      <c r="O235" s="361"/>
      <c r="P235" s="362"/>
      <c r="Q235" s="22"/>
      <c r="R235" s="22"/>
      <c r="S235" s="22"/>
      <c r="T235" s="22"/>
      <c r="U235" s="40"/>
      <c r="V235" s="40"/>
      <c r="W235" s="40"/>
      <c r="X235" s="40"/>
      <c r="Y235" s="40"/>
      <c r="Z235" s="84"/>
    </row>
    <row r="236" spans="1:26" x14ac:dyDescent="0.2">
      <c r="A236" s="182">
        <v>300</v>
      </c>
      <c r="B236" s="193">
        <v>255</v>
      </c>
      <c r="C236" s="183"/>
      <c r="D236" s="183" t="s">
        <v>1915</v>
      </c>
      <c r="E236" s="183" t="s">
        <v>426</v>
      </c>
      <c r="F236" s="191">
        <v>3300</v>
      </c>
      <c r="G236" s="213" t="str">
        <f t="shared" si="6"/>
        <v>Noord-Limburg</v>
      </c>
      <c r="H236" s="215" t="str">
        <f t="shared" si="7"/>
        <v>EINDHOVEN</v>
      </c>
      <c r="I236" s="22"/>
      <c r="J236" s="22"/>
      <c r="K236" s="22"/>
      <c r="N236" s="360"/>
      <c r="O236" s="361"/>
      <c r="P236" s="362"/>
      <c r="Q236" s="22"/>
      <c r="R236" s="22"/>
      <c r="S236" s="22"/>
      <c r="T236" s="22"/>
      <c r="U236" s="40"/>
      <c r="V236" s="40"/>
      <c r="W236" s="40"/>
      <c r="X236" s="40"/>
      <c r="Y236" s="40"/>
      <c r="Z236" s="84"/>
    </row>
    <row r="237" spans="1:26" x14ac:dyDescent="0.2">
      <c r="A237" s="182">
        <v>300</v>
      </c>
      <c r="B237" s="193">
        <v>256</v>
      </c>
      <c r="C237" s="183"/>
      <c r="D237" s="183" t="s">
        <v>728</v>
      </c>
      <c r="E237" s="183" t="s">
        <v>263</v>
      </c>
      <c r="F237" s="191">
        <v>3150</v>
      </c>
      <c r="G237" s="213" t="str">
        <f t="shared" si="6"/>
        <v>Amsterdam</v>
      </c>
      <c r="H237" s="215" t="str">
        <f t="shared" si="7"/>
        <v>AMERSFOORT</v>
      </c>
      <c r="I237" s="22"/>
      <c r="J237" s="22"/>
      <c r="K237" s="22"/>
      <c r="N237" s="360"/>
      <c r="O237" s="361"/>
      <c r="P237" s="362"/>
      <c r="Q237" s="22"/>
      <c r="R237" s="22"/>
      <c r="S237" s="22"/>
      <c r="T237" s="22"/>
      <c r="U237" s="40"/>
      <c r="V237" s="40"/>
      <c r="W237" s="40"/>
      <c r="X237" s="40"/>
      <c r="Y237" s="40"/>
      <c r="Z237" s="84"/>
    </row>
    <row r="238" spans="1:26" x14ac:dyDescent="0.2">
      <c r="A238" s="182">
        <v>300</v>
      </c>
      <c r="B238" s="193">
        <v>258</v>
      </c>
      <c r="C238" s="183"/>
      <c r="D238" s="183" t="s">
        <v>1917</v>
      </c>
      <c r="E238" s="183" t="s">
        <v>239</v>
      </c>
      <c r="F238" s="191">
        <v>3010</v>
      </c>
      <c r="G238" s="213" t="str">
        <f t="shared" si="6"/>
        <v>Groningen</v>
      </c>
      <c r="H238" s="215" t="str">
        <f t="shared" si="7"/>
        <v>ENSCHEDE</v>
      </c>
      <c r="I238" s="22"/>
      <c r="J238" s="22"/>
      <c r="K238" s="22"/>
      <c r="N238" s="360"/>
      <c r="O238" s="361"/>
      <c r="P238" s="362"/>
      <c r="Q238" s="22"/>
      <c r="R238" s="22"/>
      <c r="S238" s="22"/>
      <c r="T238" s="22"/>
      <c r="U238" s="40"/>
      <c r="V238" s="40"/>
      <c r="W238" s="40"/>
      <c r="X238" s="40"/>
      <c r="Y238" s="40"/>
      <c r="Z238" s="84"/>
    </row>
    <row r="239" spans="1:26" x14ac:dyDescent="0.2">
      <c r="A239" s="182">
        <v>300</v>
      </c>
      <c r="B239" s="193">
        <v>259</v>
      </c>
      <c r="C239" s="183"/>
      <c r="D239" s="183" t="s">
        <v>1918</v>
      </c>
      <c r="E239" s="183" t="s">
        <v>239</v>
      </c>
      <c r="F239" s="191">
        <v>3190</v>
      </c>
      <c r="G239" s="213" t="str">
        <f t="shared" si="6"/>
        <v>Delft Westland Oostland</v>
      </c>
      <c r="H239" s="215" t="str">
        <f t="shared" si="7"/>
        <v>SCHIEDAM</v>
      </c>
      <c r="I239" s="22"/>
      <c r="J239" s="22"/>
      <c r="K239" s="22"/>
      <c r="N239" s="360"/>
      <c r="O239" s="361"/>
      <c r="P239" s="362"/>
      <c r="Q239" s="22"/>
      <c r="R239" s="22"/>
      <c r="S239" s="22"/>
      <c r="T239" s="22"/>
      <c r="U239" s="40"/>
      <c r="V239" s="40"/>
      <c r="W239" s="40"/>
      <c r="X239" s="40"/>
      <c r="Y239" s="40"/>
      <c r="Z239" s="84"/>
    </row>
    <row r="240" spans="1:26" x14ac:dyDescent="0.2">
      <c r="A240" s="182">
        <v>300</v>
      </c>
      <c r="B240" s="193">
        <v>260</v>
      </c>
      <c r="C240" s="183"/>
      <c r="D240" s="183" t="s">
        <v>1919</v>
      </c>
      <c r="E240" s="183" t="s">
        <v>239</v>
      </c>
      <c r="F240" s="191">
        <v>3040</v>
      </c>
      <c r="G240" s="213" t="str">
        <f t="shared" si="6"/>
        <v>Zwolle</v>
      </c>
      <c r="H240" s="215" t="str">
        <f t="shared" si="7"/>
        <v>ZWOLLE</v>
      </c>
      <c r="I240" s="22"/>
      <c r="J240" s="22"/>
      <c r="K240" s="22"/>
      <c r="N240" s="360"/>
      <c r="O240" s="361"/>
      <c r="P240" s="362"/>
      <c r="Q240" s="22"/>
      <c r="R240" s="22"/>
      <c r="S240" s="22"/>
      <c r="T240" s="22"/>
      <c r="U240" s="40"/>
      <c r="V240" s="40"/>
      <c r="W240" s="40"/>
      <c r="X240" s="40"/>
      <c r="Y240" s="40"/>
      <c r="Z240" s="84"/>
    </row>
    <row r="241" spans="1:26" x14ac:dyDescent="0.2">
      <c r="A241" s="182">
        <v>300</v>
      </c>
      <c r="B241" s="193">
        <v>261</v>
      </c>
      <c r="C241" s="183"/>
      <c r="D241" s="183" t="s">
        <v>1920</v>
      </c>
      <c r="E241" s="183" t="s">
        <v>301</v>
      </c>
      <c r="F241" s="191">
        <v>3140</v>
      </c>
      <c r="G241" s="213" t="str">
        <f t="shared" si="6"/>
        <v>Zaanstreek/Waterland</v>
      </c>
      <c r="H241" s="215" t="str">
        <f t="shared" si="7"/>
        <v>ZWOLLE</v>
      </c>
      <c r="I241" s="22"/>
      <c r="J241" s="22"/>
      <c r="K241" s="22"/>
      <c r="N241" s="360"/>
      <c r="O241" s="361"/>
      <c r="P241" s="362"/>
      <c r="Q241" s="22"/>
      <c r="R241" s="22"/>
      <c r="S241" s="22"/>
      <c r="T241" s="22"/>
      <c r="U241" s="40"/>
      <c r="V241" s="40"/>
      <c r="W241" s="40"/>
      <c r="X241" s="40"/>
      <c r="Y241" s="40"/>
      <c r="Z241" s="84"/>
    </row>
    <row r="242" spans="1:26" x14ac:dyDescent="0.2">
      <c r="A242" s="182">
        <v>300</v>
      </c>
      <c r="B242" s="193">
        <v>262</v>
      </c>
      <c r="C242" s="183"/>
      <c r="D242" s="183" t="s">
        <v>1921</v>
      </c>
      <c r="E242" s="183" t="s">
        <v>399</v>
      </c>
      <c r="F242" s="191">
        <v>3150</v>
      </c>
      <c r="G242" s="213" t="str">
        <f t="shared" si="6"/>
        <v>Amsterdam</v>
      </c>
      <c r="H242" s="215" t="str">
        <f t="shared" si="7"/>
        <v>AMERSFOORT</v>
      </c>
      <c r="I242" s="22"/>
      <c r="J242" s="22"/>
      <c r="K242" s="22"/>
      <c r="N242" s="360"/>
      <c r="O242" s="361"/>
      <c r="P242" s="362"/>
      <c r="Q242" s="22"/>
      <c r="R242" s="22"/>
      <c r="S242" s="22"/>
      <c r="T242" s="22"/>
      <c r="U242" s="40"/>
      <c r="V242" s="40"/>
      <c r="W242" s="40"/>
      <c r="X242" s="40"/>
      <c r="Y242" s="40"/>
      <c r="Z242" s="84"/>
    </row>
    <row r="243" spans="1:26" x14ac:dyDescent="0.2">
      <c r="A243" s="182">
        <v>300</v>
      </c>
      <c r="B243" s="193">
        <v>263</v>
      </c>
      <c r="C243" s="183"/>
      <c r="D243" s="183" t="s">
        <v>1922</v>
      </c>
      <c r="E243" s="183" t="s">
        <v>263</v>
      </c>
      <c r="F243" s="191">
        <v>3150</v>
      </c>
      <c r="G243" s="213" t="str">
        <f t="shared" si="6"/>
        <v>Amsterdam</v>
      </c>
      <c r="H243" s="215" t="str">
        <f t="shared" si="7"/>
        <v>AMERSFOORT</v>
      </c>
      <c r="I243" s="22"/>
      <c r="J243" s="22"/>
      <c r="K243" s="22"/>
      <c r="N243" s="360"/>
      <c r="O243" s="361"/>
      <c r="P243" s="362"/>
      <c r="Q243" s="22"/>
      <c r="R243" s="22"/>
      <c r="S243" s="22"/>
      <c r="T243" s="22"/>
      <c r="U243" s="40"/>
      <c r="V243" s="40"/>
      <c r="W243" s="40"/>
      <c r="X243" s="40"/>
      <c r="Y243" s="40"/>
      <c r="Z243" s="84"/>
    </row>
    <row r="244" spans="1:26" x14ac:dyDescent="0.2">
      <c r="A244" s="182">
        <v>300</v>
      </c>
      <c r="B244" s="193">
        <v>264</v>
      </c>
      <c r="C244" s="183"/>
      <c r="D244" s="183" t="s">
        <v>1923</v>
      </c>
      <c r="E244" s="183" t="s">
        <v>417</v>
      </c>
      <c r="F244" s="191">
        <v>3080</v>
      </c>
      <c r="G244" s="213" t="str">
        <f t="shared" si="6"/>
        <v>Nijmegen</v>
      </c>
      <c r="H244" s="215" t="str">
        <f t="shared" si="7"/>
        <v>EINDHOVEN</v>
      </c>
      <c r="I244" s="22"/>
      <c r="J244" s="22"/>
      <c r="K244" s="22"/>
      <c r="N244" s="360"/>
      <c r="O244" s="361"/>
      <c r="P244" s="362"/>
      <c r="Q244" s="22"/>
      <c r="R244" s="22"/>
      <c r="S244" s="22"/>
      <c r="T244" s="22"/>
      <c r="U244" s="40"/>
      <c r="V244" s="40"/>
      <c r="W244" s="40"/>
      <c r="X244" s="40"/>
      <c r="Y244" s="40"/>
      <c r="Z244" s="84"/>
    </row>
    <row r="245" spans="1:26" x14ac:dyDescent="0.2">
      <c r="A245" s="182">
        <v>300</v>
      </c>
      <c r="B245" s="193">
        <v>265</v>
      </c>
      <c r="C245" s="183"/>
      <c r="D245" s="183" t="s">
        <v>119</v>
      </c>
      <c r="E245" s="183" t="s">
        <v>427</v>
      </c>
      <c r="F245" s="191">
        <v>3100</v>
      </c>
      <c r="G245" s="213" t="str">
        <f t="shared" si="6"/>
        <v>Flevoland</v>
      </c>
      <c r="H245" s="215" t="str">
        <f t="shared" si="7"/>
        <v>ZWOLLE</v>
      </c>
      <c r="I245" s="22"/>
      <c r="J245" s="22"/>
      <c r="K245" s="22"/>
      <c r="N245" s="360"/>
      <c r="O245" s="361"/>
      <c r="P245" s="362"/>
      <c r="Q245" s="22"/>
      <c r="R245" s="22"/>
      <c r="S245" s="22"/>
      <c r="T245" s="22"/>
      <c r="U245" s="40"/>
      <c r="V245" s="40"/>
      <c r="W245" s="40"/>
      <c r="X245" s="40"/>
      <c r="Y245" s="40"/>
      <c r="Z245" s="84"/>
    </row>
    <row r="246" spans="1:26" x14ac:dyDescent="0.2">
      <c r="A246" s="182">
        <v>300</v>
      </c>
      <c r="B246" s="193">
        <v>266</v>
      </c>
      <c r="C246" s="183"/>
      <c r="D246" s="183" t="s">
        <v>1924</v>
      </c>
      <c r="E246" s="183" t="s">
        <v>553</v>
      </c>
      <c r="F246" s="191">
        <v>3180</v>
      </c>
      <c r="G246" s="213" t="str">
        <f t="shared" si="6"/>
        <v>Haaglanden</v>
      </c>
      <c r="H246" s="215" t="str">
        <f t="shared" si="7"/>
        <v>TILBURG</v>
      </c>
      <c r="I246" s="22"/>
      <c r="J246" s="22"/>
      <c r="K246" s="22"/>
      <c r="N246" s="360"/>
      <c r="O246" s="361"/>
      <c r="P246" s="362"/>
      <c r="Q246" s="22"/>
      <c r="R246" s="22"/>
      <c r="S246" s="22"/>
      <c r="T246" s="22"/>
      <c r="U246" s="40"/>
      <c r="V246" s="40"/>
      <c r="W246" s="40"/>
      <c r="X246" s="40"/>
      <c r="Y246" s="40"/>
      <c r="Z246" s="84"/>
    </row>
    <row r="247" spans="1:26" x14ac:dyDescent="0.2">
      <c r="A247" s="182">
        <v>300</v>
      </c>
      <c r="B247" s="193">
        <v>267</v>
      </c>
      <c r="C247" s="183"/>
      <c r="D247" s="183" t="s">
        <v>1925</v>
      </c>
      <c r="E247" s="183" t="s">
        <v>311</v>
      </c>
      <c r="F247" s="191">
        <v>3230</v>
      </c>
      <c r="G247" s="213" t="str">
        <f t="shared" si="6"/>
        <v>Zuid-Hollandse Eilanden</v>
      </c>
      <c r="H247" s="215" t="str">
        <f t="shared" si="7"/>
        <v>TILBURG</v>
      </c>
      <c r="I247" s="22"/>
      <c r="J247" s="22"/>
      <c r="K247" s="22"/>
      <c r="N247" s="360"/>
      <c r="O247" s="361"/>
      <c r="P247" s="362"/>
      <c r="Q247" s="22"/>
      <c r="R247" s="22"/>
      <c r="S247" s="22"/>
      <c r="T247" s="22"/>
      <c r="U247" s="40"/>
      <c r="V247" s="40"/>
      <c r="W247" s="40"/>
      <c r="X247" s="40"/>
      <c r="Y247" s="40"/>
      <c r="Z247" s="84"/>
    </row>
    <row r="248" spans="1:26" x14ac:dyDescent="0.2">
      <c r="A248" s="182">
        <v>300</v>
      </c>
      <c r="B248" s="193">
        <v>268</v>
      </c>
      <c r="C248" s="183"/>
      <c r="D248" s="183" t="s">
        <v>1926</v>
      </c>
      <c r="E248" s="183" t="s">
        <v>554</v>
      </c>
      <c r="F248" s="191">
        <v>3070</v>
      </c>
      <c r="G248" s="213" t="str">
        <f t="shared" si="6"/>
        <v>Arnhem</v>
      </c>
      <c r="H248" s="215" t="str">
        <f t="shared" si="7"/>
        <v>ENSCHEDE</v>
      </c>
      <c r="I248" s="22"/>
      <c r="J248" s="22"/>
      <c r="K248" s="22"/>
      <c r="N248" s="360"/>
      <c r="O248" s="361"/>
      <c r="P248" s="362"/>
      <c r="Q248" s="22"/>
      <c r="R248" s="22"/>
      <c r="S248" s="22"/>
      <c r="T248" s="22"/>
      <c r="U248" s="40"/>
      <c r="V248" s="40"/>
      <c r="W248" s="40"/>
      <c r="X248" s="40"/>
      <c r="Y248" s="40"/>
      <c r="Z248" s="84"/>
    </row>
    <row r="249" spans="1:26" x14ac:dyDescent="0.2">
      <c r="A249" s="182">
        <v>300</v>
      </c>
      <c r="B249" s="193">
        <v>269</v>
      </c>
      <c r="C249" s="183"/>
      <c r="D249" s="183" t="s">
        <v>1927</v>
      </c>
      <c r="E249" s="183" t="s">
        <v>314</v>
      </c>
      <c r="F249" s="191">
        <v>3040</v>
      </c>
      <c r="G249" s="213" t="str">
        <f t="shared" si="6"/>
        <v>Zwolle</v>
      </c>
      <c r="H249" s="215" t="str">
        <f t="shared" si="7"/>
        <v>ZWOLLE</v>
      </c>
      <c r="I249" s="22"/>
      <c r="J249" s="22"/>
      <c r="K249" s="22"/>
      <c r="N249" s="360"/>
      <c r="O249" s="361"/>
      <c r="P249" s="362"/>
      <c r="Q249" s="22"/>
      <c r="R249" s="22"/>
      <c r="S249" s="22"/>
      <c r="T249" s="22"/>
      <c r="U249" s="40"/>
      <c r="V249" s="40"/>
      <c r="W249" s="40"/>
      <c r="X249" s="40"/>
      <c r="Y249" s="40"/>
      <c r="Z249" s="84"/>
    </row>
    <row r="250" spans="1:26" x14ac:dyDescent="0.2">
      <c r="A250" s="182">
        <v>300</v>
      </c>
      <c r="B250" s="193">
        <v>270</v>
      </c>
      <c r="C250" s="183"/>
      <c r="D250" s="183" t="s">
        <v>1928</v>
      </c>
      <c r="E250" s="183" t="s">
        <v>312</v>
      </c>
      <c r="F250" s="191">
        <v>3120</v>
      </c>
      <c r="G250" s="213" t="str">
        <f t="shared" si="6"/>
        <v>Noord-Holland Noord</v>
      </c>
      <c r="H250" s="215" t="str">
        <f t="shared" si="7"/>
        <v>ALKMAAR</v>
      </c>
      <c r="I250" s="22"/>
      <c r="J250" s="22"/>
      <c r="K250" s="22"/>
      <c r="N250" s="360"/>
      <c r="O250" s="361"/>
      <c r="P250" s="362"/>
      <c r="Q250" s="22"/>
      <c r="R250" s="22"/>
      <c r="S250" s="22"/>
      <c r="T250" s="22"/>
      <c r="U250" s="40"/>
      <c r="V250" s="40"/>
      <c r="W250" s="40"/>
      <c r="X250" s="40"/>
      <c r="Y250" s="40"/>
      <c r="Z250" s="84"/>
    </row>
    <row r="251" spans="1:26" x14ac:dyDescent="0.2">
      <c r="A251" s="182">
        <v>300</v>
      </c>
      <c r="B251" s="193">
        <v>271</v>
      </c>
      <c r="C251" s="183"/>
      <c r="D251" s="183" t="s">
        <v>1929</v>
      </c>
      <c r="E251" s="183" t="s">
        <v>238</v>
      </c>
      <c r="F251" s="191">
        <v>3070</v>
      </c>
      <c r="G251" s="213" t="str">
        <f t="shared" si="6"/>
        <v>Arnhem</v>
      </c>
      <c r="H251" s="215" t="str">
        <f t="shared" si="7"/>
        <v>ENSCHEDE</v>
      </c>
      <c r="I251" s="22"/>
      <c r="J251" s="22"/>
      <c r="K251" s="22"/>
      <c r="N251" s="360"/>
      <c r="O251" s="361"/>
      <c r="P251" s="362"/>
      <c r="Q251" s="22"/>
      <c r="R251" s="22"/>
      <c r="S251" s="22"/>
      <c r="T251" s="22"/>
      <c r="U251" s="40"/>
      <c r="V251" s="40"/>
      <c r="W251" s="40"/>
      <c r="X251" s="40"/>
      <c r="Y251" s="40"/>
      <c r="Z251" s="84"/>
    </row>
    <row r="252" spans="1:26" x14ac:dyDescent="0.2">
      <c r="A252" s="182">
        <v>300</v>
      </c>
      <c r="B252" s="193">
        <v>272</v>
      </c>
      <c r="C252" s="183"/>
      <c r="D252" s="183" t="s">
        <v>1930</v>
      </c>
      <c r="E252" s="183" t="s">
        <v>238</v>
      </c>
      <c r="F252" s="191">
        <v>3070</v>
      </c>
      <c r="G252" s="213" t="str">
        <f t="shared" si="6"/>
        <v>Arnhem</v>
      </c>
      <c r="H252" s="215" t="str">
        <f t="shared" si="7"/>
        <v>ENSCHEDE</v>
      </c>
      <c r="I252" s="22"/>
      <c r="J252" s="22"/>
      <c r="K252" s="22"/>
      <c r="N252" s="360"/>
      <c r="O252" s="361"/>
      <c r="P252" s="362"/>
      <c r="Q252" s="22"/>
      <c r="R252" s="22"/>
      <c r="S252" s="22"/>
      <c r="T252" s="22"/>
      <c r="U252" s="40"/>
      <c r="V252" s="40"/>
      <c r="W252" s="40"/>
      <c r="X252" s="40"/>
      <c r="Y252" s="40"/>
      <c r="Z252" s="84"/>
    </row>
    <row r="253" spans="1:26" x14ac:dyDescent="0.2">
      <c r="A253" s="182">
        <v>300</v>
      </c>
      <c r="B253" s="193">
        <v>273</v>
      </c>
      <c r="C253" s="183"/>
      <c r="D253" s="183" t="s">
        <v>39</v>
      </c>
      <c r="E253" s="183" t="s">
        <v>313</v>
      </c>
      <c r="F253" s="191">
        <v>3280</v>
      </c>
      <c r="G253" s="213" t="str">
        <f t="shared" si="6"/>
        <v>Noordoost-Brabant</v>
      </c>
      <c r="H253" s="215" t="str">
        <f t="shared" si="7"/>
        <v>TILBURG</v>
      </c>
      <c r="I253" s="22"/>
      <c r="J253" s="22"/>
      <c r="K253" s="22"/>
      <c r="N253" s="360"/>
      <c r="O253" s="361"/>
      <c r="P253" s="362"/>
      <c r="Q253" s="22"/>
      <c r="R253" s="22"/>
      <c r="S253" s="22"/>
      <c r="T253" s="22"/>
      <c r="U253" s="40"/>
      <c r="V253" s="40"/>
      <c r="W253" s="40"/>
      <c r="X253" s="40"/>
      <c r="Y253" s="40"/>
      <c r="Z253" s="84"/>
    </row>
    <row r="254" spans="1:26" x14ac:dyDescent="0.2">
      <c r="A254" s="182">
        <v>300</v>
      </c>
      <c r="B254" s="193">
        <v>274</v>
      </c>
      <c r="C254" s="183"/>
      <c r="D254" s="183" t="s">
        <v>1931</v>
      </c>
      <c r="E254" s="183" t="s">
        <v>258</v>
      </c>
      <c r="F254" s="191">
        <v>3070</v>
      </c>
      <c r="G254" s="213" t="str">
        <f t="shared" si="6"/>
        <v>Arnhem</v>
      </c>
      <c r="H254" s="215" t="str">
        <f t="shared" si="7"/>
        <v>ENSCHEDE</v>
      </c>
      <c r="I254" s="22"/>
      <c r="J254" s="22"/>
      <c r="K254" s="22"/>
      <c r="N254" s="360"/>
      <c r="O254" s="361"/>
      <c r="P254" s="362"/>
      <c r="Q254" s="22"/>
      <c r="R254" s="22"/>
      <c r="S254" s="22"/>
      <c r="T254" s="22"/>
      <c r="U254" s="40"/>
      <c r="V254" s="40"/>
      <c r="W254" s="40"/>
      <c r="X254" s="40"/>
      <c r="Y254" s="40"/>
      <c r="Z254" s="84"/>
    </row>
    <row r="255" spans="1:26" x14ac:dyDescent="0.2">
      <c r="A255" s="182">
        <v>300</v>
      </c>
      <c r="B255" s="193">
        <v>277</v>
      </c>
      <c r="C255" s="183"/>
      <c r="D255" s="183" t="s">
        <v>1932</v>
      </c>
      <c r="E255" s="183" t="s">
        <v>442</v>
      </c>
      <c r="F255" s="191">
        <v>3110</v>
      </c>
      <c r="G255" s="213" t="str">
        <f t="shared" si="6"/>
        <v>t Gooi</v>
      </c>
      <c r="H255" s="215" t="str">
        <f t="shared" si="7"/>
        <v>AMERSFOORT</v>
      </c>
      <c r="I255" s="22"/>
      <c r="J255" s="22"/>
      <c r="K255" s="22"/>
      <c r="N255" s="360"/>
      <c r="O255" s="361"/>
      <c r="P255" s="362"/>
      <c r="Q255" s="22"/>
      <c r="R255" s="22"/>
      <c r="S255" s="22"/>
      <c r="T255" s="22"/>
      <c r="U255" s="40"/>
      <c r="V255" s="40"/>
      <c r="W255" s="40"/>
      <c r="X255" s="40"/>
      <c r="Y255" s="40"/>
      <c r="Z255" s="84"/>
    </row>
    <row r="256" spans="1:26" x14ac:dyDescent="0.2">
      <c r="A256" s="182">
        <v>300</v>
      </c>
      <c r="B256" s="193">
        <v>278</v>
      </c>
      <c r="C256" s="183"/>
      <c r="D256" s="183" t="s">
        <v>99</v>
      </c>
      <c r="E256" s="183" t="s">
        <v>443</v>
      </c>
      <c r="F256" s="191">
        <v>3130</v>
      </c>
      <c r="G256" s="213" t="str">
        <f t="shared" si="6"/>
        <v>Kennemerland</v>
      </c>
      <c r="H256" s="215" t="str">
        <f t="shared" si="7"/>
        <v>ZWOLLE</v>
      </c>
      <c r="I256" s="22"/>
      <c r="J256" s="22"/>
      <c r="K256" s="22"/>
      <c r="N256" s="360"/>
      <c r="O256" s="361"/>
      <c r="P256" s="362"/>
      <c r="Q256" s="22"/>
      <c r="R256" s="22"/>
      <c r="S256" s="22"/>
      <c r="T256" s="22"/>
      <c r="U256" s="40"/>
      <c r="V256" s="40"/>
      <c r="W256" s="40"/>
      <c r="X256" s="40"/>
      <c r="Y256" s="40"/>
      <c r="Z256" s="84"/>
    </row>
    <row r="257" spans="1:26" x14ac:dyDescent="0.2">
      <c r="A257" s="182">
        <v>300</v>
      </c>
      <c r="B257" s="193">
        <v>279</v>
      </c>
      <c r="C257" s="183"/>
      <c r="D257" s="183" t="s">
        <v>1933</v>
      </c>
      <c r="E257" s="183" t="s">
        <v>396</v>
      </c>
      <c r="F257" s="191">
        <v>3170</v>
      </c>
      <c r="G257" s="213" t="str">
        <f t="shared" si="6"/>
        <v>Zuid Holland Noord</v>
      </c>
      <c r="H257" s="215" t="str">
        <f t="shared" si="7"/>
        <v>LEIDEN</v>
      </c>
      <c r="I257" s="22"/>
      <c r="J257" s="22"/>
      <c r="K257" s="22"/>
      <c r="N257" s="360"/>
      <c r="O257" s="361"/>
      <c r="P257" s="362"/>
      <c r="Q257" s="22"/>
      <c r="R257" s="22"/>
      <c r="S257" s="22"/>
      <c r="T257" s="22"/>
      <c r="U257" s="40"/>
      <c r="V257" s="40"/>
      <c r="W257" s="40"/>
      <c r="X257" s="40"/>
      <c r="Y257" s="40"/>
      <c r="Z257" s="84"/>
    </row>
    <row r="258" spans="1:26" x14ac:dyDescent="0.2">
      <c r="A258" s="182">
        <v>300</v>
      </c>
      <c r="B258" s="193">
        <v>280</v>
      </c>
      <c r="C258" s="183"/>
      <c r="D258" s="183" t="s">
        <v>1934</v>
      </c>
      <c r="E258" s="183" t="s">
        <v>301</v>
      </c>
      <c r="F258" s="191">
        <v>3140</v>
      </c>
      <c r="G258" s="213" t="str">
        <f t="shared" si="6"/>
        <v>Zaanstreek/Waterland</v>
      </c>
      <c r="H258" s="215" t="str">
        <f t="shared" si="7"/>
        <v>ZWOLLE</v>
      </c>
      <c r="I258" s="22"/>
      <c r="J258" s="22"/>
      <c r="K258" s="22"/>
      <c r="N258" s="360"/>
      <c r="O258" s="361"/>
      <c r="P258" s="362"/>
      <c r="Q258" s="22"/>
      <c r="R258" s="22"/>
      <c r="S258" s="22"/>
      <c r="T258" s="22"/>
      <c r="U258" s="40"/>
      <c r="V258" s="40"/>
      <c r="W258" s="40"/>
      <c r="X258" s="40"/>
      <c r="Y258" s="40"/>
      <c r="Z258" s="84"/>
    </row>
    <row r="259" spans="1:26" x14ac:dyDescent="0.2">
      <c r="A259" s="182">
        <v>300</v>
      </c>
      <c r="B259" s="193">
        <v>281</v>
      </c>
      <c r="C259" s="183"/>
      <c r="D259" s="183" t="s">
        <v>1935</v>
      </c>
      <c r="E259" s="183" t="s">
        <v>445</v>
      </c>
      <c r="F259" s="191">
        <v>3280</v>
      </c>
      <c r="G259" s="213" t="str">
        <f t="shared" si="6"/>
        <v>Noordoost-Brabant</v>
      </c>
      <c r="H259" s="215" t="str">
        <f t="shared" si="7"/>
        <v>TILBURG</v>
      </c>
      <c r="I259" s="22"/>
      <c r="J259" s="22"/>
      <c r="K259" s="22"/>
      <c r="N259" s="360"/>
      <c r="O259" s="361"/>
      <c r="P259" s="362"/>
      <c r="Q259" s="22"/>
      <c r="R259" s="22"/>
      <c r="S259" s="22"/>
      <c r="T259" s="22"/>
      <c r="U259" s="40"/>
      <c r="V259" s="40"/>
      <c r="W259" s="40"/>
      <c r="X259" s="40"/>
      <c r="Y259" s="40"/>
      <c r="Z259" s="84"/>
    </row>
    <row r="260" spans="1:26" x14ac:dyDescent="0.2">
      <c r="A260" s="182">
        <v>300</v>
      </c>
      <c r="B260" s="193">
        <v>282</v>
      </c>
      <c r="C260" s="183"/>
      <c r="D260" s="183" t="s">
        <v>1936</v>
      </c>
      <c r="E260" s="183" t="s">
        <v>245</v>
      </c>
      <c r="F260" s="191">
        <v>3020</v>
      </c>
      <c r="G260" s="213" t="str">
        <f t="shared" si="6"/>
        <v>Friesland</v>
      </c>
      <c r="H260" s="215" t="str">
        <f t="shared" si="7"/>
        <v>LEEUWARDEN</v>
      </c>
      <c r="I260" s="22"/>
      <c r="J260" s="22"/>
      <c r="K260" s="22"/>
      <c r="N260" s="360"/>
      <c r="O260" s="361"/>
      <c r="P260" s="362"/>
      <c r="Q260" s="22"/>
      <c r="R260" s="22"/>
      <c r="S260" s="22"/>
      <c r="T260" s="22"/>
      <c r="U260" s="40"/>
      <c r="V260" s="40"/>
      <c r="W260" s="40"/>
      <c r="X260" s="40"/>
      <c r="Y260" s="40"/>
      <c r="Z260" s="84"/>
    </row>
    <row r="261" spans="1:26" x14ac:dyDescent="0.2">
      <c r="A261" s="182">
        <v>300</v>
      </c>
      <c r="B261" s="193">
        <v>283</v>
      </c>
      <c r="C261" s="183"/>
      <c r="D261" s="183" t="s">
        <v>1937</v>
      </c>
      <c r="E261" s="183" t="s">
        <v>245</v>
      </c>
      <c r="F261" s="191">
        <v>3030</v>
      </c>
      <c r="G261" s="213" t="str">
        <f t="shared" si="6"/>
        <v>Drenthe</v>
      </c>
      <c r="H261" s="215" t="str">
        <f t="shared" si="7"/>
        <v>ZWOLLE</v>
      </c>
      <c r="I261" s="22"/>
      <c r="J261" s="22"/>
      <c r="K261" s="22"/>
      <c r="N261" s="360"/>
      <c r="O261" s="361"/>
      <c r="P261" s="362"/>
      <c r="Q261" s="22"/>
      <c r="R261" s="22"/>
      <c r="S261" s="22"/>
      <c r="T261" s="22"/>
      <c r="U261" s="40"/>
      <c r="V261" s="40"/>
      <c r="W261" s="40"/>
      <c r="X261" s="40"/>
      <c r="Y261" s="40"/>
      <c r="Z261" s="84"/>
    </row>
    <row r="262" spans="1:26" x14ac:dyDescent="0.2">
      <c r="A262" s="182">
        <v>300</v>
      </c>
      <c r="B262" s="193">
        <v>284</v>
      </c>
      <c r="C262" s="183"/>
      <c r="D262" s="183" t="s">
        <v>1938</v>
      </c>
      <c r="E262" s="183" t="s">
        <v>245</v>
      </c>
      <c r="F262" s="191">
        <v>3010</v>
      </c>
      <c r="G262" s="213" t="str">
        <f t="shared" si="6"/>
        <v>Groningen</v>
      </c>
      <c r="H262" s="215" t="str">
        <f t="shared" si="7"/>
        <v>ENSCHEDE</v>
      </c>
      <c r="I262" s="22"/>
      <c r="J262" s="22"/>
      <c r="K262" s="22"/>
      <c r="N262" s="360"/>
      <c r="O262" s="361"/>
      <c r="P262" s="362"/>
      <c r="Q262" s="22"/>
      <c r="R262" s="22"/>
      <c r="S262" s="22"/>
      <c r="T262" s="22"/>
      <c r="U262" s="40"/>
      <c r="V262" s="40"/>
      <c r="W262" s="40"/>
      <c r="X262" s="40"/>
      <c r="Y262" s="40"/>
      <c r="Z262" s="84"/>
    </row>
    <row r="263" spans="1:26" x14ac:dyDescent="0.2">
      <c r="A263" s="182">
        <v>300</v>
      </c>
      <c r="B263" s="193">
        <v>285</v>
      </c>
      <c r="C263" s="183"/>
      <c r="D263" s="183" t="s">
        <v>1939</v>
      </c>
      <c r="E263" s="183" t="s">
        <v>245</v>
      </c>
      <c r="F263" s="191">
        <v>3061</v>
      </c>
      <c r="G263" s="213" t="str">
        <f t="shared" si="6"/>
        <v>Midden IJssel</v>
      </c>
      <c r="H263" s="215" t="str">
        <f t="shared" si="7"/>
        <v>DEVENTER</v>
      </c>
      <c r="I263" s="22"/>
      <c r="J263" s="22"/>
      <c r="K263" s="22"/>
      <c r="N263" s="360"/>
      <c r="O263" s="361"/>
      <c r="P263" s="362"/>
      <c r="Q263" s="22"/>
      <c r="R263" s="22"/>
      <c r="S263" s="22"/>
      <c r="T263" s="22"/>
      <c r="U263" s="40"/>
      <c r="V263" s="40"/>
      <c r="W263" s="40"/>
      <c r="X263" s="40"/>
      <c r="Y263" s="40"/>
      <c r="Z263" s="84"/>
    </row>
    <row r="264" spans="1:26" x14ac:dyDescent="0.2">
      <c r="A264" s="182">
        <v>300</v>
      </c>
      <c r="B264" s="193">
        <v>286</v>
      </c>
      <c r="C264" s="183"/>
      <c r="D264" s="183" t="s">
        <v>1940</v>
      </c>
      <c r="E264" s="183" t="s">
        <v>315</v>
      </c>
      <c r="F264" s="191">
        <v>3170</v>
      </c>
      <c r="G264" s="213" t="str">
        <f t="shared" si="6"/>
        <v>Zuid Holland Noord</v>
      </c>
      <c r="H264" s="215" t="str">
        <f t="shared" si="7"/>
        <v>LEIDEN</v>
      </c>
      <c r="I264" s="22"/>
      <c r="J264" s="22"/>
      <c r="K264" s="22"/>
      <c r="N264" s="360"/>
      <c r="O264" s="361"/>
      <c r="P264" s="362"/>
      <c r="Q264" s="22"/>
      <c r="R264" s="22"/>
      <c r="S264" s="22"/>
      <c r="T264" s="22"/>
      <c r="U264" s="40"/>
      <c r="V264" s="40"/>
      <c r="W264" s="40"/>
      <c r="X264" s="40"/>
      <c r="Y264" s="40"/>
      <c r="Z264" s="84"/>
    </row>
    <row r="265" spans="1:26" x14ac:dyDescent="0.2">
      <c r="A265" s="182">
        <v>300</v>
      </c>
      <c r="B265" s="193">
        <v>287</v>
      </c>
      <c r="C265" s="183"/>
      <c r="D265" s="183" t="s">
        <v>1941</v>
      </c>
      <c r="E265" s="183" t="s">
        <v>239</v>
      </c>
      <c r="F265" s="191">
        <v>3040</v>
      </c>
      <c r="G265" s="213" t="str">
        <f t="shared" si="6"/>
        <v>Zwolle</v>
      </c>
      <c r="H265" s="215" t="str">
        <f t="shared" si="7"/>
        <v>ZWOLLE</v>
      </c>
      <c r="I265" s="22"/>
      <c r="J265" s="22"/>
      <c r="K265" s="22"/>
      <c r="N265" s="360"/>
      <c r="O265" s="361"/>
      <c r="P265" s="362"/>
      <c r="Q265" s="22"/>
      <c r="R265" s="22"/>
      <c r="S265" s="22"/>
      <c r="T265" s="22"/>
      <c r="U265" s="40"/>
      <c r="V265" s="40"/>
      <c r="W265" s="40"/>
      <c r="X265" s="40"/>
      <c r="Y265" s="40"/>
      <c r="Z265" s="84"/>
    </row>
    <row r="266" spans="1:26" x14ac:dyDescent="0.2">
      <c r="A266" s="182">
        <v>300</v>
      </c>
      <c r="B266" s="193">
        <v>288</v>
      </c>
      <c r="C266" s="183"/>
      <c r="D266" s="183" t="s">
        <v>485</v>
      </c>
      <c r="E266" s="183" t="s">
        <v>447</v>
      </c>
      <c r="F266" s="191">
        <v>3280</v>
      </c>
      <c r="G266" s="213" t="str">
        <f t="shared" si="6"/>
        <v>Noordoost-Brabant</v>
      </c>
      <c r="H266" s="215" t="str">
        <f t="shared" si="7"/>
        <v>TILBURG</v>
      </c>
      <c r="I266" s="22"/>
      <c r="J266" s="22"/>
      <c r="K266" s="22"/>
      <c r="N266" s="360"/>
      <c r="O266" s="361"/>
      <c r="P266" s="362"/>
      <c r="Q266" s="22"/>
      <c r="R266" s="22"/>
      <c r="S266" s="22"/>
      <c r="T266" s="22"/>
      <c r="U266" s="40"/>
      <c r="V266" s="40"/>
      <c r="W266" s="40"/>
      <c r="X266" s="40"/>
      <c r="Y266" s="40"/>
      <c r="Z266" s="84"/>
    </row>
    <row r="267" spans="1:26" x14ac:dyDescent="0.2">
      <c r="A267" s="182">
        <v>300</v>
      </c>
      <c r="B267" s="193">
        <v>289</v>
      </c>
      <c r="C267" s="183"/>
      <c r="D267" s="183" t="s">
        <v>1942</v>
      </c>
      <c r="E267" s="183" t="s">
        <v>316</v>
      </c>
      <c r="F267" s="191">
        <v>3120</v>
      </c>
      <c r="G267" s="213" t="str">
        <f t="shared" si="6"/>
        <v>Noord-Holland Noord</v>
      </c>
      <c r="H267" s="215" t="str">
        <f t="shared" si="7"/>
        <v>ALKMAAR</v>
      </c>
      <c r="I267" s="22"/>
      <c r="J267" s="22"/>
      <c r="K267" s="22"/>
      <c r="N267" s="360"/>
      <c r="O267" s="361"/>
      <c r="P267" s="362"/>
      <c r="Q267" s="22"/>
      <c r="R267" s="22"/>
      <c r="S267" s="22"/>
      <c r="T267" s="22"/>
      <c r="U267" s="40"/>
      <c r="V267" s="40"/>
      <c r="W267" s="40"/>
      <c r="X267" s="40"/>
      <c r="Y267" s="40"/>
      <c r="Z267" s="84"/>
    </row>
    <row r="268" spans="1:26" x14ac:dyDescent="0.2">
      <c r="A268" s="182">
        <v>300</v>
      </c>
      <c r="B268" s="193">
        <v>290</v>
      </c>
      <c r="C268" s="183"/>
      <c r="D268" s="183" t="s">
        <v>1943</v>
      </c>
      <c r="E268" s="183" t="s">
        <v>448</v>
      </c>
      <c r="F268" s="191">
        <v>3310</v>
      </c>
      <c r="G268" s="213" t="str">
        <f t="shared" si="6"/>
        <v>Zuid-Limburg</v>
      </c>
      <c r="H268" s="215" t="str">
        <f t="shared" si="7"/>
        <v>TILBURG</v>
      </c>
      <c r="I268" s="22"/>
      <c r="J268" s="22"/>
      <c r="K268" s="22"/>
      <c r="N268" s="360"/>
      <c r="O268" s="361"/>
      <c r="P268" s="362"/>
      <c r="Q268" s="22"/>
      <c r="R268" s="22"/>
      <c r="S268" s="22"/>
      <c r="T268" s="22"/>
      <c r="U268" s="40"/>
      <c r="V268" s="40"/>
      <c r="W268" s="40"/>
      <c r="X268" s="40"/>
      <c r="Y268" s="40"/>
      <c r="Z268" s="84"/>
    </row>
    <row r="269" spans="1:26" x14ac:dyDescent="0.2">
      <c r="A269" s="182">
        <v>300</v>
      </c>
      <c r="B269" s="193">
        <v>291</v>
      </c>
      <c r="C269" s="183"/>
      <c r="D269" s="183" t="s">
        <v>1944</v>
      </c>
      <c r="E269" s="183" t="s">
        <v>785</v>
      </c>
      <c r="F269" s="191">
        <v>3080</v>
      </c>
      <c r="G269" s="213" t="str">
        <f t="shared" si="6"/>
        <v>Nijmegen</v>
      </c>
      <c r="H269" s="215" t="str">
        <f t="shared" si="7"/>
        <v>EINDHOVEN</v>
      </c>
      <c r="I269" s="22"/>
      <c r="J269" s="22"/>
      <c r="K269" s="22"/>
      <c r="N269" s="360"/>
      <c r="O269" s="361"/>
      <c r="P269" s="362"/>
      <c r="Q269" s="22"/>
      <c r="R269" s="22"/>
      <c r="S269" s="22"/>
      <c r="T269" s="22"/>
      <c r="U269" s="40"/>
      <c r="V269" s="40"/>
      <c r="W269" s="40"/>
      <c r="X269" s="40"/>
      <c r="Y269" s="40"/>
      <c r="Z269" s="84"/>
    </row>
    <row r="270" spans="1:26" x14ac:dyDescent="0.2">
      <c r="A270" s="182">
        <v>300</v>
      </c>
      <c r="B270" s="193">
        <v>292</v>
      </c>
      <c r="C270" s="183"/>
      <c r="D270" s="183" t="s">
        <v>1945</v>
      </c>
      <c r="E270" s="183" t="s">
        <v>404</v>
      </c>
      <c r="F270" s="191">
        <v>3170</v>
      </c>
      <c r="G270" s="213" t="str">
        <f t="shared" si="6"/>
        <v>Zuid Holland Noord</v>
      </c>
      <c r="H270" s="215" t="str">
        <f t="shared" si="7"/>
        <v>LEIDEN</v>
      </c>
      <c r="I270" s="22"/>
      <c r="J270" s="22"/>
      <c r="K270" s="22"/>
      <c r="N270" s="360"/>
      <c r="O270" s="361"/>
      <c r="P270" s="362"/>
      <c r="Q270" s="22"/>
      <c r="R270" s="22"/>
      <c r="S270" s="22"/>
      <c r="T270" s="22"/>
      <c r="U270" s="40"/>
      <c r="V270" s="40"/>
      <c r="W270" s="40"/>
      <c r="X270" s="40"/>
      <c r="Y270" s="40"/>
      <c r="Z270" s="84"/>
    </row>
    <row r="271" spans="1:26" x14ac:dyDescent="0.2">
      <c r="A271" s="182">
        <v>300</v>
      </c>
      <c r="B271" s="193">
        <v>293</v>
      </c>
      <c r="C271" s="183"/>
      <c r="D271" s="183" t="s">
        <v>1946</v>
      </c>
      <c r="E271" s="183" t="s">
        <v>450</v>
      </c>
      <c r="F271" s="191">
        <v>3300</v>
      </c>
      <c r="G271" s="213" t="str">
        <f t="shared" si="6"/>
        <v>Noord-Limburg</v>
      </c>
      <c r="H271" s="215" t="str">
        <f t="shared" si="7"/>
        <v>EINDHOVEN</v>
      </c>
      <c r="I271" s="22"/>
      <c r="J271" s="22"/>
      <c r="K271" s="22"/>
      <c r="N271" s="360"/>
      <c r="O271" s="361"/>
      <c r="P271" s="362"/>
      <c r="Q271" s="22"/>
      <c r="R271" s="22"/>
      <c r="S271" s="22"/>
      <c r="T271" s="22"/>
      <c r="U271" s="40"/>
      <c r="V271" s="40"/>
      <c r="W271" s="40"/>
      <c r="X271" s="40"/>
      <c r="Y271" s="40"/>
      <c r="Z271" s="84"/>
    </row>
    <row r="272" spans="1:26" x14ac:dyDescent="0.2">
      <c r="A272" s="182">
        <v>300</v>
      </c>
      <c r="B272" s="193">
        <v>294</v>
      </c>
      <c r="C272" s="183"/>
      <c r="D272" s="183" t="s">
        <v>1947</v>
      </c>
      <c r="E272" s="183" t="s">
        <v>382</v>
      </c>
      <c r="F272" s="191">
        <v>3080</v>
      </c>
      <c r="G272" s="213" t="str">
        <f t="shared" si="6"/>
        <v>Nijmegen</v>
      </c>
      <c r="H272" s="215" t="str">
        <f t="shared" si="7"/>
        <v>EINDHOVEN</v>
      </c>
      <c r="I272" s="22"/>
      <c r="J272" s="22"/>
      <c r="K272" s="22"/>
      <c r="N272" s="360"/>
      <c r="O272" s="361"/>
      <c r="P272" s="362"/>
      <c r="Q272" s="22"/>
      <c r="R272" s="22"/>
      <c r="S272" s="22"/>
      <c r="T272" s="22"/>
      <c r="U272" s="40"/>
      <c r="V272" s="40"/>
      <c r="W272" s="40"/>
      <c r="X272" s="40"/>
      <c r="Y272" s="40"/>
      <c r="Z272" s="84"/>
    </row>
    <row r="273" spans="1:26" x14ac:dyDescent="0.2">
      <c r="A273" s="182">
        <v>300</v>
      </c>
      <c r="B273" s="193">
        <v>295</v>
      </c>
      <c r="C273" s="183"/>
      <c r="D273" s="183" t="s">
        <v>1948</v>
      </c>
      <c r="E273" s="183" t="s">
        <v>260</v>
      </c>
      <c r="F273" s="191">
        <v>3310</v>
      </c>
      <c r="G273" s="213" t="str">
        <f t="shared" si="6"/>
        <v>Zuid-Limburg</v>
      </c>
      <c r="H273" s="215" t="str">
        <f t="shared" si="7"/>
        <v>TILBURG</v>
      </c>
      <c r="I273" s="22"/>
      <c r="J273" s="22"/>
      <c r="K273" s="22"/>
      <c r="N273" s="360"/>
      <c r="O273" s="361"/>
      <c r="P273" s="362"/>
      <c r="Q273" s="22"/>
      <c r="R273" s="22"/>
      <c r="S273" s="22"/>
      <c r="T273" s="22"/>
      <c r="U273" s="40"/>
      <c r="V273" s="40"/>
      <c r="W273" s="40"/>
      <c r="X273" s="40"/>
      <c r="Y273" s="40"/>
      <c r="Z273" s="84"/>
    </row>
    <row r="274" spans="1:26" x14ac:dyDescent="0.2">
      <c r="A274" s="182">
        <v>300</v>
      </c>
      <c r="B274" s="193">
        <v>296</v>
      </c>
      <c r="C274" s="183"/>
      <c r="D274" s="183" t="s">
        <v>1949</v>
      </c>
      <c r="E274" s="183" t="s">
        <v>260</v>
      </c>
      <c r="F274" s="191">
        <v>3310</v>
      </c>
      <c r="G274" s="213" t="str">
        <f t="shared" si="6"/>
        <v>Zuid-Limburg</v>
      </c>
      <c r="H274" s="215" t="str">
        <f t="shared" si="7"/>
        <v>TILBURG</v>
      </c>
      <c r="I274" s="22"/>
      <c r="J274" s="22"/>
      <c r="K274" s="22"/>
      <c r="N274" s="360"/>
      <c r="O274" s="361"/>
      <c r="P274" s="362"/>
      <c r="Q274" s="22"/>
      <c r="R274" s="22"/>
      <c r="S274" s="22"/>
      <c r="T274" s="22"/>
      <c r="U274" s="40"/>
      <c r="V274" s="40"/>
      <c r="W274" s="40"/>
      <c r="X274" s="40"/>
      <c r="Y274" s="40"/>
      <c r="Z274" s="84"/>
    </row>
    <row r="275" spans="1:26" x14ac:dyDescent="0.2">
      <c r="A275" s="182">
        <v>300</v>
      </c>
      <c r="B275" s="193">
        <v>297</v>
      </c>
      <c r="C275" s="183"/>
      <c r="D275" s="183" t="s">
        <v>1950</v>
      </c>
      <c r="E275" s="183" t="s">
        <v>318</v>
      </c>
      <c r="F275" s="191">
        <v>3061</v>
      </c>
      <c r="G275" s="213" t="str">
        <f t="shared" si="6"/>
        <v>Midden IJssel</v>
      </c>
      <c r="H275" s="215" t="str">
        <f t="shared" si="7"/>
        <v>DEVENTER</v>
      </c>
      <c r="I275" s="22"/>
      <c r="J275" s="22"/>
      <c r="K275" s="22"/>
      <c r="N275" s="360"/>
      <c r="O275" s="361"/>
      <c r="P275" s="362"/>
      <c r="Q275" s="22"/>
      <c r="R275" s="22"/>
      <c r="S275" s="22"/>
      <c r="T275" s="22"/>
      <c r="U275" s="40"/>
      <c r="V275" s="40"/>
      <c r="W275" s="40"/>
      <c r="X275" s="85"/>
      <c r="Y275" s="40"/>
      <c r="Z275" s="84"/>
    </row>
    <row r="276" spans="1:26" x14ac:dyDescent="0.2">
      <c r="A276" s="182">
        <v>300</v>
      </c>
      <c r="B276" s="193">
        <v>298</v>
      </c>
      <c r="C276" s="183"/>
      <c r="D276" s="183" t="s">
        <v>107</v>
      </c>
      <c r="E276" s="183" t="s">
        <v>261</v>
      </c>
      <c r="F276" s="191">
        <v>3090</v>
      </c>
      <c r="G276" s="213" t="str">
        <f t="shared" si="6"/>
        <v>Utrecht</v>
      </c>
      <c r="H276" s="215" t="str">
        <f t="shared" si="7"/>
        <v>AMERSFOORT</v>
      </c>
      <c r="I276" s="22"/>
      <c r="J276" s="22"/>
      <c r="K276" s="22"/>
      <c r="N276" s="360"/>
      <c r="O276" s="361"/>
      <c r="P276" s="362"/>
      <c r="Q276" s="22"/>
      <c r="R276" s="22"/>
      <c r="S276" s="22"/>
      <c r="T276" s="22"/>
      <c r="U276" s="40"/>
      <c r="V276" s="40"/>
      <c r="W276" s="40"/>
      <c r="X276" s="40"/>
      <c r="Y276" s="40"/>
      <c r="Z276" s="84"/>
    </row>
    <row r="277" spans="1:26" x14ac:dyDescent="0.2">
      <c r="A277" s="182">
        <v>300</v>
      </c>
      <c r="B277" s="193">
        <v>299</v>
      </c>
      <c r="C277" s="183"/>
      <c r="D277" s="183" t="s">
        <v>1951</v>
      </c>
      <c r="E277" s="183" t="s">
        <v>262</v>
      </c>
      <c r="F277" s="191">
        <v>3090</v>
      </c>
      <c r="G277" s="213" t="str">
        <f t="shared" si="6"/>
        <v>Utrecht</v>
      </c>
      <c r="H277" s="215" t="str">
        <f t="shared" si="7"/>
        <v>AMERSFOORT</v>
      </c>
      <c r="I277" s="22"/>
      <c r="J277" s="22"/>
      <c r="K277" s="22"/>
      <c r="N277" s="360"/>
      <c r="O277" s="361"/>
      <c r="P277" s="362"/>
      <c r="Q277" s="22"/>
      <c r="R277" s="22"/>
      <c r="S277" s="22"/>
      <c r="T277" s="22"/>
      <c r="U277" s="40"/>
      <c r="V277" s="40"/>
      <c r="W277" s="40"/>
      <c r="X277" s="85"/>
      <c r="Y277" s="40"/>
      <c r="Z277" s="84"/>
    </row>
    <row r="278" spans="1:26" x14ac:dyDescent="0.2">
      <c r="A278" s="182">
        <v>300</v>
      </c>
      <c r="B278" s="193">
        <v>300</v>
      </c>
      <c r="C278" s="183"/>
      <c r="D278" s="183" t="s">
        <v>1952</v>
      </c>
      <c r="E278" s="183" t="s">
        <v>245</v>
      </c>
      <c r="F278" s="191">
        <v>3010</v>
      </c>
      <c r="G278" s="213" t="str">
        <f t="shared" si="6"/>
        <v>Groningen</v>
      </c>
      <c r="H278" s="215" t="str">
        <f t="shared" si="7"/>
        <v>ENSCHEDE</v>
      </c>
      <c r="I278" s="22"/>
      <c r="J278" s="22"/>
      <c r="K278" s="22"/>
      <c r="N278" s="360"/>
      <c r="O278" s="361"/>
      <c r="P278" s="362"/>
      <c r="Q278" s="22"/>
      <c r="R278" s="22"/>
      <c r="S278" s="22"/>
      <c r="T278" s="22"/>
      <c r="U278" s="40"/>
      <c r="V278" s="40"/>
      <c r="W278" s="40"/>
      <c r="X278" s="40"/>
      <c r="Y278" s="40"/>
      <c r="Z278" s="84"/>
    </row>
    <row r="279" spans="1:26" x14ac:dyDescent="0.2">
      <c r="A279" s="182">
        <v>300</v>
      </c>
      <c r="B279" s="193">
        <v>301</v>
      </c>
      <c r="C279" s="183"/>
      <c r="D279" s="183" t="s">
        <v>1953</v>
      </c>
      <c r="E279" s="183" t="s">
        <v>257</v>
      </c>
      <c r="F279" s="191">
        <v>3080</v>
      </c>
      <c r="G279" s="213" t="str">
        <f t="shared" si="6"/>
        <v>Nijmegen</v>
      </c>
      <c r="H279" s="215" t="str">
        <f t="shared" si="7"/>
        <v>EINDHOVEN</v>
      </c>
      <c r="I279" s="22"/>
      <c r="J279" s="22"/>
      <c r="K279" s="22"/>
      <c r="N279" s="360"/>
      <c r="O279" s="361"/>
      <c r="P279" s="362"/>
      <c r="Q279" s="22"/>
      <c r="R279" s="22"/>
      <c r="S279" s="22"/>
      <c r="T279" s="22"/>
      <c r="U279" s="40"/>
      <c r="V279" s="40"/>
      <c r="W279" s="40"/>
      <c r="X279" s="40"/>
      <c r="Y279" s="40"/>
      <c r="Z279" s="84"/>
    </row>
    <row r="280" spans="1:26" x14ac:dyDescent="0.2">
      <c r="A280" s="182">
        <v>300</v>
      </c>
      <c r="B280" s="193">
        <v>302</v>
      </c>
      <c r="C280" s="183"/>
      <c r="D280" s="183" t="s">
        <v>508</v>
      </c>
      <c r="E280" s="183" t="s">
        <v>263</v>
      </c>
      <c r="F280" s="191">
        <v>3150</v>
      </c>
      <c r="G280" s="213" t="str">
        <f t="shared" ref="G280:G343" si="8">VLOOKUP($F280,$J$23:$L$54,2,FALSE)</f>
        <v>Amsterdam</v>
      </c>
      <c r="H280" s="215" t="str">
        <f t="shared" ref="H280:H343" si="9">VLOOKUP($F280,$J$23:$L$54,3,FALSE)</f>
        <v>AMERSFOORT</v>
      </c>
      <c r="I280" s="22"/>
      <c r="J280" s="22"/>
      <c r="K280" s="22"/>
      <c r="N280" s="360"/>
      <c r="O280" s="361"/>
      <c r="P280" s="362"/>
      <c r="Q280" s="22"/>
      <c r="R280" s="22"/>
      <c r="S280" s="22"/>
      <c r="T280" s="22"/>
      <c r="U280" s="40"/>
      <c r="V280" s="40"/>
      <c r="W280" s="40"/>
      <c r="X280" s="40"/>
      <c r="Y280" s="40"/>
      <c r="Z280" s="84"/>
    </row>
    <row r="281" spans="1:26" x14ac:dyDescent="0.2">
      <c r="A281" s="182">
        <v>300</v>
      </c>
      <c r="B281" s="193">
        <v>303</v>
      </c>
      <c r="C281" s="183"/>
      <c r="D281" s="183" t="s">
        <v>1954</v>
      </c>
      <c r="E281" s="183" t="s">
        <v>237</v>
      </c>
      <c r="F281" s="191">
        <v>3300</v>
      </c>
      <c r="G281" s="213" t="str">
        <f t="shared" si="8"/>
        <v>Noord-Limburg</v>
      </c>
      <c r="H281" s="215" t="str">
        <f t="shared" si="9"/>
        <v>EINDHOVEN</v>
      </c>
      <c r="I281" s="22"/>
      <c r="J281" s="22"/>
      <c r="K281" s="22"/>
      <c r="N281" s="360"/>
      <c r="O281" s="361"/>
      <c r="P281" s="362"/>
      <c r="Q281" s="22"/>
      <c r="R281" s="22"/>
      <c r="S281" s="22"/>
      <c r="T281" s="22"/>
      <c r="U281" s="40"/>
      <c r="V281" s="40"/>
      <c r="W281" s="40"/>
      <c r="X281" s="40"/>
      <c r="Y281" s="40"/>
      <c r="Z281" s="84"/>
    </row>
    <row r="282" spans="1:26" x14ac:dyDescent="0.2">
      <c r="A282" s="182">
        <v>300</v>
      </c>
      <c r="B282" s="193">
        <v>304</v>
      </c>
      <c r="C282" s="183"/>
      <c r="D282" s="183" t="s">
        <v>1955</v>
      </c>
      <c r="E282" s="183" t="s">
        <v>264</v>
      </c>
      <c r="F282" s="191">
        <v>3300</v>
      </c>
      <c r="G282" s="213" t="str">
        <f t="shared" si="8"/>
        <v>Noord-Limburg</v>
      </c>
      <c r="H282" s="215" t="str">
        <f t="shared" si="9"/>
        <v>EINDHOVEN</v>
      </c>
      <c r="I282" s="22"/>
      <c r="J282" s="22"/>
      <c r="K282" s="22"/>
      <c r="N282" s="360"/>
      <c r="O282" s="361"/>
      <c r="P282" s="362"/>
      <c r="Q282" s="22"/>
      <c r="R282" s="22"/>
      <c r="S282" s="22"/>
      <c r="T282" s="22"/>
      <c r="U282" s="40"/>
      <c r="V282" s="40"/>
      <c r="W282" s="40"/>
      <c r="X282" s="40"/>
      <c r="Y282" s="40"/>
      <c r="Z282" s="84"/>
    </row>
    <row r="283" spans="1:26" x14ac:dyDescent="0.2">
      <c r="A283" s="182">
        <v>300</v>
      </c>
      <c r="B283" s="193">
        <v>305</v>
      </c>
      <c r="C283" s="183"/>
      <c r="D283" s="183" t="s">
        <v>213</v>
      </c>
      <c r="E283" s="183" t="s">
        <v>562</v>
      </c>
      <c r="F283" s="191">
        <v>3090</v>
      </c>
      <c r="G283" s="213" t="str">
        <f t="shared" si="8"/>
        <v>Utrecht</v>
      </c>
      <c r="H283" s="215" t="str">
        <f t="shared" si="9"/>
        <v>AMERSFOORT</v>
      </c>
      <c r="I283" s="22"/>
      <c r="J283" s="22"/>
      <c r="K283" s="22"/>
      <c r="N283" s="360"/>
      <c r="O283" s="361"/>
      <c r="P283" s="362"/>
      <c r="Q283" s="22"/>
      <c r="R283" s="22"/>
      <c r="S283" s="22"/>
      <c r="T283" s="22"/>
      <c r="U283" s="40"/>
      <c r="V283" s="40"/>
      <c r="W283" s="40"/>
      <c r="X283" s="40"/>
      <c r="Y283" s="40"/>
      <c r="Z283" s="84"/>
    </row>
    <row r="284" spans="1:26" x14ac:dyDescent="0.2">
      <c r="A284" s="182">
        <v>300</v>
      </c>
      <c r="B284" s="193">
        <v>306</v>
      </c>
      <c r="C284" s="183"/>
      <c r="D284" s="183" t="s">
        <v>1956</v>
      </c>
      <c r="E284" s="183" t="s">
        <v>300</v>
      </c>
      <c r="F284" s="191">
        <v>3050</v>
      </c>
      <c r="G284" s="213" t="str">
        <f t="shared" si="8"/>
        <v>Twente</v>
      </c>
      <c r="H284" s="215" t="str">
        <f t="shared" si="9"/>
        <v>ENSCHEDE</v>
      </c>
      <c r="I284" s="22"/>
      <c r="J284" s="22"/>
      <c r="K284" s="22"/>
      <c r="N284" s="360"/>
      <c r="O284" s="361"/>
      <c r="P284" s="362"/>
      <c r="Q284" s="22"/>
      <c r="R284" s="22"/>
      <c r="S284" s="22"/>
      <c r="T284" s="22"/>
      <c r="U284" s="40"/>
      <c r="V284" s="40"/>
      <c r="W284" s="40"/>
      <c r="X284" s="40"/>
      <c r="Y284" s="40"/>
      <c r="Z284" s="84"/>
    </row>
    <row r="285" spans="1:26" x14ac:dyDescent="0.2">
      <c r="A285" s="182">
        <v>300</v>
      </c>
      <c r="B285" s="193">
        <v>308</v>
      </c>
      <c r="C285" s="183"/>
      <c r="D285" s="183" t="s">
        <v>1957</v>
      </c>
      <c r="E285" s="183" t="s">
        <v>300</v>
      </c>
      <c r="F285" s="191">
        <v>3061</v>
      </c>
      <c r="G285" s="213" t="str">
        <f t="shared" si="8"/>
        <v>Midden IJssel</v>
      </c>
      <c r="H285" s="215" t="str">
        <f t="shared" si="9"/>
        <v>DEVENTER</v>
      </c>
      <c r="I285" s="22"/>
      <c r="J285" s="22"/>
      <c r="K285" s="22"/>
      <c r="N285" s="360"/>
      <c r="O285" s="361"/>
      <c r="P285" s="362"/>
      <c r="Q285" s="22"/>
      <c r="R285" s="22"/>
      <c r="S285" s="22"/>
      <c r="T285" s="22"/>
      <c r="U285" s="40"/>
      <c r="V285" s="40"/>
      <c r="W285" s="40"/>
      <c r="X285" s="40"/>
      <c r="Y285" s="40"/>
      <c r="Z285" s="84"/>
    </row>
    <row r="286" spans="1:26" x14ac:dyDescent="0.2">
      <c r="A286" s="182">
        <v>300</v>
      </c>
      <c r="B286" s="193">
        <v>310</v>
      </c>
      <c r="C286" s="183"/>
      <c r="D286" s="183" t="s">
        <v>1958</v>
      </c>
      <c r="E286" s="183" t="s">
        <v>319</v>
      </c>
      <c r="F286" s="191">
        <v>3280</v>
      </c>
      <c r="G286" s="213" t="str">
        <f t="shared" si="8"/>
        <v>Noordoost-Brabant</v>
      </c>
      <c r="H286" s="215" t="str">
        <f t="shared" si="9"/>
        <v>TILBURG</v>
      </c>
      <c r="I286" s="22"/>
      <c r="J286" s="22"/>
      <c r="K286" s="22"/>
      <c r="N286" s="360"/>
      <c r="O286" s="361"/>
      <c r="P286" s="362"/>
      <c r="Q286" s="22"/>
      <c r="R286" s="22"/>
      <c r="S286" s="22"/>
      <c r="T286" s="22"/>
      <c r="U286" s="40"/>
      <c r="V286" s="40"/>
      <c r="W286" s="40"/>
      <c r="X286" s="40"/>
      <c r="Y286" s="40"/>
      <c r="Z286" s="84"/>
    </row>
    <row r="287" spans="1:26" x14ac:dyDescent="0.2">
      <c r="A287" s="182">
        <v>300</v>
      </c>
      <c r="B287" s="193">
        <v>311</v>
      </c>
      <c r="C287" s="183"/>
      <c r="D287" s="183" t="s">
        <v>1959</v>
      </c>
      <c r="E287" s="183" t="s">
        <v>331</v>
      </c>
      <c r="F287" s="191">
        <v>3230</v>
      </c>
      <c r="G287" s="213" t="str">
        <f t="shared" si="8"/>
        <v>Zuid-Hollandse Eilanden</v>
      </c>
      <c r="H287" s="215" t="str">
        <f t="shared" si="9"/>
        <v>TILBURG</v>
      </c>
      <c r="I287" s="22"/>
      <c r="J287" s="22"/>
      <c r="K287" s="22"/>
      <c r="N287" s="360"/>
      <c r="O287" s="361"/>
      <c r="P287" s="362"/>
      <c r="Q287" s="22"/>
      <c r="R287" s="22"/>
      <c r="S287" s="22"/>
      <c r="T287" s="22"/>
      <c r="U287" s="40"/>
      <c r="V287" s="40"/>
      <c r="W287" s="40"/>
      <c r="X287" s="40"/>
      <c r="Y287" s="40"/>
      <c r="Z287" s="84"/>
    </row>
    <row r="288" spans="1:26" x14ac:dyDescent="0.2">
      <c r="A288" s="182">
        <v>300</v>
      </c>
      <c r="B288" s="193">
        <v>312</v>
      </c>
      <c r="C288" s="183"/>
      <c r="D288" s="183" t="s">
        <v>1960</v>
      </c>
      <c r="E288" s="183" t="s">
        <v>553</v>
      </c>
      <c r="F288" s="191">
        <v>3180</v>
      </c>
      <c r="G288" s="213" t="str">
        <f t="shared" si="8"/>
        <v>Haaglanden</v>
      </c>
      <c r="H288" s="215" t="str">
        <f t="shared" si="9"/>
        <v>TILBURG</v>
      </c>
      <c r="I288" s="22"/>
      <c r="J288" s="22"/>
      <c r="K288" s="22"/>
      <c r="N288" s="360"/>
      <c r="O288" s="361"/>
      <c r="P288" s="362"/>
      <c r="Q288" s="22"/>
      <c r="R288" s="22"/>
      <c r="S288" s="22"/>
      <c r="T288" s="22"/>
      <c r="U288" s="40"/>
      <c r="V288" s="40"/>
      <c r="W288" s="40"/>
      <c r="X288" s="40"/>
      <c r="Y288" s="40"/>
      <c r="Z288" s="84"/>
    </row>
    <row r="289" spans="1:26" x14ac:dyDescent="0.2">
      <c r="A289" s="182">
        <v>300</v>
      </c>
      <c r="B289" s="193">
        <v>313</v>
      </c>
      <c r="C289" s="183"/>
      <c r="D289" s="183" t="s">
        <v>1961</v>
      </c>
      <c r="E289" s="183" t="s">
        <v>553</v>
      </c>
      <c r="F289" s="191">
        <v>3180</v>
      </c>
      <c r="G289" s="213" t="str">
        <f t="shared" si="8"/>
        <v>Haaglanden</v>
      </c>
      <c r="H289" s="215" t="str">
        <f t="shared" si="9"/>
        <v>TILBURG</v>
      </c>
      <c r="I289" s="22"/>
      <c r="J289" s="22"/>
      <c r="K289" s="22"/>
      <c r="N289" s="360"/>
      <c r="O289" s="361"/>
      <c r="P289" s="362"/>
      <c r="Q289" s="22"/>
      <c r="R289" s="22"/>
      <c r="S289" s="22"/>
      <c r="T289" s="22"/>
      <c r="U289" s="40"/>
      <c r="V289" s="40"/>
      <c r="W289" s="40"/>
      <c r="X289" s="40"/>
      <c r="Y289" s="40"/>
      <c r="Z289" s="84"/>
    </row>
    <row r="290" spans="1:26" x14ac:dyDescent="0.2">
      <c r="A290" s="182">
        <v>300</v>
      </c>
      <c r="B290" s="193">
        <v>314</v>
      </c>
      <c r="C290" s="183"/>
      <c r="D290" s="183" t="s">
        <v>729</v>
      </c>
      <c r="E290" s="183" t="s">
        <v>332</v>
      </c>
      <c r="F290" s="191">
        <v>3180</v>
      </c>
      <c r="G290" s="213" t="str">
        <f t="shared" si="8"/>
        <v>Haaglanden</v>
      </c>
      <c r="H290" s="215" t="str">
        <f t="shared" si="9"/>
        <v>TILBURG</v>
      </c>
      <c r="I290" s="22"/>
      <c r="J290" s="22"/>
      <c r="K290" s="22"/>
      <c r="N290" s="360"/>
      <c r="O290" s="361"/>
      <c r="P290" s="362"/>
      <c r="Q290" s="22"/>
      <c r="R290" s="22"/>
      <c r="S290" s="22"/>
      <c r="T290" s="22"/>
      <c r="U290" s="40"/>
      <c r="V290" s="40"/>
      <c r="W290" s="40"/>
      <c r="X290" s="40"/>
      <c r="Y290" s="40"/>
      <c r="Z290" s="84"/>
    </row>
    <row r="291" spans="1:26" x14ac:dyDescent="0.2">
      <c r="A291" s="182">
        <v>300</v>
      </c>
      <c r="B291" s="193">
        <v>316</v>
      </c>
      <c r="C291" s="183"/>
      <c r="D291" s="183" t="s">
        <v>1962</v>
      </c>
      <c r="E291" s="183" t="s">
        <v>280</v>
      </c>
      <c r="F291" s="191">
        <v>3070</v>
      </c>
      <c r="G291" s="213" t="str">
        <f t="shared" si="8"/>
        <v>Arnhem</v>
      </c>
      <c r="H291" s="215" t="str">
        <f t="shared" si="9"/>
        <v>ENSCHEDE</v>
      </c>
      <c r="I291" s="22"/>
      <c r="J291" s="22"/>
      <c r="K291" s="22"/>
      <c r="N291" s="360"/>
      <c r="O291" s="361"/>
      <c r="P291" s="362"/>
      <c r="Q291" s="22"/>
      <c r="R291" s="22"/>
      <c r="S291" s="22"/>
      <c r="T291" s="22"/>
      <c r="U291" s="40"/>
      <c r="V291" s="40"/>
      <c r="W291" s="40"/>
      <c r="X291" s="40"/>
      <c r="Y291" s="40"/>
      <c r="Z291" s="84"/>
    </row>
    <row r="292" spans="1:26" x14ac:dyDescent="0.2">
      <c r="A292" s="182">
        <v>300</v>
      </c>
      <c r="B292" s="193">
        <v>317</v>
      </c>
      <c r="C292" s="183"/>
      <c r="D292" s="183" t="s">
        <v>1963</v>
      </c>
      <c r="E292" s="183" t="s">
        <v>317</v>
      </c>
      <c r="F292" s="191">
        <v>3250</v>
      </c>
      <c r="G292" s="213" t="str">
        <f t="shared" si="8"/>
        <v>Zeeland</v>
      </c>
      <c r="H292" s="215" t="str">
        <f t="shared" si="9"/>
        <v>TILBURG</v>
      </c>
      <c r="I292" s="22"/>
      <c r="J292" s="22"/>
      <c r="K292" s="22"/>
      <c r="N292" s="360"/>
      <c r="O292" s="361"/>
      <c r="P292" s="362"/>
      <c r="Q292" s="22"/>
      <c r="R292" s="22"/>
      <c r="S292" s="22"/>
      <c r="T292" s="22"/>
      <c r="U292" s="40"/>
      <c r="V292" s="40"/>
      <c r="W292" s="40"/>
      <c r="X292" s="40"/>
      <c r="Y292" s="40"/>
      <c r="Z292" s="84"/>
    </row>
    <row r="293" spans="1:26" x14ac:dyDescent="0.2">
      <c r="A293" s="182">
        <v>300</v>
      </c>
      <c r="B293" s="193">
        <v>319</v>
      </c>
      <c r="C293" s="183"/>
      <c r="D293" s="183" t="s">
        <v>1965</v>
      </c>
      <c r="E293" s="183" t="s">
        <v>261</v>
      </c>
      <c r="F293" s="191">
        <v>3090</v>
      </c>
      <c r="G293" s="213" t="str">
        <f t="shared" si="8"/>
        <v>Utrecht</v>
      </c>
      <c r="H293" s="215" t="str">
        <f t="shared" si="9"/>
        <v>AMERSFOORT</v>
      </c>
      <c r="I293" s="22"/>
      <c r="J293" s="22"/>
      <c r="K293" s="22"/>
      <c r="N293" s="360"/>
      <c r="O293" s="361"/>
      <c r="P293" s="362"/>
      <c r="Q293" s="22"/>
      <c r="R293" s="22"/>
      <c r="S293" s="22"/>
      <c r="T293" s="22"/>
      <c r="U293" s="40"/>
      <c r="V293" s="40"/>
      <c r="W293" s="40"/>
      <c r="X293" s="40"/>
      <c r="Y293" s="40"/>
      <c r="Z293" s="84"/>
    </row>
    <row r="294" spans="1:26" x14ac:dyDescent="0.2">
      <c r="A294" s="182">
        <v>300</v>
      </c>
      <c r="B294" s="193">
        <v>320</v>
      </c>
      <c r="C294" s="183"/>
      <c r="D294" s="183" t="s">
        <v>1966</v>
      </c>
      <c r="E294" s="183" t="s">
        <v>273</v>
      </c>
      <c r="F294" s="191">
        <v>3210</v>
      </c>
      <c r="G294" s="213" t="str">
        <f t="shared" si="8"/>
        <v>Rotterdam</v>
      </c>
      <c r="H294" s="215" t="str">
        <f t="shared" si="9"/>
        <v>ZWOLLE</v>
      </c>
      <c r="I294" s="22"/>
      <c r="J294" s="22"/>
      <c r="K294" s="22"/>
      <c r="N294" s="360"/>
      <c r="O294" s="361"/>
      <c r="P294" s="362"/>
      <c r="Q294" s="22"/>
      <c r="R294" s="22"/>
      <c r="S294" s="22"/>
      <c r="T294" s="22"/>
      <c r="U294" s="40"/>
      <c r="V294" s="40"/>
      <c r="W294" s="40"/>
      <c r="X294" s="40"/>
      <c r="Y294" s="40"/>
      <c r="Z294" s="84"/>
    </row>
    <row r="295" spans="1:26" x14ac:dyDescent="0.2">
      <c r="A295" s="182">
        <v>300</v>
      </c>
      <c r="B295" s="193">
        <v>321</v>
      </c>
      <c r="C295" s="183"/>
      <c r="D295" s="183" t="s">
        <v>1967</v>
      </c>
      <c r="E295" s="183" t="s">
        <v>273</v>
      </c>
      <c r="F295" s="191">
        <v>3240</v>
      </c>
      <c r="G295" s="213" t="str">
        <f t="shared" si="8"/>
        <v>Waardenland</v>
      </c>
      <c r="H295" s="215" t="str">
        <f t="shared" si="9"/>
        <v>GORINCHEM</v>
      </c>
      <c r="I295" s="22"/>
      <c r="J295" s="22"/>
      <c r="K295" s="22"/>
      <c r="N295" s="360"/>
      <c r="O295" s="361"/>
      <c r="P295" s="362"/>
      <c r="Q295" s="22"/>
      <c r="R295" s="22"/>
      <c r="S295" s="22"/>
      <c r="T295" s="22"/>
      <c r="U295" s="40"/>
      <c r="V295" s="40"/>
      <c r="W295" s="40"/>
      <c r="X295" s="40"/>
      <c r="Y295" s="40"/>
      <c r="Z295" s="84"/>
    </row>
    <row r="296" spans="1:26" x14ac:dyDescent="0.2">
      <c r="A296" s="182">
        <v>300</v>
      </c>
      <c r="B296" s="193">
        <v>322</v>
      </c>
      <c r="C296" s="183"/>
      <c r="D296" s="183" t="s">
        <v>1968</v>
      </c>
      <c r="E296" s="183" t="s">
        <v>273</v>
      </c>
      <c r="F296" s="191">
        <v>3220</v>
      </c>
      <c r="G296" s="213" t="str">
        <f t="shared" si="8"/>
        <v>Nieuwe Waterweg Noord</v>
      </c>
      <c r="H296" s="215" t="str">
        <f t="shared" si="9"/>
        <v>SCHIEDAM</v>
      </c>
      <c r="I296" s="22"/>
      <c r="J296" s="22"/>
      <c r="K296" s="22"/>
      <c r="N296" s="360"/>
      <c r="O296" s="361"/>
      <c r="P296" s="362"/>
      <c r="Q296" s="22"/>
      <c r="R296" s="22"/>
      <c r="S296" s="22"/>
      <c r="T296" s="22"/>
      <c r="U296" s="40"/>
      <c r="V296" s="40"/>
      <c r="W296" s="40"/>
      <c r="X296" s="40"/>
      <c r="Y296" s="40"/>
      <c r="Z296" s="84"/>
    </row>
    <row r="297" spans="1:26" x14ac:dyDescent="0.2">
      <c r="A297" s="182">
        <v>300</v>
      </c>
      <c r="B297" s="193">
        <v>323</v>
      </c>
      <c r="C297" s="183"/>
      <c r="D297" s="183" t="s">
        <v>1969</v>
      </c>
      <c r="E297" s="183" t="s">
        <v>273</v>
      </c>
      <c r="F297" s="191">
        <v>3200</v>
      </c>
      <c r="G297" s="213" t="str">
        <f t="shared" si="8"/>
        <v>Midden-Holland</v>
      </c>
      <c r="H297" s="215" t="str">
        <f t="shared" si="9"/>
        <v>GORINCHEM</v>
      </c>
      <c r="I297" s="22"/>
      <c r="J297" s="22"/>
      <c r="K297" s="22"/>
      <c r="N297" s="360"/>
      <c r="O297" s="361"/>
      <c r="P297" s="362"/>
      <c r="Q297" s="22"/>
      <c r="R297" s="22"/>
      <c r="S297" s="22"/>
      <c r="T297" s="22"/>
      <c r="U297" s="40"/>
      <c r="V297" s="40"/>
      <c r="W297" s="40"/>
      <c r="X297" s="40"/>
      <c r="Y297" s="40"/>
      <c r="Z297" s="84"/>
    </row>
    <row r="298" spans="1:26" x14ac:dyDescent="0.2">
      <c r="A298" s="182">
        <v>300</v>
      </c>
      <c r="B298" s="193">
        <v>324</v>
      </c>
      <c r="C298" s="183"/>
      <c r="D298" s="183" t="s">
        <v>1970</v>
      </c>
      <c r="E298" s="183" t="s">
        <v>273</v>
      </c>
      <c r="F298" s="191">
        <v>3260</v>
      </c>
      <c r="G298" s="213" t="str">
        <f t="shared" si="8"/>
        <v>West-Brabant</v>
      </c>
      <c r="H298" s="215" t="str">
        <f t="shared" si="9"/>
        <v>TILBURG</v>
      </c>
      <c r="I298" s="22"/>
      <c r="J298" s="22"/>
      <c r="K298" s="22"/>
      <c r="N298" s="360"/>
      <c r="O298" s="361"/>
      <c r="P298" s="362"/>
      <c r="Q298" s="22"/>
      <c r="R298" s="22"/>
      <c r="S298" s="22"/>
      <c r="T298" s="22"/>
      <c r="U298" s="40"/>
      <c r="V298" s="40"/>
      <c r="W298" s="40"/>
      <c r="X298" s="40"/>
      <c r="Y298" s="40"/>
      <c r="Z298" s="84"/>
    </row>
    <row r="299" spans="1:26" x14ac:dyDescent="0.2">
      <c r="A299" s="182">
        <v>300</v>
      </c>
      <c r="B299" s="193">
        <v>325</v>
      </c>
      <c r="C299" s="183"/>
      <c r="D299" s="183" t="s">
        <v>1971</v>
      </c>
      <c r="E299" s="183" t="s">
        <v>273</v>
      </c>
      <c r="F299" s="191">
        <v>3230</v>
      </c>
      <c r="G299" s="213" t="str">
        <f t="shared" si="8"/>
        <v>Zuid-Hollandse Eilanden</v>
      </c>
      <c r="H299" s="215" t="str">
        <f t="shared" si="9"/>
        <v>TILBURG</v>
      </c>
      <c r="I299" s="22"/>
      <c r="J299" s="22"/>
      <c r="K299" s="22"/>
      <c r="N299" s="360"/>
      <c r="O299" s="361"/>
      <c r="P299" s="362"/>
      <c r="Q299" s="22"/>
      <c r="R299" s="22"/>
      <c r="S299" s="22"/>
      <c r="T299" s="22"/>
      <c r="U299" s="40"/>
      <c r="V299" s="40"/>
      <c r="W299" s="40"/>
      <c r="X299" s="40"/>
      <c r="Y299" s="40"/>
      <c r="Z299" s="84"/>
    </row>
    <row r="300" spans="1:26" x14ac:dyDescent="0.2">
      <c r="A300" s="182">
        <v>300</v>
      </c>
      <c r="B300" s="193">
        <v>326</v>
      </c>
      <c r="C300" s="183"/>
      <c r="D300" s="183" t="s">
        <v>1972</v>
      </c>
      <c r="E300" s="183" t="s">
        <v>273</v>
      </c>
      <c r="F300" s="191">
        <v>3270</v>
      </c>
      <c r="G300" s="213" t="str">
        <f t="shared" si="8"/>
        <v>Midden-Brabant</v>
      </c>
      <c r="H300" s="215" t="str">
        <f t="shared" si="9"/>
        <v>TILBURG</v>
      </c>
      <c r="I300" s="22"/>
      <c r="J300" s="22"/>
      <c r="K300" s="22"/>
      <c r="N300" s="360"/>
      <c r="O300" s="361"/>
      <c r="P300" s="362"/>
      <c r="Q300" s="22"/>
      <c r="R300" s="22"/>
      <c r="S300" s="22"/>
      <c r="T300" s="22"/>
      <c r="U300" s="40"/>
      <c r="V300" s="40"/>
      <c r="W300" s="40"/>
      <c r="X300" s="40"/>
      <c r="Y300" s="40"/>
      <c r="Z300" s="84"/>
    </row>
    <row r="301" spans="1:26" x14ac:dyDescent="0.2">
      <c r="A301" s="182">
        <v>300</v>
      </c>
      <c r="B301" s="193">
        <v>327</v>
      </c>
      <c r="C301" s="183"/>
      <c r="D301" s="183" t="s">
        <v>1973</v>
      </c>
      <c r="E301" s="183" t="s">
        <v>320</v>
      </c>
      <c r="F301" s="191">
        <v>3030</v>
      </c>
      <c r="G301" s="213" t="str">
        <f t="shared" si="8"/>
        <v>Drenthe</v>
      </c>
      <c r="H301" s="215" t="str">
        <f t="shared" si="9"/>
        <v>ZWOLLE</v>
      </c>
      <c r="I301" s="22"/>
      <c r="J301" s="22"/>
      <c r="K301" s="22"/>
      <c r="N301" s="360"/>
      <c r="O301" s="361"/>
      <c r="P301" s="362"/>
      <c r="Q301" s="22"/>
      <c r="R301" s="22"/>
      <c r="S301" s="22"/>
      <c r="T301" s="22"/>
      <c r="U301" s="40"/>
      <c r="V301" s="40"/>
      <c r="W301" s="40"/>
      <c r="X301" s="40"/>
      <c r="Y301" s="40"/>
      <c r="Z301" s="84"/>
    </row>
    <row r="302" spans="1:26" x14ac:dyDescent="0.2">
      <c r="A302" s="182">
        <v>300</v>
      </c>
      <c r="B302" s="193">
        <v>328</v>
      </c>
      <c r="C302" s="183"/>
      <c r="D302" s="183" t="s">
        <v>1974</v>
      </c>
      <c r="E302" s="183" t="s">
        <v>404</v>
      </c>
      <c r="F302" s="191">
        <v>3170</v>
      </c>
      <c r="G302" s="213" t="str">
        <f t="shared" si="8"/>
        <v>Zuid Holland Noord</v>
      </c>
      <c r="H302" s="215" t="str">
        <f t="shared" si="9"/>
        <v>LEIDEN</v>
      </c>
      <c r="I302" s="22"/>
      <c r="J302" s="22"/>
      <c r="K302" s="22"/>
      <c r="N302" s="360"/>
      <c r="O302" s="361"/>
      <c r="P302" s="362"/>
      <c r="Q302" s="22"/>
      <c r="R302" s="22"/>
      <c r="S302" s="22"/>
      <c r="T302" s="22"/>
      <c r="U302" s="40"/>
      <c r="V302" s="40"/>
      <c r="W302" s="40"/>
      <c r="X302" s="40"/>
      <c r="Y302" s="40"/>
      <c r="Z302" s="84"/>
    </row>
    <row r="303" spans="1:26" x14ac:dyDescent="0.2">
      <c r="A303" s="182">
        <v>300</v>
      </c>
      <c r="B303" s="193">
        <v>329</v>
      </c>
      <c r="C303" s="183"/>
      <c r="D303" s="183" t="s">
        <v>1975</v>
      </c>
      <c r="E303" s="183" t="s">
        <v>266</v>
      </c>
      <c r="F303" s="191">
        <v>3250</v>
      </c>
      <c r="G303" s="213" t="str">
        <f t="shared" si="8"/>
        <v>Zeeland</v>
      </c>
      <c r="H303" s="215" t="str">
        <f t="shared" si="9"/>
        <v>TILBURG</v>
      </c>
      <c r="I303" s="22"/>
      <c r="J303" s="22"/>
      <c r="K303" s="22"/>
      <c r="N303" s="360"/>
      <c r="O303" s="361"/>
      <c r="P303" s="362"/>
      <c r="Q303" s="22"/>
      <c r="R303" s="22"/>
      <c r="S303" s="22"/>
      <c r="T303" s="22"/>
      <c r="U303" s="40"/>
      <c r="V303" s="40"/>
      <c r="W303" s="40"/>
      <c r="X303" s="40"/>
      <c r="Y303" s="40"/>
      <c r="Z303" s="84"/>
    </row>
    <row r="304" spans="1:26" x14ac:dyDescent="0.2">
      <c r="A304" s="182">
        <v>300</v>
      </c>
      <c r="B304" s="193">
        <v>331</v>
      </c>
      <c r="C304" s="183"/>
      <c r="D304" s="183" t="s">
        <v>1976</v>
      </c>
      <c r="E304" s="183" t="s">
        <v>246</v>
      </c>
      <c r="F304" s="191">
        <v>3050</v>
      </c>
      <c r="G304" s="213" t="str">
        <f t="shared" si="8"/>
        <v>Twente</v>
      </c>
      <c r="H304" s="215" t="str">
        <f t="shared" si="9"/>
        <v>ENSCHEDE</v>
      </c>
      <c r="I304" s="22"/>
      <c r="J304" s="22"/>
      <c r="K304" s="22"/>
      <c r="N304" s="360"/>
      <c r="O304" s="361"/>
      <c r="P304" s="362"/>
      <c r="Q304" s="22"/>
      <c r="R304" s="22"/>
      <c r="S304" s="22"/>
      <c r="T304" s="22"/>
      <c r="U304" s="40"/>
      <c r="V304" s="40"/>
      <c r="W304" s="40"/>
      <c r="X304" s="40"/>
      <c r="Y304" s="40"/>
      <c r="Z304" s="84"/>
    </row>
    <row r="305" spans="1:26" x14ac:dyDescent="0.2">
      <c r="A305" s="182">
        <v>300</v>
      </c>
      <c r="B305" s="193">
        <v>332</v>
      </c>
      <c r="C305" s="183"/>
      <c r="D305" s="183" t="s">
        <v>1976</v>
      </c>
      <c r="E305" s="183" t="s">
        <v>246</v>
      </c>
      <c r="F305" s="191">
        <v>3020</v>
      </c>
      <c r="G305" s="213" t="str">
        <f t="shared" si="8"/>
        <v>Friesland</v>
      </c>
      <c r="H305" s="215" t="str">
        <f t="shared" si="9"/>
        <v>LEEUWARDEN</v>
      </c>
      <c r="I305" s="22"/>
      <c r="J305" s="22"/>
      <c r="K305" s="22"/>
      <c r="N305" s="360"/>
      <c r="O305" s="361"/>
      <c r="P305" s="362"/>
      <c r="Q305" s="22"/>
      <c r="R305" s="22"/>
      <c r="S305" s="22"/>
      <c r="T305" s="22"/>
      <c r="U305" s="40"/>
      <c r="V305" s="40"/>
      <c r="W305" s="40"/>
      <c r="X305" s="40"/>
      <c r="Y305" s="40"/>
      <c r="Z305" s="84"/>
    </row>
    <row r="306" spans="1:26" x14ac:dyDescent="0.2">
      <c r="A306" s="182">
        <v>300</v>
      </c>
      <c r="B306" s="193">
        <v>333</v>
      </c>
      <c r="C306" s="183"/>
      <c r="D306" s="183" t="s">
        <v>1976</v>
      </c>
      <c r="E306" s="183" t="s">
        <v>246</v>
      </c>
      <c r="F306" s="191">
        <v>3080</v>
      </c>
      <c r="G306" s="213" t="str">
        <f t="shared" si="8"/>
        <v>Nijmegen</v>
      </c>
      <c r="H306" s="215" t="str">
        <f t="shared" si="9"/>
        <v>EINDHOVEN</v>
      </c>
      <c r="I306" s="22"/>
      <c r="J306" s="22"/>
      <c r="K306" s="22"/>
      <c r="N306" s="360"/>
      <c r="O306" s="361"/>
      <c r="P306" s="362"/>
      <c r="Q306" s="22"/>
      <c r="R306" s="22"/>
      <c r="S306" s="22"/>
      <c r="T306" s="22"/>
      <c r="U306" s="40"/>
      <c r="V306" s="40"/>
      <c r="W306" s="40"/>
      <c r="X306" s="40"/>
      <c r="Y306" s="40"/>
      <c r="Z306" s="84"/>
    </row>
    <row r="307" spans="1:26" x14ac:dyDescent="0.2">
      <c r="A307" s="182">
        <v>300</v>
      </c>
      <c r="B307" s="193">
        <v>334</v>
      </c>
      <c r="C307" s="183"/>
      <c r="D307" s="183" t="s">
        <v>1977</v>
      </c>
      <c r="E307" s="183" t="s">
        <v>566</v>
      </c>
      <c r="F307" s="191">
        <v>3110</v>
      </c>
      <c r="G307" s="213" t="str">
        <f t="shared" si="8"/>
        <v>t Gooi</v>
      </c>
      <c r="H307" s="215" t="str">
        <f t="shared" si="9"/>
        <v>AMERSFOORT</v>
      </c>
      <c r="I307" s="22"/>
      <c r="J307" s="22"/>
      <c r="K307" s="22"/>
      <c r="N307" s="360"/>
      <c r="O307" s="361"/>
      <c r="P307" s="362"/>
      <c r="Q307" s="22"/>
      <c r="R307" s="22"/>
      <c r="S307" s="22"/>
      <c r="T307" s="22"/>
      <c r="U307" s="40"/>
      <c r="V307" s="40"/>
      <c r="W307" s="40"/>
      <c r="X307" s="40"/>
      <c r="Y307" s="40"/>
      <c r="Z307" s="84"/>
    </row>
    <row r="308" spans="1:26" x14ac:dyDescent="0.2">
      <c r="A308" s="182">
        <v>300</v>
      </c>
      <c r="B308" s="193">
        <v>337</v>
      </c>
      <c r="C308" s="183"/>
      <c r="D308" s="183" t="s">
        <v>70</v>
      </c>
      <c r="E308" s="183" t="s">
        <v>301</v>
      </c>
      <c r="F308" s="191">
        <v>3140</v>
      </c>
      <c r="G308" s="213" t="str">
        <f t="shared" si="8"/>
        <v>Zaanstreek/Waterland</v>
      </c>
      <c r="H308" s="215" t="str">
        <f t="shared" si="9"/>
        <v>ZWOLLE</v>
      </c>
      <c r="I308" s="22"/>
      <c r="J308" s="22"/>
      <c r="K308" s="22"/>
      <c r="N308" s="360"/>
      <c r="O308" s="361"/>
      <c r="P308" s="362"/>
      <c r="Q308" s="22"/>
      <c r="R308" s="22"/>
      <c r="S308" s="22"/>
      <c r="T308" s="22"/>
      <c r="U308" s="40"/>
      <c r="V308" s="40"/>
      <c r="W308" s="40"/>
      <c r="X308" s="40"/>
      <c r="Y308" s="40"/>
      <c r="Z308" s="84"/>
    </row>
    <row r="309" spans="1:26" x14ac:dyDescent="0.2">
      <c r="A309" s="182">
        <v>300</v>
      </c>
      <c r="B309" s="193">
        <v>338</v>
      </c>
      <c r="C309" s="183"/>
      <c r="D309" s="183" t="s">
        <v>1978</v>
      </c>
      <c r="E309" s="183" t="s">
        <v>325</v>
      </c>
      <c r="F309" s="191">
        <v>3120</v>
      </c>
      <c r="G309" s="213" t="str">
        <f t="shared" si="8"/>
        <v>Noord-Holland Noord</v>
      </c>
      <c r="H309" s="215" t="str">
        <f t="shared" si="9"/>
        <v>ALKMAAR</v>
      </c>
      <c r="I309" s="22"/>
      <c r="J309" s="22"/>
      <c r="K309" s="22"/>
      <c r="N309" s="360"/>
      <c r="O309" s="361"/>
      <c r="P309" s="362"/>
      <c r="Q309" s="22"/>
      <c r="R309" s="22"/>
      <c r="S309" s="22"/>
      <c r="T309" s="22"/>
      <c r="U309" s="40"/>
      <c r="V309" s="40"/>
      <c r="W309" s="40"/>
      <c r="X309" s="40"/>
      <c r="Y309" s="40"/>
      <c r="Z309" s="84"/>
    </row>
    <row r="310" spans="1:26" x14ac:dyDescent="0.2">
      <c r="A310" s="182">
        <v>300</v>
      </c>
      <c r="B310" s="193">
        <v>339</v>
      </c>
      <c r="C310" s="183"/>
      <c r="D310" s="183" t="s">
        <v>521</v>
      </c>
      <c r="E310" s="183" t="s">
        <v>326</v>
      </c>
      <c r="F310" s="191">
        <v>3290</v>
      </c>
      <c r="G310" s="213" t="str">
        <f t="shared" si="8"/>
        <v>Zuidoost-Brabant</v>
      </c>
      <c r="H310" s="215" t="str">
        <f t="shared" si="9"/>
        <v>TILBURG</v>
      </c>
      <c r="I310" s="22"/>
      <c r="J310" s="22"/>
      <c r="K310" s="22"/>
      <c r="N310" s="360"/>
      <c r="O310" s="361"/>
      <c r="P310" s="362"/>
      <c r="Q310" s="22"/>
      <c r="R310" s="22"/>
      <c r="S310" s="22"/>
      <c r="T310" s="22"/>
      <c r="U310" s="40"/>
      <c r="V310" s="40"/>
      <c r="W310" s="40"/>
      <c r="X310" s="40"/>
      <c r="Y310" s="40"/>
      <c r="Z310" s="84"/>
    </row>
    <row r="311" spans="1:26" x14ac:dyDescent="0.2">
      <c r="A311" s="182">
        <v>300</v>
      </c>
      <c r="B311" s="193">
        <v>340</v>
      </c>
      <c r="C311" s="183"/>
      <c r="D311" s="183" t="s">
        <v>1979</v>
      </c>
      <c r="E311" s="183" t="s">
        <v>302</v>
      </c>
      <c r="F311" s="191">
        <v>3310</v>
      </c>
      <c r="G311" s="213" t="str">
        <f t="shared" si="8"/>
        <v>Zuid-Limburg</v>
      </c>
      <c r="H311" s="215" t="str">
        <f t="shared" si="9"/>
        <v>TILBURG</v>
      </c>
      <c r="I311" s="22"/>
      <c r="J311" s="22"/>
      <c r="K311" s="22"/>
      <c r="N311" s="360"/>
      <c r="O311" s="361"/>
      <c r="P311" s="362"/>
      <c r="Q311" s="22"/>
      <c r="R311" s="22"/>
      <c r="S311" s="22"/>
      <c r="T311" s="22"/>
      <c r="U311" s="40"/>
      <c r="V311" s="40"/>
      <c r="W311" s="40"/>
      <c r="X311" s="40"/>
      <c r="Y311" s="40"/>
      <c r="Z311" s="84"/>
    </row>
    <row r="312" spans="1:26" x14ac:dyDescent="0.2">
      <c r="A312" s="182">
        <v>300</v>
      </c>
      <c r="B312" s="193">
        <v>341</v>
      </c>
      <c r="C312" s="183"/>
      <c r="D312" s="183" t="s">
        <v>1980</v>
      </c>
      <c r="E312" s="183" t="s">
        <v>302</v>
      </c>
      <c r="F312" s="191">
        <v>3300</v>
      </c>
      <c r="G312" s="213" t="str">
        <f t="shared" si="8"/>
        <v>Noord-Limburg</v>
      </c>
      <c r="H312" s="215" t="str">
        <f t="shared" si="9"/>
        <v>EINDHOVEN</v>
      </c>
      <c r="I312" s="22"/>
      <c r="J312" s="22"/>
      <c r="K312" s="22"/>
      <c r="N312" s="360"/>
      <c r="O312" s="361"/>
      <c r="P312" s="362"/>
      <c r="Q312" s="22"/>
      <c r="R312" s="22"/>
      <c r="S312" s="22"/>
      <c r="T312" s="22"/>
      <c r="U312" s="40"/>
      <c r="V312" s="40"/>
      <c r="W312" s="40"/>
      <c r="X312" s="40"/>
      <c r="Y312" s="40"/>
      <c r="Z312" s="84"/>
    </row>
    <row r="313" spans="1:26" x14ac:dyDescent="0.2">
      <c r="A313" s="182">
        <v>300</v>
      </c>
      <c r="B313" s="193">
        <v>342</v>
      </c>
      <c r="C313" s="183"/>
      <c r="D313" s="183" t="s">
        <v>1981</v>
      </c>
      <c r="E313" s="183" t="s">
        <v>327</v>
      </c>
      <c r="F313" s="191">
        <v>3260</v>
      </c>
      <c r="G313" s="213" t="str">
        <f t="shared" si="8"/>
        <v>West-Brabant</v>
      </c>
      <c r="H313" s="215" t="str">
        <f t="shared" si="9"/>
        <v>TILBURG</v>
      </c>
      <c r="I313" s="22"/>
      <c r="J313" s="22"/>
      <c r="K313" s="22"/>
      <c r="N313" s="360"/>
      <c r="O313" s="361"/>
      <c r="P313" s="362"/>
      <c r="Q313" s="22"/>
      <c r="R313" s="22"/>
      <c r="S313" s="22"/>
      <c r="T313" s="22"/>
      <c r="U313" s="40"/>
      <c r="V313" s="40"/>
      <c r="W313" s="40"/>
      <c r="X313" s="40"/>
      <c r="Y313" s="40"/>
      <c r="Z313" s="84"/>
    </row>
    <row r="314" spans="1:26" x14ac:dyDescent="0.2">
      <c r="A314" s="182">
        <v>300</v>
      </c>
      <c r="B314" s="193">
        <v>343</v>
      </c>
      <c r="C314" s="183"/>
      <c r="D314" s="183" t="s">
        <v>1982</v>
      </c>
      <c r="E314" s="183" t="s">
        <v>328</v>
      </c>
      <c r="F314" s="191">
        <v>3060</v>
      </c>
      <c r="G314" s="213" t="str">
        <f t="shared" si="8"/>
        <v>Apeldoorn Zutphen e.o.</v>
      </c>
      <c r="H314" s="215" t="str">
        <f t="shared" si="9"/>
        <v>AMERSFOORT</v>
      </c>
      <c r="I314" s="22"/>
      <c r="J314" s="22"/>
      <c r="K314" s="22"/>
      <c r="N314" s="360"/>
      <c r="O314" s="361"/>
      <c r="P314" s="362"/>
      <c r="Q314" s="22"/>
      <c r="R314" s="22"/>
      <c r="S314" s="22"/>
      <c r="T314" s="22"/>
      <c r="U314" s="40"/>
      <c r="V314" s="40"/>
      <c r="W314" s="40"/>
      <c r="X314" s="40"/>
      <c r="Y314" s="40"/>
      <c r="Z314" s="84"/>
    </row>
    <row r="315" spans="1:26" x14ac:dyDescent="0.2">
      <c r="A315" s="182">
        <v>300</v>
      </c>
      <c r="B315" s="193">
        <v>345</v>
      </c>
      <c r="C315" s="183"/>
      <c r="D315" s="183" t="s">
        <v>1983</v>
      </c>
      <c r="E315" s="183" t="s">
        <v>240</v>
      </c>
      <c r="F315" s="191">
        <v>3230</v>
      </c>
      <c r="G315" s="213" t="str">
        <f t="shared" si="8"/>
        <v>Zuid-Hollandse Eilanden</v>
      </c>
      <c r="H315" s="215" t="str">
        <f t="shared" si="9"/>
        <v>TILBURG</v>
      </c>
      <c r="I315" s="22"/>
      <c r="J315" s="22"/>
      <c r="K315" s="22"/>
      <c r="N315" s="360"/>
      <c r="O315" s="361"/>
      <c r="P315" s="362"/>
      <c r="Q315" s="22"/>
      <c r="R315" s="22"/>
      <c r="S315" s="22"/>
      <c r="T315" s="22"/>
      <c r="U315" s="40"/>
      <c r="V315" s="40"/>
      <c r="W315" s="40"/>
      <c r="X315" s="40"/>
      <c r="Y315" s="40"/>
      <c r="Z315" s="84"/>
    </row>
    <row r="316" spans="1:26" x14ac:dyDescent="0.2">
      <c r="A316" s="182">
        <v>300</v>
      </c>
      <c r="B316" s="193">
        <v>346</v>
      </c>
      <c r="C316" s="183"/>
      <c r="D316" s="183" t="s">
        <v>1984</v>
      </c>
      <c r="E316" s="183" t="s">
        <v>240</v>
      </c>
      <c r="F316" s="191">
        <v>3180</v>
      </c>
      <c r="G316" s="213" t="str">
        <f t="shared" si="8"/>
        <v>Haaglanden</v>
      </c>
      <c r="H316" s="215" t="str">
        <f t="shared" si="9"/>
        <v>TILBURG</v>
      </c>
      <c r="I316" s="22"/>
      <c r="J316" s="22"/>
      <c r="K316" s="22"/>
      <c r="N316" s="360"/>
      <c r="O316" s="361"/>
      <c r="P316" s="362"/>
      <c r="Q316" s="22"/>
      <c r="R316" s="22"/>
      <c r="S316" s="22"/>
      <c r="T316" s="22"/>
      <c r="U316" s="40"/>
      <c r="V316" s="40"/>
      <c r="W316" s="40"/>
      <c r="X316" s="85"/>
      <c r="Y316" s="40"/>
      <c r="Z316" s="84"/>
    </row>
    <row r="317" spans="1:26" x14ac:dyDescent="0.2">
      <c r="A317" s="182">
        <v>300</v>
      </c>
      <c r="B317" s="193">
        <v>347</v>
      </c>
      <c r="C317" s="183"/>
      <c r="D317" s="183" t="s">
        <v>1985</v>
      </c>
      <c r="E317" s="183" t="s">
        <v>240</v>
      </c>
      <c r="F317" s="191">
        <v>3010</v>
      </c>
      <c r="G317" s="213" t="str">
        <f t="shared" si="8"/>
        <v>Groningen</v>
      </c>
      <c r="H317" s="215" t="str">
        <f t="shared" si="9"/>
        <v>ENSCHEDE</v>
      </c>
      <c r="I317" s="22"/>
      <c r="J317" s="22"/>
      <c r="K317" s="22"/>
      <c r="N317" s="360"/>
      <c r="O317" s="361"/>
      <c r="P317" s="362"/>
      <c r="Q317" s="22"/>
      <c r="R317" s="22"/>
      <c r="S317" s="22"/>
      <c r="T317" s="22"/>
      <c r="U317" s="40"/>
      <c r="V317" s="40"/>
      <c r="W317" s="40"/>
      <c r="X317" s="40"/>
      <c r="Y317" s="40"/>
      <c r="Z317" s="84"/>
    </row>
    <row r="318" spans="1:26" x14ac:dyDescent="0.2">
      <c r="A318" s="182">
        <v>300</v>
      </c>
      <c r="B318" s="193">
        <v>349</v>
      </c>
      <c r="C318" s="183"/>
      <c r="D318" s="183" t="s">
        <v>1986</v>
      </c>
      <c r="E318" s="183" t="s">
        <v>240</v>
      </c>
      <c r="F318" s="191">
        <v>3280</v>
      </c>
      <c r="G318" s="213" t="str">
        <f t="shared" si="8"/>
        <v>Noordoost-Brabant</v>
      </c>
      <c r="H318" s="215" t="str">
        <f t="shared" si="9"/>
        <v>TILBURG</v>
      </c>
      <c r="I318" s="22"/>
      <c r="J318" s="22"/>
      <c r="K318" s="22"/>
      <c r="N318" s="360"/>
      <c r="O318" s="361"/>
      <c r="P318" s="362"/>
      <c r="Q318" s="22"/>
      <c r="R318" s="22"/>
      <c r="S318" s="22"/>
      <c r="T318" s="22"/>
      <c r="U318" s="40"/>
      <c r="V318" s="40"/>
      <c r="W318" s="40"/>
      <c r="X318" s="40"/>
      <c r="Y318" s="40"/>
      <c r="Z318" s="84"/>
    </row>
    <row r="319" spans="1:26" x14ac:dyDescent="0.2">
      <c r="A319" s="182">
        <v>300</v>
      </c>
      <c r="B319" s="193">
        <v>351</v>
      </c>
      <c r="C319" s="183"/>
      <c r="D319" s="183" t="s">
        <v>1987</v>
      </c>
      <c r="E319" s="183" t="s">
        <v>240</v>
      </c>
      <c r="F319" s="191">
        <v>3070</v>
      </c>
      <c r="G319" s="213" t="str">
        <f t="shared" si="8"/>
        <v>Arnhem</v>
      </c>
      <c r="H319" s="215" t="str">
        <f t="shared" si="9"/>
        <v>ENSCHEDE</v>
      </c>
      <c r="I319" s="22"/>
      <c r="J319" s="22"/>
      <c r="K319" s="22"/>
      <c r="N319" s="360"/>
      <c r="O319" s="361"/>
      <c r="P319" s="362"/>
      <c r="Q319" s="22"/>
      <c r="R319" s="22"/>
      <c r="S319" s="22"/>
      <c r="T319" s="22"/>
      <c r="U319" s="40"/>
      <c r="V319" s="40"/>
      <c r="W319" s="40"/>
      <c r="X319" s="40"/>
      <c r="Y319" s="40"/>
      <c r="Z319" s="84"/>
    </row>
    <row r="320" spans="1:26" x14ac:dyDescent="0.2">
      <c r="A320" s="182">
        <v>300</v>
      </c>
      <c r="B320" s="193">
        <v>352</v>
      </c>
      <c r="C320" s="183"/>
      <c r="D320" s="183" t="s">
        <v>1988</v>
      </c>
      <c r="E320" s="183" t="s">
        <v>240</v>
      </c>
      <c r="F320" s="191">
        <v>3200</v>
      </c>
      <c r="G320" s="213" t="str">
        <f t="shared" si="8"/>
        <v>Midden-Holland</v>
      </c>
      <c r="H320" s="215" t="str">
        <f t="shared" si="9"/>
        <v>GORINCHEM</v>
      </c>
      <c r="I320" s="22"/>
      <c r="J320" s="22"/>
      <c r="K320" s="22"/>
      <c r="N320" s="360"/>
      <c r="O320" s="361"/>
      <c r="P320" s="362"/>
      <c r="Q320" s="22"/>
      <c r="R320" s="22"/>
      <c r="S320" s="22"/>
      <c r="T320" s="22"/>
      <c r="U320" s="40"/>
      <c r="V320" s="40"/>
      <c r="W320" s="40"/>
      <c r="X320" s="40"/>
      <c r="Y320" s="40"/>
      <c r="Z320" s="84"/>
    </row>
    <row r="321" spans="1:26" x14ac:dyDescent="0.2">
      <c r="A321" s="182">
        <v>300</v>
      </c>
      <c r="B321" s="193">
        <v>353</v>
      </c>
      <c r="C321" s="183"/>
      <c r="D321" s="183" t="s">
        <v>1989</v>
      </c>
      <c r="E321" s="183" t="s">
        <v>240</v>
      </c>
      <c r="F321" s="191">
        <v>3061</v>
      </c>
      <c r="G321" s="213" t="str">
        <f t="shared" si="8"/>
        <v>Midden IJssel</v>
      </c>
      <c r="H321" s="215" t="str">
        <f t="shared" si="9"/>
        <v>DEVENTER</v>
      </c>
      <c r="I321" s="22"/>
      <c r="J321" s="22"/>
      <c r="K321" s="22"/>
      <c r="N321" s="360"/>
      <c r="O321" s="361"/>
      <c r="P321" s="362"/>
      <c r="Q321" s="22"/>
      <c r="R321" s="22"/>
      <c r="S321" s="22"/>
      <c r="T321" s="22"/>
      <c r="U321" s="40"/>
      <c r="V321" s="40"/>
      <c r="W321" s="40"/>
      <c r="X321" s="40"/>
      <c r="Y321" s="40"/>
      <c r="Z321" s="84"/>
    </row>
    <row r="322" spans="1:26" x14ac:dyDescent="0.2">
      <c r="A322" s="182">
        <v>300</v>
      </c>
      <c r="B322" s="193">
        <v>355</v>
      </c>
      <c r="C322" s="183"/>
      <c r="D322" s="183" t="s">
        <v>1991</v>
      </c>
      <c r="E322" s="183" t="s">
        <v>240</v>
      </c>
      <c r="F322" s="191">
        <v>3190</v>
      </c>
      <c r="G322" s="213" t="str">
        <f t="shared" si="8"/>
        <v>Delft Westland Oostland</v>
      </c>
      <c r="H322" s="215" t="str">
        <f t="shared" si="9"/>
        <v>SCHIEDAM</v>
      </c>
      <c r="I322" s="22"/>
      <c r="J322" s="22"/>
      <c r="K322" s="22"/>
      <c r="N322" s="360"/>
      <c r="O322" s="361"/>
      <c r="P322" s="362"/>
      <c r="Q322" s="22"/>
      <c r="R322" s="22"/>
      <c r="S322" s="22"/>
      <c r="T322" s="22"/>
      <c r="U322" s="40"/>
      <c r="V322" s="40"/>
      <c r="W322" s="40"/>
      <c r="X322" s="40"/>
      <c r="Y322" s="40"/>
      <c r="Z322" s="84"/>
    </row>
    <row r="323" spans="1:26" x14ac:dyDescent="0.2">
      <c r="A323" s="182">
        <v>300</v>
      </c>
      <c r="B323" s="193">
        <v>357</v>
      </c>
      <c r="C323" s="183"/>
      <c r="D323" s="183" t="s">
        <v>1992</v>
      </c>
      <c r="E323" s="183" t="s">
        <v>240</v>
      </c>
      <c r="F323" s="191">
        <v>3080</v>
      </c>
      <c r="G323" s="213" t="str">
        <f t="shared" si="8"/>
        <v>Nijmegen</v>
      </c>
      <c r="H323" s="215" t="str">
        <f t="shared" si="9"/>
        <v>EINDHOVEN</v>
      </c>
      <c r="I323" s="22"/>
      <c r="J323" s="22"/>
      <c r="K323" s="22"/>
      <c r="N323" s="360"/>
      <c r="O323" s="361"/>
      <c r="P323" s="362"/>
      <c r="Q323" s="22"/>
      <c r="R323" s="22"/>
      <c r="S323" s="22"/>
      <c r="T323" s="22"/>
      <c r="U323" s="40"/>
      <c r="V323" s="40"/>
      <c r="W323" s="40"/>
      <c r="X323" s="40"/>
      <c r="Y323" s="40"/>
      <c r="Z323" s="84"/>
    </row>
    <row r="324" spans="1:26" x14ac:dyDescent="0.2">
      <c r="A324" s="182">
        <v>300</v>
      </c>
      <c r="B324" s="193">
        <v>358</v>
      </c>
      <c r="C324" s="183"/>
      <c r="D324" s="183" t="s">
        <v>1992</v>
      </c>
      <c r="E324" s="183" t="s">
        <v>240</v>
      </c>
      <c r="F324" s="191">
        <v>3240</v>
      </c>
      <c r="G324" s="213" t="str">
        <f t="shared" si="8"/>
        <v>Waardenland</v>
      </c>
      <c r="H324" s="215" t="str">
        <f t="shared" si="9"/>
        <v>GORINCHEM</v>
      </c>
      <c r="I324" s="22"/>
      <c r="J324" s="22"/>
      <c r="K324" s="22"/>
      <c r="N324" s="360"/>
      <c r="O324" s="361"/>
      <c r="P324" s="362"/>
      <c r="Q324" s="22"/>
      <c r="R324" s="22"/>
      <c r="S324" s="22"/>
      <c r="T324" s="22"/>
      <c r="U324" s="40"/>
      <c r="V324" s="40"/>
      <c r="W324" s="40"/>
      <c r="X324" s="40"/>
      <c r="Y324" s="40"/>
      <c r="Z324" s="84"/>
    </row>
    <row r="325" spans="1:26" x14ac:dyDescent="0.2">
      <c r="A325" s="182">
        <v>300</v>
      </c>
      <c r="B325" s="193">
        <v>359</v>
      </c>
      <c r="C325" s="183"/>
      <c r="D325" s="183" t="s">
        <v>1993</v>
      </c>
      <c r="E325" s="183" t="s">
        <v>560</v>
      </c>
      <c r="F325" s="191">
        <v>3230</v>
      </c>
      <c r="G325" s="213" t="str">
        <f t="shared" si="8"/>
        <v>Zuid-Hollandse Eilanden</v>
      </c>
      <c r="H325" s="215" t="str">
        <f t="shared" si="9"/>
        <v>TILBURG</v>
      </c>
      <c r="I325" s="22"/>
      <c r="J325" s="22"/>
      <c r="K325" s="22"/>
      <c r="N325" s="360"/>
      <c r="O325" s="361"/>
      <c r="P325" s="362"/>
      <c r="Q325" s="22"/>
      <c r="R325" s="22"/>
      <c r="S325" s="22"/>
      <c r="T325" s="22"/>
      <c r="U325" s="40"/>
      <c r="V325" s="40"/>
      <c r="W325" s="40"/>
      <c r="X325" s="40"/>
      <c r="Y325" s="40"/>
      <c r="Z325" s="84"/>
    </row>
    <row r="326" spans="1:26" x14ac:dyDescent="0.2">
      <c r="A326" s="182">
        <v>300</v>
      </c>
      <c r="B326" s="193">
        <v>360</v>
      </c>
      <c r="C326" s="183"/>
      <c r="D326" s="183" t="s">
        <v>1994</v>
      </c>
      <c r="E326" s="183" t="s">
        <v>560</v>
      </c>
      <c r="F326" s="191">
        <v>3210</v>
      </c>
      <c r="G326" s="213" t="str">
        <f t="shared" si="8"/>
        <v>Rotterdam</v>
      </c>
      <c r="H326" s="215" t="str">
        <f t="shared" si="9"/>
        <v>ZWOLLE</v>
      </c>
      <c r="I326" s="22"/>
      <c r="J326" s="22"/>
      <c r="K326" s="22"/>
      <c r="N326" s="360"/>
      <c r="O326" s="361"/>
      <c r="P326" s="362"/>
      <c r="Q326" s="22"/>
      <c r="R326" s="22"/>
      <c r="S326" s="22"/>
      <c r="T326" s="22"/>
      <c r="U326" s="40"/>
      <c r="V326" s="40"/>
      <c r="W326" s="40"/>
      <c r="X326" s="40"/>
      <c r="Y326" s="40"/>
      <c r="Z326" s="84"/>
    </row>
    <row r="327" spans="1:26" x14ac:dyDescent="0.2">
      <c r="A327" s="182">
        <v>300</v>
      </c>
      <c r="B327" s="193">
        <v>361</v>
      </c>
      <c r="C327" s="183"/>
      <c r="D327" s="183" t="s">
        <v>1995</v>
      </c>
      <c r="E327" s="183" t="s">
        <v>265</v>
      </c>
      <c r="F327" s="191">
        <v>3270</v>
      </c>
      <c r="G327" s="213" t="str">
        <f t="shared" si="8"/>
        <v>Midden-Brabant</v>
      </c>
      <c r="H327" s="215" t="str">
        <f t="shared" si="9"/>
        <v>TILBURG</v>
      </c>
      <c r="I327" s="22"/>
      <c r="J327" s="22"/>
      <c r="K327" s="22"/>
      <c r="N327" s="360"/>
      <c r="O327" s="361"/>
      <c r="P327" s="362"/>
      <c r="Q327" s="22"/>
      <c r="R327" s="22"/>
      <c r="S327" s="22"/>
      <c r="T327" s="22"/>
      <c r="U327" s="40"/>
      <c r="V327" s="40"/>
      <c r="W327" s="40"/>
      <c r="X327" s="40"/>
      <c r="Y327" s="40"/>
      <c r="Z327" s="84"/>
    </row>
    <row r="328" spans="1:26" x14ac:dyDescent="0.2">
      <c r="A328" s="182">
        <v>300</v>
      </c>
      <c r="B328" s="193">
        <v>365</v>
      </c>
      <c r="C328" s="183"/>
      <c r="D328" s="183" t="s">
        <v>499</v>
      </c>
      <c r="E328" s="183" t="s">
        <v>550</v>
      </c>
      <c r="F328" s="191">
        <v>3130</v>
      </c>
      <c r="G328" s="213" t="str">
        <f t="shared" si="8"/>
        <v>Kennemerland</v>
      </c>
      <c r="H328" s="215" t="str">
        <f t="shared" si="9"/>
        <v>ZWOLLE</v>
      </c>
      <c r="I328" s="22"/>
      <c r="J328" s="22"/>
      <c r="K328" s="22"/>
      <c r="N328" s="360"/>
      <c r="O328" s="361"/>
      <c r="P328" s="362"/>
      <c r="Q328" s="22"/>
      <c r="R328" s="22"/>
      <c r="S328" s="22"/>
      <c r="T328" s="22"/>
      <c r="U328" s="40"/>
      <c r="V328" s="40"/>
      <c r="W328" s="40"/>
      <c r="X328" s="40"/>
      <c r="Y328" s="40"/>
      <c r="Z328" s="84"/>
    </row>
    <row r="329" spans="1:26" x14ac:dyDescent="0.2">
      <c r="A329" s="182">
        <v>300</v>
      </c>
      <c r="B329" s="193">
        <v>366</v>
      </c>
      <c r="C329" s="183"/>
      <c r="D329" s="183" t="s">
        <v>1996</v>
      </c>
      <c r="E329" s="183" t="s">
        <v>287</v>
      </c>
      <c r="F329" s="191">
        <v>3170</v>
      </c>
      <c r="G329" s="213" t="str">
        <f t="shared" si="8"/>
        <v>Zuid Holland Noord</v>
      </c>
      <c r="H329" s="215" t="str">
        <f t="shared" si="9"/>
        <v>LEIDEN</v>
      </c>
      <c r="I329" s="22"/>
      <c r="J329" s="22"/>
      <c r="K329" s="22"/>
      <c r="N329" s="360"/>
      <c r="O329" s="361"/>
      <c r="P329" s="362"/>
      <c r="Q329" s="22"/>
      <c r="R329" s="22"/>
      <c r="S329" s="22"/>
      <c r="T329" s="22"/>
      <c r="U329" s="40"/>
      <c r="V329" s="40"/>
      <c r="W329" s="40"/>
      <c r="X329" s="40"/>
      <c r="Y329" s="40"/>
      <c r="Z329" s="84"/>
    </row>
    <row r="330" spans="1:26" x14ac:dyDescent="0.2">
      <c r="A330" s="182">
        <v>300</v>
      </c>
      <c r="B330" s="193">
        <v>367</v>
      </c>
      <c r="C330" s="183"/>
      <c r="D330" s="183" t="s">
        <v>1997</v>
      </c>
      <c r="E330" s="183" t="s">
        <v>288</v>
      </c>
      <c r="F330" s="191">
        <v>3250</v>
      </c>
      <c r="G330" s="213" t="str">
        <f t="shared" si="8"/>
        <v>Zeeland</v>
      </c>
      <c r="H330" s="215" t="str">
        <f t="shared" si="9"/>
        <v>TILBURG</v>
      </c>
      <c r="I330" s="22"/>
      <c r="J330" s="22"/>
      <c r="K330" s="22"/>
      <c r="N330" s="360"/>
      <c r="O330" s="361"/>
      <c r="P330" s="362"/>
      <c r="Q330" s="22"/>
      <c r="R330" s="22"/>
      <c r="S330" s="22"/>
      <c r="T330" s="22"/>
      <c r="U330" s="40"/>
      <c r="V330" s="40"/>
      <c r="W330" s="40"/>
      <c r="X330" s="40"/>
      <c r="Y330" s="40"/>
      <c r="Z330" s="84"/>
    </row>
    <row r="331" spans="1:26" x14ac:dyDescent="0.2">
      <c r="A331" s="182">
        <v>300</v>
      </c>
      <c r="B331" s="193">
        <v>368</v>
      </c>
      <c r="C331" s="183"/>
      <c r="D331" s="183" t="s">
        <v>742</v>
      </c>
      <c r="E331" s="183" t="s">
        <v>251</v>
      </c>
      <c r="F331" s="191">
        <v>3070</v>
      </c>
      <c r="G331" s="213" t="str">
        <f t="shared" si="8"/>
        <v>Arnhem</v>
      </c>
      <c r="H331" s="215" t="str">
        <f t="shared" si="9"/>
        <v>ENSCHEDE</v>
      </c>
      <c r="I331" s="22"/>
      <c r="J331" s="22"/>
      <c r="K331" s="22"/>
      <c r="N331" s="360"/>
      <c r="O331" s="361"/>
      <c r="P331" s="362"/>
      <c r="Q331" s="22"/>
      <c r="R331" s="22"/>
      <c r="S331" s="22"/>
      <c r="T331" s="22"/>
      <c r="U331" s="40"/>
      <c r="V331" s="40"/>
      <c r="W331" s="40"/>
      <c r="X331" s="40"/>
      <c r="Y331" s="40"/>
      <c r="Z331" s="84"/>
    </row>
    <row r="332" spans="1:26" x14ac:dyDescent="0.2">
      <c r="A332" s="182">
        <v>300</v>
      </c>
      <c r="B332" s="193">
        <v>369</v>
      </c>
      <c r="C332" s="183"/>
      <c r="D332" s="183" t="s">
        <v>743</v>
      </c>
      <c r="E332" s="183" t="s">
        <v>251</v>
      </c>
      <c r="F332" s="191">
        <v>3060</v>
      </c>
      <c r="G332" s="213" t="str">
        <f t="shared" si="8"/>
        <v>Apeldoorn Zutphen e.o.</v>
      </c>
      <c r="H332" s="215" t="str">
        <f t="shared" si="9"/>
        <v>AMERSFOORT</v>
      </c>
      <c r="I332" s="22"/>
      <c r="J332" s="22"/>
      <c r="K332" s="22"/>
      <c r="N332" s="360"/>
      <c r="O332" s="361"/>
      <c r="P332" s="362"/>
      <c r="Q332" s="22"/>
      <c r="R332" s="22"/>
      <c r="S332" s="22"/>
      <c r="T332" s="22"/>
      <c r="U332" s="40"/>
      <c r="V332" s="40"/>
      <c r="W332" s="40"/>
      <c r="X332" s="40"/>
      <c r="Y332" s="40"/>
      <c r="Z332" s="84"/>
    </row>
    <row r="333" spans="1:26" x14ac:dyDescent="0.2">
      <c r="A333" s="182">
        <v>300</v>
      </c>
      <c r="B333" s="193">
        <v>370</v>
      </c>
      <c r="C333" s="183"/>
      <c r="D333" s="183" t="s">
        <v>1998</v>
      </c>
      <c r="E333" s="183" t="s">
        <v>244</v>
      </c>
      <c r="F333" s="191">
        <v>3270</v>
      </c>
      <c r="G333" s="213" t="str">
        <f t="shared" si="8"/>
        <v>Midden-Brabant</v>
      </c>
      <c r="H333" s="215" t="str">
        <f t="shared" si="9"/>
        <v>TILBURG</v>
      </c>
      <c r="I333" s="22"/>
      <c r="J333" s="22"/>
      <c r="K333" s="22"/>
      <c r="N333" s="360"/>
      <c r="O333" s="361"/>
      <c r="P333" s="362"/>
      <c r="Q333" s="22"/>
      <c r="R333" s="22"/>
      <c r="S333" s="22"/>
      <c r="T333" s="22"/>
      <c r="U333" s="40"/>
      <c r="V333" s="40"/>
      <c r="W333" s="40"/>
      <c r="X333" s="40"/>
      <c r="Y333" s="40"/>
      <c r="Z333" s="84"/>
    </row>
    <row r="334" spans="1:26" x14ac:dyDescent="0.2">
      <c r="A334" s="182">
        <v>300</v>
      </c>
      <c r="B334" s="193">
        <v>371</v>
      </c>
      <c r="C334" s="183"/>
      <c r="D334" s="183" t="s">
        <v>773</v>
      </c>
      <c r="E334" s="183" t="s">
        <v>611</v>
      </c>
      <c r="F334" s="191">
        <v>3070</v>
      </c>
      <c r="G334" s="213" t="str">
        <f t="shared" si="8"/>
        <v>Arnhem</v>
      </c>
      <c r="H334" s="215" t="str">
        <f t="shared" si="9"/>
        <v>ENSCHEDE</v>
      </c>
      <c r="I334" s="22"/>
      <c r="J334" s="22"/>
      <c r="K334" s="22"/>
      <c r="N334" s="360"/>
      <c r="O334" s="361"/>
      <c r="P334" s="362"/>
      <c r="Q334" s="22"/>
      <c r="R334" s="22"/>
      <c r="S334" s="22"/>
      <c r="T334" s="22"/>
      <c r="U334" s="40"/>
      <c r="V334" s="40"/>
      <c r="W334" s="40"/>
      <c r="X334" s="40"/>
      <c r="Y334" s="40"/>
      <c r="Z334" s="84"/>
    </row>
    <row r="335" spans="1:26" x14ac:dyDescent="0.2">
      <c r="A335" s="182">
        <v>300</v>
      </c>
      <c r="B335" s="193">
        <v>372</v>
      </c>
      <c r="C335" s="183"/>
      <c r="D335" s="183" t="s">
        <v>1999</v>
      </c>
      <c r="E335" s="183" t="s">
        <v>614</v>
      </c>
      <c r="F335" s="191">
        <v>3260</v>
      </c>
      <c r="G335" s="213" t="str">
        <f t="shared" si="8"/>
        <v>West-Brabant</v>
      </c>
      <c r="H335" s="215" t="str">
        <f t="shared" si="9"/>
        <v>TILBURG</v>
      </c>
      <c r="I335" s="22"/>
      <c r="J335" s="22"/>
      <c r="K335" s="22"/>
      <c r="N335" s="360"/>
      <c r="O335" s="361"/>
      <c r="P335" s="362"/>
      <c r="Q335" s="22"/>
      <c r="R335" s="22"/>
      <c r="S335" s="22"/>
      <c r="T335" s="22"/>
      <c r="U335" s="40"/>
      <c r="V335" s="40"/>
      <c r="W335" s="40"/>
      <c r="X335" s="40"/>
      <c r="Y335" s="40"/>
      <c r="Z335" s="84"/>
    </row>
    <row r="336" spans="1:26" x14ac:dyDescent="0.2">
      <c r="A336" s="182">
        <v>300</v>
      </c>
      <c r="B336" s="193">
        <v>373</v>
      </c>
      <c r="C336" s="183"/>
      <c r="D336" s="183" t="s">
        <v>783</v>
      </c>
      <c r="E336" s="183" t="s">
        <v>247</v>
      </c>
      <c r="F336" s="191">
        <v>3030</v>
      </c>
      <c r="G336" s="213" t="str">
        <f t="shared" si="8"/>
        <v>Drenthe</v>
      </c>
      <c r="H336" s="215" t="str">
        <f t="shared" si="9"/>
        <v>ZWOLLE</v>
      </c>
      <c r="I336" s="22"/>
      <c r="J336" s="22"/>
      <c r="K336" s="22"/>
      <c r="N336" s="360"/>
      <c r="O336" s="361"/>
      <c r="P336" s="362"/>
      <c r="Q336" s="22"/>
      <c r="R336" s="22"/>
      <c r="S336" s="22"/>
      <c r="T336" s="22"/>
      <c r="U336" s="40"/>
      <c r="V336" s="40"/>
      <c r="W336" s="40"/>
      <c r="X336" s="40"/>
      <c r="Y336" s="40"/>
      <c r="Z336" s="84"/>
    </row>
    <row r="337" spans="1:26" x14ac:dyDescent="0.2">
      <c r="A337" s="182">
        <v>300</v>
      </c>
      <c r="B337" s="193">
        <v>374</v>
      </c>
      <c r="C337" s="183"/>
      <c r="D337" s="183" t="s">
        <v>183</v>
      </c>
      <c r="E337" s="183" t="s">
        <v>251</v>
      </c>
      <c r="F337" s="191">
        <v>3270</v>
      </c>
      <c r="G337" s="213" t="str">
        <f t="shared" si="8"/>
        <v>Midden-Brabant</v>
      </c>
      <c r="H337" s="215" t="str">
        <f t="shared" si="9"/>
        <v>TILBURG</v>
      </c>
      <c r="I337" s="22"/>
      <c r="J337" s="22"/>
      <c r="K337" s="22"/>
      <c r="N337" s="360"/>
      <c r="O337" s="361"/>
      <c r="P337" s="362"/>
      <c r="Q337" s="22"/>
      <c r="R337" s="22"/>
      <c r="S337" s="22"/>
      <c r="T337" s="22"/>
      <c r="U337" s="40"/>
      <c r="V337" s="40"/>
      <c r="W337" s="40"/>
      <c r="X337" s="40"/>
      <c r="Y337" s="40"/>
      <c r="Z337" s="84"/>
    </row>
    <row r="338" spans="1:26" x14ac:dyDescent="0.2">
      <c r="A338" s="182">
        <v>300</v>
      </c>
      <c r="B338" s="193">
        <v>375</v>
      </c>
      <c r="C338" s="183"/>
      <c r="D338" s="183" t="s">
        <v>2000</v>
      </c>
      <c r="E338" s="183" t="s">
        <v>332</v>
      </c>
      <c r="F338" s="191">
        <v>3210</v>
      </c>
      <c r="G338" s="213" t="str">
        <f t="shared" si="8"/>
        <v>Rotterdam</v>
      </c>
      <c r="H338" s="215" t="str">
        <f t="shared" si="9"/>
        <v>ZWOLLE</v>
      </c>
      <c r="I338" s="22"/>
      <c r="J338" s="22"/>
      <c r="K338" s="22"/>
      <c r="N338" s="360"/>
      <c r="O338" s="361"/>
      <c r="P338" s="362"/>
      <c r="Q338" s="22"/>
      <c r="R338" s="22"/>
      <c r="S338" s="22"/>
      <c r="T338" s="22"/>
      <c r="U338" s="40"/>
      <c r="V338" s="40"/>
      <c r="W338" s="40"/>
      <c r="X338" s="40"/>
      <c r="Y338" s="40"/>
      <c r="Z338" s="84"/>
    </row>
    <row r="339" spans="1:26" x14ac:dyDescent="0.2">
      <c r="A339" s="182">
        <v>300</v>
      </c>
      <c r="B339" s="193">
        <v>377</v>
      </c>
      <c r="C339" s="183"/>
      <c r="D339" s="183" t="s">
        <v>2000</v>
      </c>
      <c r="E339" s="183" t="s">
        <v>332</v>
      </c>
      <c r="F339" s="191">
        <v>3220</v>
      </c>
      <c r="G339" s="213" t="str">
        <f t="shared" si="8"/>
        <v>Nieuwe Waterweg Noord</v>
      </c>
      <c r="H339" s="215" t="str">
        <f t="shared" si="9"/>
        <v>SCHIEDAM</v>
      </c>
      <c r="I339" s="22"/>
      <c r="J339" s="22"/>
      <c r="K339" s="22"/>
      <c r="N339" s="360"/>
      <c r="O339" s="361"/>
      <c r="P339" s="362"/>
      <c r="Q339" s="22"/>
      <c r="R339" s="22"/>
      <c r="S339" s="22"/>
      <c r="T339" s="22"/>
      <c r="U339" s="40"/>
      <c r="V339" s="40"/>
      <c r="W339" s="40"/>
      <c r="X339" s="40"/>
      <c r="Y339" s="40"/>
      <c r="Z339" s="84"/>
    </row>
    <row r="340" spans="1:26" x14ac:dyDescent="0.2">
      <c r="A340" s="182">
        <v>300</v>
      </c>
      <c r="B340" s="193">
        <v>378</v>
      </c>
      <c r="C340" s="183"/>
      <c r="D340" s="183" t="s">
        <v>2000</v>
      </c>
      <c r="E340" s="183" t="s">
        <v>332</v>
      </c>
      <c r="F340" s="191">
        <v>3230</v>
      </c>
      <c r="G340" s="213" t="str">
        <f t="shared" si="8"/>
        <v>Zuid-Hollandse Eilanden</v>
      </c>
      <c r="H340" s="215" t="str">
        <f t="shared" si="9"/>
        <v>TILBURG</v>
      </c>
      <c r="I340" s="22"/>
      <c r="J340" s="22"/>
      <c r="K340" s="22"/>
      <c r="N340" s="360"/>
      <c r="O340" s="361"/>
      <c r="P340" s="362"/>
      <c r="Q340" s="22"/>
      <c r="R340" s="22"/>
      <c r="S340" s="22"/>
      <c r="T340" s="22"/>
      <c r="U340" s="40"/>
      <c r="V340" s="40"/>
      <c r="W340" s="40"/>
      <c r="X340" s="40"/>
      <c r="Y340" s="40"/>
      <c r="Z340" s="84"/>
    </row>
    <row r="341" spans="1:26" x14ac:dyDescent="0.2">
      <c r="A341" s="182">
        <v>300</v>
      </c>
      <c r="B341" s="193">
        <v>379</v>
      </c>
      <c r="C341" s="183"/>
      <c r="D341" s="183" t="s">
        <v>2000</v>
      </c>
      <c r="E341" s="183" t="s">
        <v>332</v>
      </c>
      <c r="F341" s="191">
        <v>3210</v>
      </c>
      <c r="G341" s="213" t="str">
        <f t="shared" si="8"/>
        <v>Rotterdam</v>
      </c>
      <c r="H341" s="215" t="str">
        <f t="shared" si="9"/>
        <v>ZWOLLE</v>
      </c>
      <c r="I341" s="22"/>
      <c r="J341" s="22"/>
      <c r="K341" s="22"/>
      <c r="N341" s="360"/>
      <c r="O341" s="361"/>
      <c r="P341" s="362"/>
      <c r="Q341" s="22"/>
      <c r="R341" s="22"/>
      <c r="S341" s="22"/>
      <c r="T341" s="22"/>
      <c r="U341" s="40"/>
      <c r="V341" s="40"/>
      <c r="W341" s="40"/>
      <c r="X341" s="40"/>
      <c r="Y341" s="40"/>
      <c r="Z341" s="84"/>
    </row>
    <row r="342" spans="1:26" x14ac:dyDescent="0.2">
      <c r="A342" s="182">
        <v>300</v>
      </c>
      <c r="B342" s="193">
        <v>380</v>
      </c>
      <c r="C342" s="183"/>
      <c r="D342" s="183" t="s">
        <v>11</v>
      </c>
      <c r="E342" s="183" t="s">
        <v>298</v>
      </c>
      <c r="F342" s="191">
        <v>3250</v>
      </c>
      <c r="G342" s="213" t="str">
        <f t="shared" si="8"/>
        <v>Zeeland</v>
      </c>
      <c r="H342" s="215" t="str">
        <f t="shared" si="9"/>
        <v>TILBURG</v>
      </c>
      <c r="I342" s="22"/>
      <c r="J342" s="22"/>
      <c r="K342" s="22"/>
      <c r="N342" s="360"/>
      <c r="O342" s="361"/>
      <c r="P342" s="362"/>
      <c r="Q342" s="22"/>
      <c r="R342" s="22"/>
      <c r="S342" s="22"/>
      <c r="T342" s="22"/>
      <c r="U342" s="40"/>
      <c r="V342" s="40"/>
      <c r="W342" s="40"/>
      <c r="X342" s="40"/>
      <c r="Y342" s="40"/>
      <c r="Z342" s="84"/>
    </row>
    <row r="343" spans="1:26" x14ac:dyDescent="0.2">
      <c r="A343" s="182">
        <v>300</v>
      </c>
      <c r="B343" s="193">
        <v>382</v>
      </c>
      <c r="C343" s="183"/>
      <c r="D343" s="183" t="s">
        <v>2001</v>
      </c>
      <c r="E343" s="183" t="s">
        <v>249</v>
      </c>
      <c r="F343" s="191">
        <v>3050</v>
      </c>
      <c r="G343" s="213" t="str">
        <f t="shared" si="8"/>
        <v>Twente</v>
      </c>
      <c r="H343" s="215" t="str">
        <f t="shared" si="9"/>
        <v>ENSCHEDE</v>
      </c>
      <c r="I343" s="22"/>
      <c r="J343" s="22"/>
      <c r="K343" s="22"/>
      <c r="N343" s="360"/>
      <c r="O343" s="361"/>
      <c r="P343" s="362"/>
      <c r="Q343" s="22"/>
      <c r="R343" s="22"/>
      <c r="S343" s="22"/>
      <c r="T343" s="22"/>
      <c r="U343" s="40"/>
      <c r="V343" s="40"/>
      <c r="W343" s="40"/>
      <c r="X343" s="40"/>
      <c r="Y343" s="40"/>
      <c r="Z343" s="84"/>
    </row>
    <row r="344" spans="1:26" x14ac:dyDescent="0.2">
      <c r="A344" s="182">
        <v>300</v>
      </c>
      <c r="B344" s="193">
        <v>383</v>
      </c>
      <c r="C344" s="183"/>
      <c r="D344" s="183" t="s">
        <v>753</v>
      </c>
      <c r="E344" s="183" t="s">
        <v>550</v>
      </c>
      <c r="F344" s="191">
        <v>3130</v>
      </c>
      <c r="G344" s="213" t="str">
        <f t="shared" ref="G344:G407" si="10">VLOOKUP($F344,$J$23:$L$54,2,FALSE)</f>
        <v>Kennemerland</v>
      </c>
      <c r="H344" s="215" t="str">
        <f t="shared" ref="H344:H407" si="11">VLOOKUP($F344,$J$23:$L$54,3,FALSE)</f>
        <v>ZWOLLE</v>
      </c>
      <c r="I344" s="22"/>
      <c r="J344" s="22"/>
      <c r="K344" s="22"/>
      <c r="N344" s="360"/>
      <c r="O344" s="361"/>
      <c r="P344" s="362"/>
      <c r="Q344" s="22"/>
      <c r="R344" s="22"/>
      <c r="S344" s="22"/>
      <c r="T344" s="22"/>
      <c r="U344" s="40"/>
      <c r="V344" s="40"/>
      <c r="W344" s="40"/>
      <c r="X344" s="40"/>
      <c r="Y344" s="40"/>
      <c r="Z344" s="84"/>
    </row>
    <row r="345" spans="1:26" x14ac:dyDescent="0.2">
      <c r="A345" s="182">
        <v>300</v>
      </c>
      <c r="B345" s="193">
        <v>385</v>
      </c>
      <c r="C345" s="183"/>
      <c r="D345" s="183" t="s">
        <v>2002</v>
      </c>
      <c r="E345" s="183" t="s">
        <v>370</v>
      </c>
      <c r="F345" s="191">
        <v>3040</v>
      </c>
      <c r="G345" s="213" t="str">
        <f t="shared" si="10"/>
        <v>Zwolle</v>
      </c>
      <c r="H345" s="215" t="str">
        <f t="shared" si="11"/>
        <v>ZWOLLE</v>
      </c>
      <c r="I345" s="22"/>
      <c r="J345" s="22"/>
      <c r="K345" s="22"/>
      <c r="N345" s="360"/>
      <c r="O345" s="361"/>
      <c r="P345" s="362"/>
      <c r="Q345" s="22"/>
      <c r="R345" s="22"/>
      <c r="S345" s="22"/>
      <c r="T345" s="22"/>
      <c r="U345" s="40"/>
      <c r="V345" s="40"/>
      <c r="W345" s="40"/>
      <c r="X345" s="40"/>
      <c r="Y345" s="40"/>
      <c r="Z345" s="84"/>
    </row>
    <row r="346" spans="1:26" x14ac:dyDescent="0.2">
      <c r="A346" s="182">
        <v>300</v>
      </c>
      <c r="B346" s="193">
        <v>386</v>
      </c>
      <c r="C346" s="183"/>
      <c r="D346" s="183" t="s">
        <v>2002</v>
      </c>
      <c r="E346" s="183" t="s">
        <v>370</v>
      </c>
      <c r="F346" s="191">
        <v>3050</v>
      </c>
      <c r="G346" s="213" t="str">
        <f t="shared" si="10"/>
        <v>Twente</v>
      </c>
      <c r="H346" s="215" t="str">
        <f t="shared" si="11"/>
        <v>ENSCHEDE</v>
      </c>
      <c r="I346" s="22"/>
      <c r="J346" s="22"/>
      <c r="K346" s="22"/>
      <c r="N346" s="360"/>
      <c r="O346" s="361"/>
      <c r="P346" s="362"/>
      <c r="Q346" s="22"/>
      <c r="R346" s="22"/>
      <c r="S346" s="22"/>
      <c r="T346" s="22"/>
      <c r="U346" s="40"/>
      <c r="V346" s="40"/>
      <c r="W346" s="40"/>
      <c r="X346" s="40"/>
      <c r="Y346" s="40"/>
      <c r="Z346" s="84"/>
    </row>
    <row r="347" spans="1:26" x14ac:dyDescent="0.2">
      <c r="A347" s="182">
        <v>300</v>
      </c>
      <c r="B347" s="193">
        <v>388</v>
      </c>
      <c r="C347" s="183"/>
      <c r="D347" s="183" t="s">
        <v>537</v>
      </c>
      <c r="E347" s="183" t="s">
        <v>608</v>
      </c>
      <c r="F347" s="191">
        <v>3070</v>
      </c>
      <c r="G347" s="213" t="str">
        <f t="shared" si="10"/>
        <v>Arnhem</v>
      </c>
      <c r="H347" s="215" t="str">
        <f t="shared" si="11"/>
        <v>ENSCHEDE</v>
      </c>
      <c r="I347" s="22"/>
      <c r="J347" s="22"/>
      <c r="K347" s="22"/>
      <c r="N347" s="360"/>
      <c r="O347" s="361"/>
      <c r="P347" s="362"/>
      <c r="Q347" s="22"/>
      <c r="R347" s="22"/>
      <c r="S347" s="22"/>
      <c r="T347" s="22"/>
      <c r="U347" s="40"/>
      <c r="V347" s="40"/>
      <c r="W347" s="40"/>
      <c r="X347" s="40"/>
      <c r="Y347" s="40"/>
      <c r="Z347" s="84"/>
    </row>
    <row r="348" spans="1:26" x14ac:dyDescent="0.2">
      <c r="A348" s="182">
        <v>300</v>
      </c>
      <c r="B348" s="193">
        <v>389</v>
      </c>
      <c r="C348" s="183"/>
      <c r="D348" s="183" t="s">
        <v>774</v>
      </c>
      <c r="E348" s="183" t="s">
        <v>1137</v>
      </c>
      <c r="F348" s="191">
        <v>3030</v>
      </c>
      <c r="G348" s="213" t="str">
        <f t="shared" si="10"/>
        <v>Drenthe</v>
      </c>
      <c r="H348" s="215" t="str">
        <f t="shared" si="11"/>
        <v>ZWOLLE</v>
      </c>
      <c r="I348" s="22"/>
      <c r="J348" s="22"/>
      <c r="K348" s="22"/>
      <c r="N348" s="360"/>
      <c r="O348" s="361"/>
      <c r="P348" s="362"/>
      <c r="Q348" s="22"/>
      <c r="R348" s="22"/>
      <c r="S348" s="22"/>
      <c r="T348" s="22"/>
      <c r="U348" s="40"/>
      <c r="V348" s="40"/>
      <c r="W348" s="40"/>
      <c r="X348" s="40"/>
      <c r="Y348" s="40"/>
      <c r="Z348" s="84"/>
    </row>
    <row r="349" spans="1:26" x14ac:dyDescent="0.2">
      <c r="A349" s="182">
        <v>300</v>
      </c>
      <c r="B349" s="193">
        <v>390</v>
      </c>
      <c r="C349" s="183"/>
      <c r="D349" s="183" t="s">
        <v>2003</v>
      </c>
      <c r="E349" s="183" t="s">
        <v>667</v>
      </c>
      <c r="F349" s="191">
        <v>3300</v>
      </c>
      <c r="G349" s="213" t="str">
        <f t="shared" si="10"/>
        <v>Noord-Limburg</v>
      </c>
      <c r="H349" s="215" t="str">
        <f t="shared" si="11"/>
        <v>EINDHOVEN</v>
      </c>
      <c r="I349" s="22"/>
      <c r="J349" s="22"/>
      <c r="K349" s="22"/>
      <c r="N349" s="360"/>
      <c r="O349" s="361"/>
      <c r="P349" s="362"/>
      <c r="Q349" s="22"/>
      <c r="R349" s="22"/>
      <c r="S349" s="22"/>
      <c r="T349" s="22"/>
      <c r="U349" s="40"/>
      <c r="V349" s="40"/>
      <c r="W349" s="40"/>
      <c r="X349" s="40"/>
      <c r="Y349" s="40"/>
      <c r="Z349" s="84"/>
    </row>
    <row r="350" spans="1:26" x14ac:dyDescent="0.2">
      <c r="A350" s="182">
        <v>300</v>
      </c>
      <c r="B350" s="193">
        <v>391</v>
      </c>
      <c r="C350" s="183"/>
      <c r="D350" s="183" t="s">
        <v>538</v>
      </c>
      <c r="E350" s="183" t="s">
        <v>417</v>
      </c>
      <c r="F350" s="191">
        <v>3310</v>
      </c>
      <c r="G350" s="213" t="str">
        <f t="shared" si="10"/>
        <v>Zuid-Limburg</v>
      </c>
      <c r="H350" s="215" t="str">
        <f t="shared" si="11"/>
        <v>TILBURG</v>
      </c>
      <c r="I350" s="22"/>
      <c r="J350" s="22"/>
      <c r="K350" s="22"/>
      <c r="N350" s="360"/>
      <c r="O350" s="361"/>
      <c r="P350" s="362"/>
      <c r="Q350" s="22"/>
      <c r="R350" s="22"/>
      <c r="S350" s="22"/>
      <c r="T350" s="22"/>
      <c r="U350" s="40"/>
      <c r="V350" s="40"/>
      <c r="W350" s="40"/>
      <c r="X350" s="40"/>
      <c r="Y350" s="40"/>
      <c r="Z350" s="84"/>
    </row>
    <row r="351" spans="1:26" x14ac:dyDescent="0.2">
      <c r="A351" s="182">
        <v>300</v>
      </c>
      <c r="B351" s="193">
        <v>392</v>
      </c>
      <c r="C351" s="183"/>
      <c r="D351" s="183" t="s">
        <v>539</v>
      </c>
      <c r="E351" s="183" t="s">
        <v>263</v>
      </c>
      <c r="F351" s="191">
        <v>3150</v>
      </c>
      <c r="G351" s="213" t="str">
        <f t="shared" si="10"/>
        <v>Amsterdam</v>
      </c>
      <c r="H351" s="215" t="str">
        <f t="shared" si="11"/>
        <v>AMERSFOORT</v>
      </c>
      <c r="I351" s="22"/>
      <c r="J351" s="22"/>
      <c r="K351" s="22"/>
      <c r="N351" s="360"/>
      <c r="O351" s="361"/>
      <c r="P351" s="362"/>
      <c r="Q351" s="22"/>
      <c r="R351" s="22"/>
      <c r="S351" s="22"/>
      <c r="T351" s="22"/>
      <c r="U351" s="40"/>
      <c r="V351" s="40"/>
      <c r="W351" s="40"/>
      <c r="X351" s="40"/>
      <c r="Y351" s="40"/>
      <c r="Z351" s="84"/>
    </row>
    <row r="352" spans="1:26" x14ac:dyDescent="0.2">
      <c r="A352" s="182">
        <v>300</v>
      </c>
      <c r="B352" s="193">
        <v>393</v>
      </c>
      <c r="C352" s="183"/>
      <c r="D352" s="183" t="s">
        <v>2004</v>
      </c>
      <c r="E352" s="183" t="s">
        <v>790</v>
      </c>
      <c r="F352" s="191">
        <v>3250</v>
      </c>
      <c r="G352" s="213" t="str">
        <f t="shared" si="10"/>
        <v>Zeeland</v>
      </c>
      <c r="H352" s="215" t="str">
        <f t="shared" si="11"/>
        <v>TILBURG</v>
      </c>
      <c r="I352" s="22"/>
      <c r="J352" s="22"/>
      <c r="K352" s="22"/>
      <c r="N352" s="360"/>
      <c r="O352" s="361"/>
      <c r="P352" s="362"/>
      <c r="Q352" s="22"/>
      <c r="R352" s="22"/>
      <c r="S352" s="22"/>
      <c r="T352" s="22"/>
      <c r="U352" s="40"/>
      <c r="V352" s="40"/>
      <c r="W352" s="40"/>
      <c r="X352" s="40"/>
      <c r="Y352" s="40"/>
      <c r="Z352" s="84"/>
    </row>
    <row r="353" spans="1:26" x14ac:dyDescent="0.2">
      <c r="A353" s="182">
        <v>300</v>
      </c>
      <c r="B353" s="193">
        <v>394</v>
      </c>
      <c r="C353" s="183"/>
      <c r="D353" s="183" t="s">
        <v>200</v>
      </c>
      <c r="E353" s="183" t="s">
        <v>560</v>
      </c>
      <c r="F353" s="191">
        <v>3060</v>
      </c>
      <c r="G353" s="213" t="str">
        <f t="shared" si="10"/>
        <v>Apeldoorn Zutphen e.o.</v>
      </c>
      <c r="H353" s="215" t="str">
        <f t="shared" si="11"/>
        <v>AMERSFOORT</v>
      </c>
      <c r="I353" s="22"/>
      <c r="J353" s="22"/>
      <c r="K353" s="22"/>
      <c r="N353" s="360"/>
      <c r="O353" s="361"/>
      <c r="P353" s="362"/>
      <c r="Q353" s="22"/>
      <c r="R353" s="22"/>
      <c r="S353" s="22"/>
      <c r="T353" s="22"/>
      <c r="U353" s="40"/>
      <c r="V353" s="40"/>
      <c r="W353" s="40"/>
      <c r="X353" s="40"/>
      <c r="Y353" s="40"/>
      <c r="Z353" s="84"/>
    </row>
    <row r="354" spans="1:26" x14ac:dyDescent="0.2">
      <c r="A354" s="182">
        <v>300</v>
      </c>
      <c r="B354" s="193">
        <v>395</v>
      </c>
      <c r="C354" s="183"/>
      <c r="D354" s="183" t="s">
        <v>755</v>
      </c>
      <c r="E354" s="183" t="s">
        <v>428</v>
      </c>
      <c r="F354" s="191">
        <v>3110</v>
      </c>
      <c r="G354" s="213" t="str">
        <f t="shared" si="10"/>
        <v>t Gooi</v>
      </c>
      <c r="H354" s="215" t="str">
        <f t="shared" si="11"/>
        <v>AMERSFOORT</v>
      </c>
      <c r="I354" s="22"/>
      <c r="J354" s="22"/>
      <c r="K354" s="22"/>
      <c r="N354" s="360"/>
      <c r="O354" s="361"/>
      <c r="P354" s="362"/>
      <c r="Q354" s="22"/>
      <c r="R354" s="22"/>
      <c r="S354" s="22"/>
      <c r="T354" s="22"/>
      <c r="U354" s="40"/>
      <c r="V354" s="40"/>
      <c r="W354" s="40"/>
      <c r="X354" s="40"/>
      <c r="Y354" s="40"/>
      <c r="Z354" s="84"/>
    </row>
    <row r="355" spans="1:26" x14ac:dyDescent="0.2">
      <c r="A355" s="182">
        <v>300</v>
      </c>
      <c r="B355" s="193">
        <v>396</v>
      </c>
      <c r="C355" s="183"/>
      <c r="D355" s="183" t="s">
        <v>2005</v>
      </c>
      <c r="E355" s="183" t="s">
        <v>2006</v>
      </c>
      <c r="F355" s="191">
        <v>3250</v>
      </c>
      <c r="G355" s="213" t="str">
        <f t="shared" si="10"/>
        <v>Zeeland</v>
      </c>
      <c r="H355" s="215" t="str">
        <f t="shared" si="11"/>
        <v>TILBURG</v>
      </c>
      <c r="I355" s="22"/>
      <c r="J355" s="22"/>
      <c r="K355" s="22"/>
      <c r="N355" s="360"/>
      <c r="O355" s="361"/>
      <c r="P355" s="362"/>
      <c r="Q355" s="22"/>
      <c r="R355" s="22"/>
      <c r="S355" s="22"/>
      <c r="T355" s="22"/>
      <c r="U355" s="40"/>
      <c r="V355" s="40"/>
      <c r="W355" s="40"/>
      <c r="X355" s="40"/>
      <c r="Y355" s="40"/>
      <c r="Z355" s="84"/>
    </row>
    <row r="356" spans="1:26" x14ac:dyDescent="0.2">
      <c r="A356" s="182">
        <v>300</v>
      </c>
      <c r="B356" s="193">
        <v>397</v>
      </c>
      <c r="C356" s="183"/>
      <c r="D356" s="183" t="s">
        <v>2007</v>
      </c>
      <c r="E356" s="183" t="s">
        <v>584</v>
      </c>
      <c r="F356" s="191">
        <v>3130</v>
      </c>
      <c r="G356" s="213" t="str">
        <f t="shared" si="10"/>
        <v>Kennemerland</v>
      </c>
      <c r="H356" s="215" t="str">
        <f t="shared" si="11"/>
        <v>ZWOLLE</v>
      </c>
      <c r="I356" s="22"/>
      <c r="J356" s="22"/>
      <c r="K356" s="22"/>
      <c r="N356" s="360"/>
      <c r="O356" s="361"/>
      <c r="P356" s="362"/>
      <c r="Q356" s="22"/>
      <c r="R356" s="22"/>
      <c r="S356" s="22"/>
      <c r="T356" s="22"/>
      <c r="U356" s="40"/>
      <c r="V356" s="40"/>
      <c r="W356" s="40"/>
      <c r="X356" s="40"/>
      <c r="Y356" s="40"/>
      <c r="Z356" s="84"/>
    </row>
    <row r="357" spans="1:26" x14ac:dyDescent="0.2">
      <c r="A357" s="182">
        <v>300</v>
      </c>
      <c r="B357" s="193">
        <v>398</v>
      </c>
      <c r="C357" s="183"/>
      <c r="D357" s="183" t="s">
        <v>2008</v>
      </c>
      <c r="E357" s="183" t="s">
        <v>597</v>
      </c>
      <c r="F357" s="191">
        <v>3290</v>
      </c>
      <c r="G357" s="213" t="str">
        <f t="shared" si="10"/>
        <v>Zuidoost-Brabant</v>
      </c>
      <c r="H357" s="215" t="str">
        <f t="shared" si="11"/>
        <v>TILBURG</v>
      </c>
      <c r="I357" s="22"/>
      <c r="J357" s="22"/>
      <c r="K357" s="22"/>
      <c r="N357" s="360"/>
      <c r="O357" s="361"/>
      <c r="P357" s="362"/>
      <c r="Q357" s="22"/>
      <c r="R357" s="22"/>
      <c r="S357" s="22"/>
      <c r="T357" s="22"/>
      <c r="U357" s="40"/>
      <c r="V357" s="40"/>
      <c r="W357" s="40"/>
      <c r="X357" s="40"/>
      <c r="Y357" s="40"/>
      <c r="Z357" s="84"/>
    </row>
    <row r="358" spans="1:26" x14ac:dyDescent="0.2">
      <c r="A358" s="182">
        <v>300</v>
      </c>
      <c r="B358" s="193">
        <v>399</v>
      </c>
      <c r="C358" s="183"/>
      <c r="D358" s="183" t="s">
        <v>724</v>
      </c>
      <c r="E358" s="183" t="s">
        <v>434</v>
      </c>
      <c r="F358" s="191">
        <v>3050</v>
      </c>
      <c r="G358" s="213" t="str">
        <f t="shared" si="10"/>
        <v>Twente</v>
      </c>
      <c r="H358" s="215" t="str">
        <f t="shared" si="11"/>
        <v>ENSCHEDE</v>
      </c>
      <c r="I358" s="22"/>
      <c r="J358" s="22"/>
      <c r="K358" s="22"/>
      <c r="N358" s="360"/>
      <c r="O358" s="361"/>
      <c r="P358" s="362"/>
      <c r="Q358" s="22"/>
      <c r="R358" s="22"/>
      <c r="S358" s="22"/>
      <c r="T358" s="22"/>
      <c r="U358" s="40"/>
      <c r="V358" s="40"/>
      <c r="W358" s="40"/>
      <c r="X358" s="40"/>
      <c r="Y358" s="40"/>
      <c r="Z358" s="84"/>
    </row>
    <row r="359" spans="1:26" x14ac:dyDescent="0.2">
      <c r="A359" s="182">
        <v>300</v>
      </c>
      <c r="B359" s="193">
        <v>401</v>
      </c>
      <c r="C359" s="183"/>
      <c r="D359" s="183" t="s">
        <v>2009</v>
      </c>
      <c r="E359" s="183" t="s">
        <v>297</v>
      </c>
      <c r="F359" s="191">
        <v>3250</v>
      </c>
      <c r="G359" s="213" t="str">
        <f t="shared" si="10"/>
        <v>Zeeland</v>
      </c>
      <c r="H359" s="215" t="str">
        <f t="shared" si="11"/>
        <v>TILBURG</v>
      </c>
      <c r="I359" s="22"/>
      <c r="J359" s="22"/>
      <c r="K359" s="22"/>
      <c r="N359" s="360"/>
      <c r="O359" s="361"/>
      <c r="P359" s="362"/>
      <c r="Q359" s="22"/>
      <c r="R359" s="22"/>
      <c r="S359" s="22"/>
      <c r="T359" s="22"/>
      <c r="U359" s="40"/>
      <c r="V359" s="40"/>
      <c r="W359" s="40"/>
      <c r="X359" s="40"/>
      <c r="Y359" s="40"/>
      <c r="Z359" s="84"/>
    </row>
    <row r="360" spans="1:26" x14ac:dyDescent="0.2">
      <c r="A360" s="182">
        <v>300</v>
      </c>
      <c r="B360" s="193">
        <v>402</v>
      </c>
      <c r="C360" s="183"/>
      <c r="D360" s="183" t="s">
        <v>2010</v>
      </c>
      <c r="E360" s="183" t="s">
        <v>240</v>
      </c>
      <c r="F360" s="191">
        <v>3090</v>
      </c>
      <c r="G360" s="213" t="str">
        <f t="shared" si="10"/>
        <v>Utrecht</v>
      </c>
      <c r="H360" s="215" t="str">
        <f t="shared" si="11"/>
        <v>AMERSFOORT</v>
      </c>
      <c r="I360" s="22"/>
      <c r="J360" s="22"/>
      <c r="K360" s="22"/>
      <c r="N360" s="360"/>
      <c r="O360" s="361"/>
      <c r="P360" s="362"/>
      <c r="Q360" s="22"/>
      <c r="R360" s="22"/>
      <c r="S360" s="22"/>
      <c r="T360" s="22"/>
      <c r="U360" s="40"/>
      <c r="V360" s="40"/>
      <c r="W360" s="40"/>
      <c r="X360" s="40"/>
      <c r="Y360" s="40"/>
      <c r="Z360" s="84"/>
    </row>
    <row r="361" spans="1:26" x14ac:dyDescent="0.2">
      <c r="A361" s="182">
        <v>300</v>
      </c>
      <c r="B361" s="193">
        <v>403</v>
      </c>
      <c r="C361" s="183"/>
      <c r="D361" s="183" t="s">
        <v>516</v>
      </c>
      <c r="E361" s="183" t="s">
        <v>649</v>
      </c>
      <c r="F361" s="191">
        <v>3140</v>
      </c>
      <c r="G361" s="213" t="str">
        <f t="shared" si="10"/>
        <v>Zaanstreek/Waterland</v>
      </c>
      <c r="H361" s="215" t="str">
        <f t="shared" si="11"/>
        <v>ZWOLLE</v>
      </c>
      <c r="I361" s="22"/>
      <c r="J361" s="22"/>
      <c r="K361" s="22"/>
      <c r="N361" s="360"/>
      <c r="O361" s="361"/>
      <c r="P361" s="362"/>
      <c r="Q361" s="22"/>
      <c r="R361" s="22"/>
      <c r="S361" s="22"/>
      <c r="T361" s="22"/>
      <c r="U361" s="40"/>
      <c r="V361" s="40"/>
      <c r="W361" s="40"/>
      <c r="X361" s="40"/>
      <c r="Y361" s="40"/>
      <c r="Z361" s="84"/>
    </row>
    <row r="362" spans="1:26" x14ac:dyDescent="0.2">
      <c r="A362" s="182">
        <v>300</v>
      </c>
      <c r="B362" s="193">
        <v>404</v>
      </c>
      <c r="C362" s="183"/>
      <c r="D362" s="183" t="s">
        <v>2011</v>
      </c>
      <c r="E362" s="183" t="s">
        <v>628</v>
      </c>
      <c r="F362" s="191">
        <v>3050</v>
      </c>
      <c r="G362" s="213" t="str">
        <f t="shared" si="10"/>
        <v>Twente</v>
      </c>
      <c r="H362" s="215" t="str">
        <f t="shared" si="11"/>
        <v>ENSCHEDE</v>
      </c>
      <c r="I362" s="22"/>
      <c r="J362" s="22"/>
      <c r="K362" s="22"/>
      <c r="N362" s="360"/>
      <c r="O362" s="361"/>
      <c r="P362" s="362"/>
      <c r="Q362" s="22"/>
      <c r="R362" s="22"/>
      <c r="S362" s="22"/>
      <c r="T362" s="22"/>
      <c r="U362" s="40"/>
      <c r="V362" s="40"/>
      <c r="W362" s="40"/>
      <c r="X362" s="40"/>
      <c r="Y362" s="40"/>
      <c r="Z362" s="84"/>
    </row>
    <row r="363" spans="1:26" x14ac:dyDescent="0.2">
      <c r="A363" s="182">
        <v>300</v>
      </c>
      <c r="B363" s="193">
        <v>405</v>
      </c>
      <c r="C363" s="183"/>
      <c r="D363" s="183" t="s">
        <v>175</v>
      </c>
      <c r="E363" s="183" t="s">
        <v>404</v>
      </c>
      <c r="F363" s="191">
        <v>3170</v>
      </c>
      <c r="G363" s="213" t="str">
        <f t="shared" si="10"/>
        <v>Zuid Holland Noord</v>
      </c>
      <c r="H363" s="215" t="str">
        <f t="shared" si="11"/>
        <v>LEIDEN</v>
      </c>
      <c r="I363" s="22"/>
      <c r="J363" s="22"/>
      <c r="K363" s="22"/>
      <c r="N363" s="360"/>
      <c r="O363" s="361"/>
      <c r="P363" s="362"/>
      <c r="Q363" s="22"/>
      <c r="R363" s="22"/>
      <c r="S363" s="22"/>
      <c r="T363" s="22"/>
      <c r="U363" s="40"/>
      <c r="V363" s="40"/>
      <c r="W363" s="40"/>
      <c r="X363" s="40"/>
      <c r="Y363" s="40"/>
      <c r="Z363" s="84"/>
    </row>
    <row r="364" spans="1:26" x14ac:dyDescent="0.2">
      <c r="A364" s="182">
        <v>300</v>
      </c>
      <c r="B364" s="193">
        <v>406</v>
      </c>
      <c r="C364" s="183"/>
      <c r="D364" s="183" t="s">
        <v>2012</v>
      </c>
      <c r="E364" s="183" t="s">
        <v>435</v>
      </c>
      <c r="F364" s="191">
        <v>3290</v>
      </c>
      <c r="G364" s="213" t="str">
        <f t="shared" si="10"/>
        <v>Zuidoost-Brabant</v>
      </c>
      <c r="H364" s="215" t="str">
        <f t="shared" si="11"/>
        <v>TILBURG</v>
      </c>
      <c r="I364" s="22"/>
      <c r="J364" s="22"/>
      <c r="K364" s="22"/>
      <c r="N364" s="360"/>
      <c r="O364" s="361"/>
      <c r="P364" s="362"/>
      <c r="Q364" s="22"/>
      <c r="R364" s="22"/>
      <c r="S364" s="22"/>
      <c r="T364" s="22"/>
      <c r="U364" s="40"/>
      <c r="V364" s="40"/>
      <c r="W364" s="40"/>
      <c r="X364" s="40"/>
      <c r="Y364" s="40"/>
      <c r="Z364" s="84"/>
    </row>
    <row r="365" spans="1:26" x14ac:dyDescent="0.2">
      <c r="A365" s="182">
        <v>300</v>
      </c>
      <c r="B365" s="193">
        <v>407</v>
      </c>
      <c r="C365" s="183"/>
      <c r="D365" s="183" t="s">
        <v>176</v>
      </c>
      <c r="E365" s="183" t="s">
        <v>247</v>
      </c>
      <c r="F365" s="191">
        <v>3030</v>
      </c>
      <c r="G365" s="213" t="str">
        <f t="shared" si="10"/>
        <v>Drenthe</v>
      </c>
      <c r="H365" s="215" t="str">
        <f t="shared" si="11"/>
        <v>ZWOLLE</v>
      </c>
      <c r="I365" s="22"/>
      <c r="J365" s="22"/>
      <c r="K365" s="22"/>
      <c r="N365" s="360"/>
      <c r="O365" s="361"/>
      <c r="P365" s="362"/>
      <c r="Q365" s="22"/>
      <c r="R365" s="22"/>
      <c r="S365" s="22"/>
      <c r="T365" s="22"/>
      <c r="U365" s="40"/>
      <c r="V365" s="40"/>
      <c r="W365" s="40"/>
      <c r="X365" s="40"/>
      <c r="Y365" s="40"/>
      <c r="Z365" s="84"/>
    </row>
    <row r="366" spans="1:26" x14ac:dyDescent="0.2">
      <c r="A366" s="182">
        <v>300</v>
      </c>
      <c r="B366" s="193">
        <v>408</v>
      </c>
      <c r="C366" s="183"/>
      <c r="D366" s="183" t="s">
        <v>771</v>
      </c>
      <c r="E366" s="183" t="s">
        <v>271</v>
      </c>
      <c r="F366" s="191">
        <v>3100</v>
      </c>
      <c r="G366" s="213" t="str">
        <f t="shared" si="10"/>
        <v>Flevoland</v>
      </c>
      <c r="H366" s="215" t="str">
        <f t="shared" si="11"/>
        <v>ZWOLLE</v>
      </c>
      <c r="I366" s="22"/>
      <c r="J366" s="22"/>
      <c r="K366" s="22"/>
      <c r="N366" s="360"/>
      <c r="O366" s="361"/>
      <c r="P366" s="362"/>
      <c r="Q366" s="22"/>
      <c r="R366" s="22"/>
      <c r="S366" s="22"/>
      <c r="T366" s="22"/>
      <c r="U366" s="40"/>
      <c r="V366" s="40"/>
      <c r="W366" s="40"/>
      <c r="X366" s="40"/>
      <c r="Y366" s="40"/>
      <c r="Z366" s="84"/>
    </row>
    <row r="367" spans="1:26" x14ac:dyDescent="0.2">
      <c r="A367" s="182">
        <v>300</v>
      </c>
      <c r="B367" s="193">
        <v>410</v>
      </c>
      <c r="C367" s="183"/>
      <c r="D367" s="183" t="s">
        <v>2013</v>
      </c>
      <c r="E367" s="183" t="s">
        <v>413</v>
      </c>
      <c r="F367" s="191">
        <v>3090</v>
      </c>
      <c r="G367" s="213" t="str">
        <f t="shared" si="10"/>
        <v>Utrecht</v>
      </c>
      <c r="H367" s="215" t="str">
        <f t="shared" si="11"/>
        <v>AMERSFOORT</v>
      </c>
      <c r="I367" s="22"/>
      <c r="J367" s="22"/>
      <c r="K367" s="22"/>
      <c r="N367" s="360"/>
      <c r="O367" s="361"/>
      <c r="P367" s="362"/>
      <c r="Q367" s="22"/>
      <c r="R367" s="22"/>
      <c r="S367" s="22"/>
      <c r="T367" s="22"/>
      <c r="U367" s="40"/>
      <c r="V367" s="40"/>
      <c r="W367" s="40"/>
      <c r="X367" s="40"/>
      <c r="Y367" s="40"/>
      <c r="Z367" s="84"/>
    </row>
    <row r="368" spans="1:26" x14ac:dyDescent="0.2">
      <c r="A368" s="182">
        <v>300</v>
      </c>
      <c r="B368" s="193">
        <v>412</v>
      </c>
      <c r="C368" s="183"/>
      <c r="D368" s="183" t="s">
        <v>2015</v>
      </c>
      <c r="E368" s="183" t="s">
        <v>2016</v>
      </c>
      <c r="F368" s="191">
        <v>3010</v>
      </c>
      <c r="G368" s="213" t="str">
        <f t="shared" si="10"/>
        <v>Groningen</v>
      </c>
      <c r="H368" s="215" t="str">
        <f t="shared" si="11"/>
        <v>ENSCHEDE</v>
      </c>
      <c r="I368" s="22"/>
      <c r="J368" s="22"/>
      <c r="K368" s="22"/>
      <c r="N368" s="360"/>
      <c r="O368" s="361"/>
      <c r="P368" s="362"/>
      <c r="Q368" s="22"/>
      <c r="R368" s="22"/>
      <c r="S368" s="22"/>
      <c r="T368" s="22"/>
      <c r="U368" s="40"/>
      <c r="V368" s="40"/>
      <c r="W368" s="40"/>
      <c r="X368" s="40"/>
      <c r="Y368" s="40"/>
      <c r="Z368" s="84"/>
    </row>
    <row r="369" spans="1:26" x14ac:dyDescent="0.2">
      <c r="A369" s="182">
        <v>300</v>
      </c>
      <c r="B369" s="193">
        <v>415</v>
      </c>
      <c r="C369" s="183"/>
      <c r="D369" s="183" t="s">
        <v>2014</v>
      </c>
      <c r="E369" s="183" t="s">
        <v>379</v>
      </c>
      <c r="F369" s="191">
        <v>3280</v>
      </c>
      <c r="G369" s="213" t="str">
        <f t="shared" si="10"/>
        <v>Noordoost-Brabant</v>
      </c>
      <c r="H369" s="215" t="str">
        <f t="shared" si="11"/>
        <v>TILBURG</v>
      </c>
      <c r="I369" s="22"/>
      <c r="J369" s="22"/>
      <c r="K369" s="22"/>
      <c r="N369" s="360"/>
      <c r="O369" s="361"/>
      <c r="P369" s="362"/>
      <c r="Q369" s="22"/>
      <c r="R369" s="22"/>
      <c r="S369" s="22"/>
      <c r="T369" s="22"/>
      <c r="U369" s="40"/>
      <c r="V369" s="40"/>
      <c r="W369" s="40"/>
      <c r="X369" s="40"/>
      <c r="Y369" s="40"/>
      <c r="Z369" s="84"/>
    </row>
    <row r="370" spans="1:26" x14ac:dyDescent="0.2">
      <c r="A370" s="182">
        <v>300</v>
      </c>
      <c r="B370" s="193">
        <v>416</v>
      </c>
      <c r="C370" s="183"/>
      <c r="D370" s="183" t="s">
        <v>2018</v>
      </c>
      <c r="E370" s="183" t="s">
        <v>658</v>
      </c>
      <c r="F370" s="191">
        <v>3020</v>
      </c>
      <c r="G370" s="213" t="str">
        <f t="shared" si="10"/>
        <v>Friesland</v>
      </c>
      <c r="H370" s="215" t="str">
        <f t="shared" si="11"/>
        <v>LEEUWARDEN</v>
      </c>
      <c r="I370" s="22"/>
      <c r="J370" s="22"/>
      <c r="K370" s="22"/>
      <c r="N370" s="360"/>
      <c r="O370" s="361"/>
      <c r="P370" s="362"/>
      <c r="Q370" s="22"/>
      <c r="R370" s="22"/>
      <c r="S370" s="22"/>
      <c r="T370" s="22"/>
      <c r="U370" s="40"/>
      <c r="V370" s="40"/>
      <c r="W370" s="40"/>
      <c r="X370" s="40"/>
      <c r="Y370" s="22"/>
      <c r="Z370" s="22"/>
    </row>
    <row r="371" spans="1:26" x14ac:dyDescent="0.2">
      <c r="A371" s="182">
        <v>300</v>
      </c>
      <c r="B371" s="193">
        <v>417</v>
      </c>
      <c r="C371" s="183"/>
      <c r="D371" s="183" t="s">
        <v>2014</v>
      </c>
      <c r="E371" s="183" t="s">
        <v>379</v>
      </c>
      <c r="F371" s="191">
        <v>3050</v>
      </c>
      <c r="G371" s="213" t="str">
        <f t="shared" si="10"/>
        <v>Twente</v>
      </c>
      <c r="H371" s="215" t="str">
        <f t="shared" si="11"/>
        <v>ENSCHEDE</v>
      </c>
      <c r="I371" s="22"/>
      <c r="J371" s="22"/>
      <c r="K371" s="22"/>
      <c r="N371" s="360"/>
      <c r="O371" s="361"/>
      <c r="P371" s="362"/>
    </row>
    <row r="372" spans="1:26" x14ac:dyDescent="0.2">
      <c r="A372" s="182">
        <v>300</v>
      </c>
      <c r="B372" s="193">
        <v>418</v>
      </c>
      <c r="C372" s="183"/>
      <c r="D372" s="183" t="s">
        <v>2014</v>
      </c>
      <c r="E372" s="183" t="s">
        <v>379</v>
      </c>
      <c r="F372" s="191">
        <v>3070</v>
      </c>
      <c r="G372" s="213" t="str">
        <f t="shared" si="10"/>
        <v>Arnhem</v>
      </c>
      <c r="H372" s="215" t="str">
        <f t="shared" si="11"/>
        <v>ENSCHEDE</v>
      </c>
      <c r="I372" s="22"/>
      <c r="J372" s="22"/>
      <c r="K372" s="22"/>
      <c r="N372" s="360"/>
      <c r="O372" s="361"/>
      <c r="P372" s="362"/>
    </row>
    <row r="373" spans="1:26" x14ac:dyDescent="0.2">
      <c r="A373" s="182">
        <v>300</v>
      </c>
      <c r="B373" s="193">
        <v>420</v>
      </c>
      <c r="C373" s="183"/>
      <c r="D373" s="183" t="s">
        <v>2019</v>
      </c>
      <c r="E373" s="183" t="s">
        <v>653</v>
      </c>
      <c r="F373" s="191">
        <v>3130</v>
      </c>
      <c r="G373" s="213" t="str">
        <f t="shared" si="10"/>
        <v>Kennemerland</v>
      </c>
      <c r="H373" s="215" t="str">
        <f t="shared" si="11"/>
        <v>ZWOLLE</v>
      </c>
      <c r="I373" s="22"/>
      <c r="J373" s="22"/>
      <c r="K373" s="22"/>
      <c r="N373" s="360"/>
      <c r="O373" s="361"/>
      <c r="P373" s="362"/>
    </row>
    <row r="374" spans="1:26" x14ac:dyDescent="0.2">
      <c r="A374" s="182">
        <v>300</v>
      </c>
      <c r="B374" s="193">
        <v>422</v>
      </c>
      <c r="C374" s="183"/>
      <c r="D374" s="183" t="s">
        <v>2021</v>
      </c>
      <c r="E374" s="183" t="s">
        <v>269</v>
      </c>
      <c r="F374" s="191">
        <v>3080</v>
      </c>
      <c r="G374" s="213" t="str">
        <f t="shared" si="10"/>
        <v>Nijmegen</v>
      </c>
      <c r="H374" s="215" t="str">
        <f t="shared" si="11"/>
        <v>EINDHOVEN</v>
      </c>
      <c r="I374" s="22"/>
      <c r="N374" s="360"/>
      <c r="O374" s="361"/>
      <c r="P374" s="362"/>
    </row>
    <row r="375" spans="1:26" x14ac:dyDescent="0.2">
      <c r="A375" s="182">
        <v>300</v>
      </c>
      <c r="B375" s="193">
        <v>424</v>
      </c>
      <c r="C375" s="183"/>
      <c r="D375" s="183" t="s">
        <v>2022</v>
      </c>
      <c r="E375" s="183" t="s">
        <v>563</v>
      </c>
      <c r="F375" s="191">
        <v>3250</v>
      </c>
      <c r="G375" s="213" t="str">
        <f t="shared" si="10"/>
        <v>Zeeland</v>
      </c>
      <c r="H375" s="215" t="str">
        <f t="shared" si="11"/>
        <v>TILBURG</v>
      </c>
      <c r="I375" s="22"/>
      <c r="N375" s="360"/>
      <c r="O375" s="361"/>
      <c r="P375" s="362"/>
    </row>
    <row r="376" spans="1:26" x14ac:dyDescent="0.2">
      <c r="A376" s="182">
        <v>300</v>
      </c>
      <c r="B376" s="193">
        <v>426</v>
      </c>
      <c r="C376" s="183"/>
      <c r="D376" s="183" t="s">
        <v>214</v>
      </c>
      <c r="E376" s="183" t="s">
        <v>289</v>
      </c>
      <c r="F376" s="191">
        <v>3080</v>
      </c>
      <c r="G376" s="213" t="str">
        <f t="shared" si="10"/>
        <v>Nijmegen</v>
      </c>
      <c r="H376" s="215" t="str">
        <f t="shared" si="11"/>
        <v>EINDHOVEN</v>
      </c>
      <c r="I376" s="22"/>
      <c r="N376" s="360"/>
      <c r="O376" s="361"/>
      <c r="P376" s="362"/>
    </row>
    <row r="377" spans="1:26" x14ac:dyDescent="0.2">
      <c r="A377" s="182">
        <v>300</v>
      </c>
      <c r="B377" s="193">
        <v>427</v>
      </c>
      <c r="C377" s="183"/>
      <c r="D377" s="183" t="s">
        <v>65</v>
      </c>
      <c r="E377" s="183" t="s">
        <v>290</v>
      </c>
      <c r="F377" s="191">
        <v>3070</v>
      </c>
      <c r="G377" s="213" t="str">
        <f t="shared" si="10"/>
        <v>Arnhem</v>
      </c>
      <c r="H377" s="215" t="str">
        <f t="shared" si="11"/>
        <v>ENSCHEDE</v>
      </c>
      <c r="I377" s="22"/>
      <c r="N377" s="360"/>
      <c r="O377" s="361"/>
      <c r="P377" s="362"/>
    </row>
    <row r="378" spans="1:26" x14ac:dyDescent="0.2">
      <c r="A378" s="182">
        <v>300</v>
      </c>
      <c r="B378" s="193">
        <v>428</v>
      </c>
      <c r="C378" s="183"/>
      <c r="D378" s="183" t="s">
        <v>215</v>
      </c>
      <c r="E378" s="183" t="s">
        <v>251</v>
      </c>
      <c r="F378" s="191">
        <v>3070</v>
      </c>
      <c r="G378" s="213" t="str">
        <f t="shared" si="10"/>
        <v>Arnhem</v>
      </c>
      <c r="H378" s="215" t="str">
        <f t="shared" si="11"/>
        <v>ENSCHEDE</v>
      </c>
      <c r="I378" s="22"/>
      <c r="N378" s="360"/>
      <c r="O378" s="361"/>
      <c r="P378" s="362"/>
    </row>
    <row r="379" spans="1:26" x14ac:dyDescent="0.2">
      <c r="A379" s="182">
        <v>300</v>
      </c>
      <c r="B379" s="193">
        <v>429</v>
      </c>
      <c r="C379" s="183"/>
      <c r="D379" s="183" t="s">
        <v>216</v>
      </c>
      <c r="E379" s="183" t="s">
        <v>291</v>
      </c>
      <c r="F379" s="191">
        <v>3060</v>
      </c>
      <c r="G379" s="213" t="str">
        <f t="shared" si="10"/>
        <v>Apeldoorn Zutphen e.o.</v>
      </c>
      <c r="H379" s="215" t="str">
        <f t="shared" si="11"/>
        <v>AMERSFOORT</v>
      </c>
      <c r="I379" s="22"/>
      <c r="N379" s="360"/>
      <c r="O379" s="361"/>
      <c r="P379" s="362"/>
    </row>
    <row r="380" spans="1:26" x14ac:dyDescent="0.2">
      <c r="A380" s="182">
        <v>300</v>
      </c>
      <c r="B380" s="193">
        <v>430</v>
      </c>
      <c r="C380" s="183"/>
      <c r="D380" s="183" t="s">
        <v>66</v>
      </c>
      <c r="E380" s="183" t="s">
        <v>292</v>
      </c>
      <c r="F380" s="191">
        <v>3070</v>
      </c>
      <c r="G380" s="213" t="str">
        <f t="shared" si="10"/>
        <v>Arnhem</v>
      </c>
      <c r="H380" s="215" t="str">
        <f t="shared" si="11"/>
        <v>ENSCHEDE</v>
      </c>
      <c r="I380" s="22"/>
      <c r="N380" s="360"/>
      <c r="O380" s="361"/>
      <c r="P380" s="362"/>
    </row>
    <row r="381" spans="1:26" x14ac:dyDescent="0.2">
      <c r="A381" s="182">
        <v>300</v>
      </c>
      <c r="B381" s="193">
        <v>431</v>
      </c>
      <c r="C381" s="183"/>
      <c r="D381" s="183" t="s">
        <v>217</v>
      </c>
      <c r="E381" s="183" t="s">
        <v>293</v>
      </c>
      <c r="F381" s="191">
        <v>3070</v>
      </c>
      <c r="G381" s="213" t="str">
        <f t="shared" si="10"/>
        <v>Arnhem</v>
      </c>
      <c r="H381" s="215" t="str">
        <f t="shared" si="11"/>
        <v>ENSCHEDE</v>
      </c>
      <c r="I381" s="22"/>
      <c r="N381" s="360"/>
      <c r="O381" s="361"/>
      <c r="P381" s="362"/>
    </row>
    <row r="382" spans="1:26" x14ac:dyDescent="0.2">
      <c r="A382" s="182">
        <v>300</v>
      </c>
      <c r="B382" s="193">
        <v>432</v>
      </c>
      <c r="C382" s="183"/>
      <c r="D382" s="183" t="s">
        <v>2023</v>
      </c>
      <c r="E382" s="183" t="s">
        <v>294</v>
      </c>
      <c r="F382" s="191">
        <v>3061</v>
      </c>
      <c r="G382" s="213" t="str">
        <f t="shared" si="10"/>
        <v>Midden IJssel</v>
      </c>
      <c r="H382" s="215" t="str">
        <f t="shared" si="11"/>
        <v>DEVENTER</v>
      </c>
      <c r="I382" s="22"/>
      <c r="N382" s="360"/>
      <c r="O382" s="361"/>
      <c r="P382" s="362"/>
    </row>
    <row r="383" spans="1:26" x14ac:dyDescent="0.2">
      <c r="A383" s="182">
        <v>300</v>
      </c>
      <c r="B383" s="193">
        <v>434</v>
      </c>
      <c r="C383" s="183"/>
      <c r="D383" s="183" t="s">
        <v>67</v>
      </c>
      <c r="E383" s="183" t="s">
        <v>295</v>
      </c>
      <c r="F383" s="191">
        <v>3070</v>
      </c>
      <c r="G383" s="213" t="str">
        <f t="shared" si="10"/>
        <v>Arnhem</v>
      </c>
      <c r="H383" s="215" t="str">
        <f t="shared" si="11"/>
        <v>ENSCHEDE</v>
      </c>
      <c r="I383" s="22"/>
      <c r="N383" s="360"/>
      <c r="O383" s="361"/>
      <c r="P383" s="362"/>
    </row>
    <row r="384" spans="1:26" x14ac:dyDescent="0.2">
      <c r="A384" s="182">
        <v>300</v>
      </c>
      <c r="B384" s="193">
        <v>436</v>
      </c>
      <c r="C384" s="183"/>
      <c r="D384" s="183" t="s">
        <v>68</v>
      </c>
      <c r="E384" s="183" t="s">
        <v>257</v>
      </c>
      <c r="F384" s="191">
        <v>3080</v>
      </c>
      <c r="G384" s="213" t="str">
        <f t="shared" si="10"/>
        <v>Nijmegen</v>
      </c>
      <c r="H384" s="215" t="str">
        <f t="shared" si="11"/>
        <v>EINDHOVEN</v>
      </c>
      <c r="I384" s="22"/>
      <c r="N384" s="360"/>
      <c r="O384" s="361"/>
      <c r="P384" s="362"/>
    </row>
    <row r="385" spans="1:16" x14ac:dyDescent="0.2">
      <c r="A385" s="182">
        <v>300</v>
      </c>
      <c r="B385" s="193">
        <v>437</v>
      </c>
      <c r="C385" s="183"/>
      <c r="D385" s="183" t="s">
        <v>2024</v>
      </c>
      <c r="E385" s="183" t="s">
        <v>255</v>
      </c>
      <c r="F385" s="191">
        <v>3270</v>
      </c>
      <c r="G385" s="213" t="str">
        <f t="shared" si="10"/>
        <v>Midden-Brabant</v>
      </c>
      <c r="H385" s="215" t="str">
        <f t="shared" si="11"/>
        <v>TILBURG</v>
      </c>
      <c r="I385" s="22"/>
      <c r="N385" s="360"/>
      <c r="O385" s="361"/>
      <c r="P385" s="362"/>
    </row>
    <row r="386" spans="1:16" x14ac:dyDescent="0.2">
      <c r="A386" s="182">
        <v>300</v>
      </c>
      <c r="B386" s="193">
        <v>438</v>
      </c>
      <c r="C386" s="183"/>
      <c r="D386" s="183" t="s">
        <v>2025</v>
      </c>
      <c r="E386" s="183" t="s">
        <v>2026</v>
      </c>
      <c r="F386" s="191">
        <v>3090</v>
      </c>
      <c r="G386" s="213" t="str">
        <f t="shared" si="10"/>
        <v>Utrecht</v>
      </c>
      <c r="H386" s="215" t="str">
        <f t="shared" si="11"/>
        <v>AMERSFOORT</v>
      </c>
      <c r="I386" s="22"/>
      <c r="N386" s="360"/>
      <c r="O386" s="361"/>
      <c r="P386" s="362"/>
    </row>
    <row r="387" spans="1:16" x14ac:dyDescent="0.2">
      <c r="A387" s="182">
        <v>300</v>
      </c>
      <c r="B387" s="193">
        <v>439</v>
      </c>
      <c r="C387" s="183"/>
      <c r="D387" s="183" t="s">
        <v>2027</v>
      </c>
      <c r="E387" s="183" t="s">
        <v>593</v>
      </c>
      <c r="F387" s="191">
        <v>3280</v>
      </c>
      <c r="G387" s="213" t="str">
        <f t="shared" si="10"/>
        <v>Noordoost-Brabant</v>
      </c>
      <c r="H387" s="215" t="str">
        <f t="shared" si="11"/>
        <v>TILBURG</v>
      </c>
      <c r="I387" s="22"/>
      <c r="N387" s="360"/>
      <c r="O387" s="361"/>
      <c r="P387" s="362"/>
    </row>
    <row r="388" spans="1:16" x14ac:dyDescent="0.2">
      <c r="A388" s="182">
        <v>300</v>
      </c>
      <c r="B388" s="193">
        <v>441</v>
      </c>
      <c r="C388" s="183"/>
      <c r="D388" s="183" t="s">
        <v>2028</v>
      </c>
      <c r="E388" s="183" t="s">
        <v>255</v>
      </c>
      <c r="F388" s="191">
        <v>3270</v>
      </c>
      <c r="G388" s="213" t="str">
        <f t="shared" si="10"/>
        <v>Midden-Brabant</v>
      </c>
      <c r="H388" s="215" t="str">
        <f t="shared" si="11"/>
        <v>TILBURG</v>
      </c>
      <c r="I388" s="22"/>
      <c r="N388" s="360"/>
      <c r="O388" s="361"/>
      <c r="P388" s="362"/>
    </row>
    <row r="389" spans="1:16" x14ac:dyDescent="0.2">
      <c r="A389" s="182">
        <v>300</v>
      </c>
      <c r="B389" s="193">
        <v>442</v>
      </c>
      <c r="C389" s="183"/>
      <c r="D389" s="183" t="s">
        <v>2029</v>
      </c>
      <c r="E389" s="183" t="s">
        <v>237</v>
      </c>
      <c r="F389" s="191">
        <v>3300</v>
      </c>
      <c r="G389" s="213" t="str">
        <f t="shared" si="10"/>
        <v>Noord-Limburg</v>
      </c>
      <c r="H389" s="215" t="str">
        <f t="shared" si="11"/>
        <v>EINDHOVEN</v>
      </c>
      <c r="I389" s="22"/>
      <c r="N389" s="360"/>
      <c r="O389" s="361"/>
      <c r="P389" s="362"/>
    </row>
    <row r="390" spans="1:16" x14ac:dyDescent="0.2">
      <c r="A390" s="182">
        <v>300</v>
      </c>
      <c r="B390" s="193">
        <v>443</v>
      </c>
      <c r="C390" s="183"/>
      <c r="D390" s="183" t="s">
        <v>2030</v>
      </c>
      <c r="E390" s="183" t="s">
        <v>322</v>
      </c>
      <c r="F390" s="191">
        <v>3310</v>
      </c>
      <c r="G390" s="213" t="str">
        <f t="shared" si="10"/>
        <v>Zuid-Limburg</v>
      </c>
      <c r="H390" s="215" t="str">
        <f t="shared" si="11"/>
        <v>TILBURG</v>
      </c>
      <c r="I390" s="22"/>
      <c r="N390" s="360"/>
      <c r="O390" s="361"/>
      <c r="P390" s="362"/>
    </row>
    <row r="391" spans="1:16" x14ac:dyDescent="0.2">
      <c r="A391" s="182">
        <v>300</v>
      </c>
      <c r="B391" s="193">
        <v>444</v>
      </c>
      <c r="C391" s="183"/>
      <c r="D391" s="183" t="s">
        <v>2031</v>
      </c>
      <c r="E391" s="183" t="s">
        <v>322</v>
      </c>
      <c r="F391" s="191">
        <v>3310</v>
      </c>
      <c r="G391" s="213" t="str">
        <f t="shared" si="10"/>
        <v>Zuid-Limburg</v>
      </c>
      <c r="H391" s="215" t="str">
        <f t="shared" si="11"/>
        <v>TILBURG</v>
      </c>
      <c r="I391" s="22"/>
      <c r="N391" s="360"/>
      <c r="O391" s="361"/>
      <c r="P391" s="362"/>
    </row>
    <row r="392" spans="1:16" x14ac:dyDescent="0.2">
      <c r="A392" s="182">
        <v>300</v>
      </c>
      <c r="B392" s="193">
        <v>445</v>
      </c>
      <c r="C392" s="183"/>
      <c r="D392" s="183" t="s">
        <v>194</v>
      </c>
      <c r="E392" s="183" t="s">
        <v>260</v>
      </c>
      <c r="F392" s="191">
        <v>3310</v>
      </c>
      <c r="G392" s="213" t="str">
        <f t="shared" si="10"/>
        <v>Zuid-Limburg</v>
      </c>
      <c r="H392" s="215" t="str">
        <f t="shared" si="11"/>
        <v>TILBURG</v>
      </c>
      <c r="I392" s="22"/>
      <c r="N392" s="360"/>
      <c r="O392" s="361"/>
      <c r="P392" s="362"/>
    </row>
    <row r="393" spans="1:16" x14ac:dyDescent="0.2">
      <c r="A393" s="182">
        <v>300</v>
      </c>
      <c r="B393" s="193">
        <v>446</v>
      </c>
      <c r="C393" s="183"/>
      <c r="D393" s="183" t="s">
        <v>2032</v>
      </c>
      <c r="E393" s="183" t="s">
        <v>254</v>
      </c>
      <c r="F393" s="191">
        <v>3020</v>
      </c>
      <c r="G393" s="213" t="str">
        <f t="shared" si="10"/>
        <v>Friesland</v>
      </c>
      <c r="H393" s="215" t="str">
        <f t="shared" si="11"/>
        <v>LEEUWARDEN</v>
      </c>
      <c r="I393" s="22"/>
      <c r="N393" s="360"/>
      <c r="O393" s="361"/>
      <c r="P393" s="362"/>
    </row>
    <row r="394" spans="1:16" x14ac:dyDescent="0.2">
      <c r="A394" s="182">
        <v>300</v>
      </c>
      <c r="B394" s="193">
        <v>447</v>
      </c>
      <c r="C394" s="183"/>
      <c r="D394" s="183" t="s">
        <v>502</v>
      </c>
      <c r="E394" s="183" t="s">
        <v>617</v>
      </c>
      <c r="F394" s="191">
        <v>3070</v>
      </c>
      <c r="G394" s="213" t="str">
        <f t="shared" si="10"/>
        <v>Arnhem</v>
      </c>
      <c r="H394" s="215" t="str">
        <f t="shared" si="11"/>
        <v>ENSCHEDE</v>
      </c>
      <c r="I394" s="22"/>
      <c r="N394" s="360"/>
      <c r="O394" s="361"/>
      <c r="P394" s="362"/>
    </row>
    <row r="395" spans="1:16" x14ac:dyDescent="0.2">
      <c r="A395" s="182">
        <v>300</v>
      </c>
      <c r="B395" s="193">
        <v>448</v>
      </c>
      <c r="C395" s="183"/>
      <c r="D395" s="183" t="s">
        <v>160</v>
      </c>
      <c r="E395" s="183" t="s">
        <v>257</v>
      </c>
      <c r="F395" s="191">
        <v>3080</v>
      </c>
      <c r="G395" s="213" t="str">
        <f t="shared" si="10"/>
        <v>Nijmegen</v>
      </c>
      <c r="H395" s="215" t="str">
        <f t="shared" si="11"/>
        <v>EINDHOVEN</v>
      </c>
      <c r="I395" s="22"/>
      <c r="N395" s="360"/>
      <c r="O395" s="361"/>
      <c r="P395" s="362"/>
    </row>
    <row r="396" spans="1:16" x14ac:dyDescent="0.2">
      <c r="A396" s="182">
        <v>300</v>
      </c>
      <c r="B396" s="193">
        <v>449</v>
      </c>
      <c r="C396" s="183"/>
      <c r="D396" s="183" t="s">
        <v>503</v>
      </c>
      <c r="E396" s="183" t="s">
        <v>657</v>
      </c>
      <c r="F396" s="191">
        <v>3310</v>
      </c>
      <c r="G396" s="213" t="str">
        <f t="shared" si="10"/>
        <v>Zuid-Limburg</v>
      </c>
      <c r="H396" s="215" t="str">
        <f t="shared" si="11"/>
        <v>TILBURG</v>
      </c>
      <c r="I396" s="22"/>
      <c r="N396" s="360"/>
      <c r="O396" s="361"/>
      <c r="P396" s="362"/>
    </row>
    <row r="397" spans="1:16" x14ac:dyDescent="0.2">
      <c r="A397" s="182">
        <v>300</v>
      </c>
      <c r="B397" s="193">
        <v>450</v>
      </c>
      <c r="C397" s="183"/>
      <c r="D397" s="183" t="s">
        <v>504</v>
      </c>
      <c r="E397" s="183" t="s">
        <v>642</v>
      </c>
      <c r="F397" s="191">
        <v>3070</v>
      </c>
      <c r="G397" s="213" t="str">
        <f t="shared" si="10"/>
        <v>Arnhem</v>
      </c>
      <c r="H397" s="215" t="str">
        <f t="shared" si="11"/>
        <v>ENSCHEDE</v>
      </c>
      <c r="I397" s="22"/>
      <c r="N397" s="360"/>
      <c r="O397" s="361"/>
      <c r="P397" s="362"/>
    </row>
    <row r="398" spans="1:16" x14ac:dyDescent="0.2">
      <c r="A398" s="182">
        <v>300</v>
      </c>
      <c r="B398" s="193">
        <v>452</v>
      </c>
      <c r="C398" s="183"/>
      <c r="D398" s="183" t="s">
        <v>2033</v>
      </c>
      <c r="E398" s="183" t="s">
        <v>263</v>
      </c>
      <c r="F398" s="191">
        <v>3250</v>
      </c>
      <c r="G398" s="213" t="str">
        <f t="shared" si="10"/>
        <v>Zeeland</v>
      </c>
      <c r="H398" s="215" t="str">
        <f t="shared" si="11"/>
        <v>TILBURG</v>
      </c>
      <c r="I398" s="22"/>
      <c r="N398" s="360"/>
      <c r="O398" s="361"/>
      <c r="P398" s="362"/>
    </row>
    <row r="399" spans="1:16" x14ac:dyDescent="0.2">
      <c r="A399" s="182">
        <v>300</v>
      </c>
      <c r="B399" s="193">
        <v>453</v>
      </c>
      <c r="C399" s="183"/>
      <c r="D399" s="183" t="s">
        <v>505</v>
      </c>
      <c r="E399" s="183" t="s">
        <v>656</v>
      </c>
      <c r="F399" s="191">
        <v>3280</v>
      </c>
      <c r="G399" s="213" t="str">
        <f t="shared" si="10"/>
        <v>Noordoost-Brabant</v>
      </c>
      <c r="H399" s="215" t="str">
        <f t="shared" si="11"/>
        <v>TILBURG</v>
      </c>
      <c r="I399" s="22"/>
      <c r="N399" s="360"/>
      <c r="O399" s="361"/>
      <c r="P399" s="362"/>
    </row>
    <row r="400" spans="1:16" x14ac:dyDescent="0.2">
      <c r="A400" s="182">
        <v>300</v>
      </c>
      <c r="B400" s="193">
        <v>454</v>
      </c>
      <c r="C400" s="183"/>
      <c r="D400" s="183" t="s">
        <v>2034</v>
      </c>
      <c r="E400" s="183" t="s">
        <v>239</v>
      </c>
      <c r="F400" s="191">
        <v>3070</v>
      </c>
      <c r="G400" s="213" t="str">
        <f t="shared" si="10"/>
        <v>Arnhem</v>
      </c>
      <c r="H400" s="215" t="str">
        <f t="shared" si="11"/>
        <v>ENSCHEDE</v>
      </c>
      <c r="I400" s="22"/>
      <c r="N400" s="360"/>
      <c r="O400" s="361"/>
      <c r="P400" s="362"/>
    </row>
    <row r="401" spans="1:16" x14ac:dyDescent="0.2">
      <c r="A401" s="182">
        <v>300</v>
      </c>
      <c r="B401" s="193">
        <v>455</v>
      </c>
      <c r="C401" s="183"/>
      <c r="D401" s="183" t="s">
        <v>506</v>
      </c>
      <c r="E401" s="183" t="s">
        <v>254</v>
      </c>
      <c r="F401" s="191">
        <v>3020</v>
      </c>
      <c r="G401" s="213" t="str">
        <f t="shared" si="10"/>
        <v>Friesland</v>
      </c>
      <c r="H401" s="215" t="str">
        <f t="shared" si="11"/>
        <v>LEEUWARDEN</v>
      </c>
      <c r="I401" s="22"/>
      <c r="N401" s="360"/>
      <c r="O401" s="361"/>
      <c r="P401" s="362"/>
    </row>
    <row r="402" spans="1:16" x14ac:dyDescent="0.2">
      <c r="A402" s="182">
        <v>300</v>
      </c>
      <c r="B402" s="193">
        <v>457</v>
      </c>
      <c r="C402" s="183"/>
      <c r="D402" s="183" t="s">
        <v>507</v>
      </c>
      <c r="E402" s="183" t="s">
        <v>629</v>
      </c>
      <c r="F402" s="191">
        <v>3170</v>
      </c>
      <c r="G402" s="213" t="str">
        <f t="shared" si="10"/>
        <v>Zuid Holland Noord</v>
      </c>
      <c r="H402" s="215" t="str">
        <f t="shared" si="11"/>
        <v>LEIDEN</v>
      </c>
      <c r="I402" s="22"/>
      <c r="N402" s="360"/>
      <c r="O402" s="361"/>
      <c r="P402" s="362"/>
    </row>
    <row r="403" spans="1:16" x14ac:dyDescent="0.2">
      <c r="A403" s="182">
        <v>300</v>
      </c>
      <c r="B403" s="193">
        <v>459</v>
      </c>
      <c r="C403" s="183"/>
      <c r="D403" s="183" t="s">
        <v>2035</v>
      </c>
      <c r="E403" s="183" t="s">
        <v>560</v>
      </c>
      <c r="F403" s="191">
        <v>3210</v>
      </c>
      <c r="G403" s="213" t="str">
        <f t="shared" si="10"/>
        <v>Rotterdam</v>
      </c>
      <c r="H403" s="215" t="str">
        <f t="shared" si="11"/>
        <v>ZWOLLE</v>
      </c>
      <c r="I403" s="22"/>
      <c r="N403" s="360"/>
      <c r="O403" s="361"/>
      <c r="P403" s="362"/>
    </row>
    <row r="404" spans="1:16" x14ac:dyDescent="0.2">
      <c r="A404" s="182">
        <v>300</v>
      </c>
      <c r="B404" s="193">
        <v>460</v>
      </c>
      <c r="C404" s="183"/>
      <c r="D404" s="183" t="s">
        <v>2036</v>
      </c>
      <c r="E404" s="183" t="s">
        <v>558</v>
      </c>
      <c r="F404" s="191">
        <v>3090</v>
      </c>
      <c r="G404" s="213" t="str">
        <f t="shared" si="10"/>
        <v>Utrecht</v>
      </c>
      <c r="H404" s="215" t="str">
        <f t="shared" si="11"/>
        <v>AMERSFOORT</v>
      </c>
      <c r="I404" s="22"/>
      <c r="N404" s="360"/>
      <c r="O404" s="361"/>
      <c r="P404" s="362"/>
    </row>
    <row r="405" spans="1:16" x14ac:dyDescent="0.2">
      <c r="A405" s="182">
        <v>300</v>
      </c>
      <c r="B405" s="193">
        <v>461</v>
      </c>
      <c r="C405" s="183"/>
      <c r="D405" s="183" t="s">
        <v>1993</v>
      </c>
      <c r="E405" s="183" t="s">
        <v>560</v>
      </c>
      <c r="F405" s="191">
        <v>3210</v>
      </c>
      <c r="G405" s="213" t="str">
        <f t="shared" si="10"/>
        <v>Rotterdam</v>
      </c>
      <c r="H405" s="215" t="str">
        <f t="shared" si="11"/>
        <v>ZWOLLE</v>
      </c>
      <c r="I405" s="22"/>
      <c r="N405" s="360"/>
      <c r="O405" s="361"/>
      <c r="P405" s="362"/>
    </row>
    <row r="406" spans="1:16" x14ac:dyDescent="0.2">
      <c r="A406" s="182">
        <v>300</v>
      </c>
      <c r="B406" s="193">
        <v>463</v>
      </c>
      <c r="C406" s="183"/>
      <c r="D406" s="183" t="s">
        <v>2037</v>
      </c>
      <c r="E406" s="183" t="s">
        <v>415</v>
      </c>
      <c r="F406" s="191">
        <v>3020</v>
      </c>
      <c r="G406" s="213" t="str">
        <f t="shared" si="10"/>
        <v>Friesland</v>
      </c>
      <c r="H406" s="215" t="str">
        <f t="shared" si="11"/>
        <v>LEEUWARDEN</v>
      </c>
      <c r="I406" s="22"/>
      <c r="N406" s="360"/>
      <c r="O406" s="361"/>
      <c r="P406" s="362"/>
    </row>
    <row r="407" spans="1:16" x14ac:dyDescent="0.2">
      <c r="A407" s="182">
        <v>300</v>
      </c>
      <c r="B407" s="193">
        <v>464</v>
      </c>
      <c r="C407" s="183"/>
      <c r="D407" s="183" t="s">
        <v>6</v>
      </c>
      <c r="E407" s="183" t="s">
        <v>308</v>
      </c>
      <c r="F407" s="191">
        <v>3030</v>
      </c>
      <c r="G407" s="213" t="str">
        <f t="shared" si="10"/>
        <v>Drenthe</v>
      </c>
      <c r="H407" s="215" t="str">
        <f t="shared" si="11"/>
        <v>ZWOLLE</v>
      </c>
      <c r="I407" s="22"/>
      <c r="N407" s="360"/>
      <c r="O407" s="361"/>
      <c r="P407" s="362"/>
    </row>
    <row r="408" spans="1:16" x14ac:dyDescent="0.2">
      <c r="A408" s="182">
        <v>300</v>
      </c>
      <c r="B408" s="193">
        <v>465</v>
      </c>
      <c r="C408" s="183"/>
      <c r="D408" s="183" t="s">
        <v>7</v>
      </c>
      <c r="E408" s="183" t="s">
        <v>584</v>
      </c>
      <c r="F408" s="191">
        <v>3160</v>
      </c>
      <c r="G408" s="213" t="str">
        <f t="shared" ref="G408:G471" si="12">VLOOKUP($F408,$J$23:$L$54,2,FALSE)</f>
        <v>Amstelland en de Meerlanden</v>
      </c>
      <c r="H408" s="215" t="str">
        <f t="shared" ref="H408:H471" si="13">VLOOKUP($F408,$J$23:$L$54,3,FALSE)</f>
        <v>LEIDEN</v>
      </c>
      <c r="I408" s="22"/>
      <c r="N408" s="360"/>
      <c r="O408" s="361"/>
      <c r="P408" s="362"/>
    </row>
    <row r="409" spans="1:16" x14ac:dyDescent="0.2">
      <c r="A409" s="182">
        <v>300</v>
      </c>
      <c r="B409" s="193">
        <v>467</v>
      </c>
      <c r="C409" s="183"/>
      <c r="D409" s="183" t="s">
        <v>348</v>
      </c>
      <c r="E409" s="183" t="s">
        <v>310</v>
      </c>
      <c r="F409" s="191">
        <v>3230</v>
      </c>
      <c r="G409" s="213" t="str">
        <f t="shared" si="12"/>
        <v>Zuid-Hollandse Eilanden</v>
      </c>
      <c r="H409" s="215" t="str">
        <f t="shared" si="13"/>
        <v>TILBURG</v>
      </c>
      <c r="I409" s="22"/>
      <c r="N409" s="360"/>
      <c r="O409" s="361"/>
      <c r="P409" s="362"/>
    </row>
    <row r="410" spans="1:16" x14ac:dyDescent="0.2">
      <c r="A410" s="182">
        <v>300</v>
      </c>
      <c r="B410" s="193">
        <v>468</v>
      </c>
      <c r="C410" s="183"/>
      <c r="D410" s="183" t="s">
        <v>2038</v>
      </c>
      <c r="E410" s="183" t="s">
        <v>571</v>
      </c>
      <c r="F410" s="191">
        <v>3080</v>
      </c>
      <c r="G410" s="213" t="str">
        <f t="shared" si="12"/>
        <v>Nijmegen</v>
      </c>
      <c r="H410" s="215" t="str">
        <f t="shared" si="13"/>
        <v>EINDHOVEN</v>
      </c>
      <c r="I410" s="22"/>
      <c r="N410" s="360"/>
      <c r="O410" s="361"/>
      <c r="P410" s="362"/>
    </row>
    <row r="411" spans="1:16" x14ac:dyDescent="0.2">
      <c r="A411" s="182">
        <v>300</v>
      </c>
      <c r="B411" s="193">
        <v>469</v>
      </c>
      <c r="C411" s="183"/>
      <c r="D411" s="183" t="s">
        <v>2039</v>
      </c>
      <c r="E411" s="183" t="s">
        <v>313</v>
      </c>
      <c r="F411" s="191">
        <v>3280</v>
      </c>
      <c r="G411" s="213" t="str">
        <f t="shared" si="12"/>
        <v>Noordoost-Brabant</v>
      </c>
      <c r="H411" s="215" t="str">
        <f t="shared" si="13"/>
        <v>TILBURG</v>
      </c>
      <c r="I411" s="22"/>
      <c r="N411" s="360"/>
      <c r="O411" s="361"/>
      <c r="P411" s="362"/>
    </row>
    <row r="412" spans="1:16" x14ac:dyDescent="0.2">
      <c r="A412" s="182">
        <v>300</v>
      </c>
      <c r="B412" s="193">
        <v>470</v>
      </c>
      <c r="C412" s="183"/>
      <c r="D412" s="183" t="s">
        <v>2040</v>
      </c>
      <c r="E412" s="183" t="s">
        <v>301</v>
      </c>
      <c r="F412" s="191">
        <v>3140</v>
      </c>
      <c r="G412" s="213" t="str">
        <f t="shared" si="12"/>
        <v>Zaanstreek/Waterland</v>
      </c>
      <c r="H412" s="215" t="str">
        <f t="shared" si="13"/>
        <v>ZWOLLE</v>
      </c>
      <c r="I412" s="22"/>
      <c r="N412" s="360"/>
      <c r="O412" s="361"/>
      <c r="P412" s="362"/>
    </row>
    <row r="413" spans="1:16" x14ac:dyDescent="0.2">
      <c r="A413" s="182">
        <v>300</v>
      </c>
      <c r="B413" s="193">
        <v>472</v>
      </c>
      <c r="C413" s="183"/>
      <c r="D413" s="183" t="s">
        <v>2041</v>
      </c>
      <c r="E413" s="183" t="s">
        <v>553</v>
      </c>
      <c r="F413" s="191">
        <v>3180</v>
      </c>
      <c r="G413" s="213" t="str">
        <f t="shared" si="12"/>
        <v>Haaglanden</v>
      </c>
      <c r="H413" s="215" t="str">
        <f t="shared" si="13"/>
        <v>TILBURG</v>
      </c>
      <c r="I413" s="22"/>
      <c r="N413" s="360"/>
      <c r="O413" s="361"/>
      <c r="P413" s="362"/>
    </row>
    <row r="414" spans="1:16" x14ac:dyDescent="0.2">
      <c r="A414" s="182">
        <v>300</v>
      </c>
      <c r="B414" s="193">
        <v>473</v>
      </c>
      <c r="C414" s="183"/>
      <c r="D414" s="183" t="s">
        <v>2042</v>
      </c>
      <c r="E414" s="183" t="s">
        <v>573</v>
      </c>
      <c r="F414" s="191">
        <v>3070</v>
      </c>
      <c r="G414" s="213" t="str">
        <f t="shared" si="12"/>
        <v>Arnhem</v>
      </c>
      <c r="H414" s="215" t="str">
        <f t="shared" si="13"/>
        <v>ENSCHEDE</v>
      </c>
      <c r="I414" s="22"/>
      <c r="N414" s="360"/>
      <c r="O414" s="361"/>
      <c r="P414" s="362"/>
    </row>
    <row r="415" spans="1:16" x14ac:dyDescent="0.2">
      <c r="A415" s="182">
        <v>300</v>
      </c>
      <c r="B415" s="193">
        <v>474</v>
      </c>
      <c r="C415" s="183"/>
      <c r="D415" s="183" t="s">
        <v>349</v>
      </c>
      <c r="E415" s="183" t="s">
        <v>338</v>
      </c>
      <c r="F415" s="191">
        <v>3010</v>
      </c>
      <c r="G415" s="213" t="str">
        <f t="shared" si="12"/>
        <v>Groningen</v>
      </c>
      <c r="H415" s="215" t="str">
        <f t="shared" si="13"/>
        <v>ENSCHEDE</v>
      </c>
      <c r="I415" s="22"/>
      <c r="N415" s="360"/>
      <c r="O415" s="361"/>
      <c r="P415" s="362"/>
    </row>
    <row r="416" spans="1:16" x14ac:dyDescent="0.2">
      <c r="A416" s="182">
        <v>300</v>
      </c>
      <c r="B416" s="193">
        <v>475</v>
      </c>
      <c r="C416" s="183"/>
      <c r="D416" s="183" t="s">
        <v>2043</v>
      </c>
      <c r="E416" s="183" t="s">
        <v>275</v>
      </c>
      <c r="F416" s="191">
        <v>3060</v>
      </c>
      <c r="G416" s="213" t="str">
        <f t="shared" si="12"/>
        <v>Apeldoorn Zutphen e.o.</v>
      </c>
      <c r="H416" s="215" t="str">
        <f t="shared" si="13"/>
        <v>AMERSFOORT</v>
      </c>
      <c r="I416" s="22"/>
      <c r="N416" s="360"/>
      <c r="O416" s="361"/>
      <c r="P416" s="362"/>
    </row>
    <row r="417" spans="1:16" x14ac:dyDescent="0.2">
      <c r="A417" s="182">
        <v>300</v>
      </c>
      <c r="B417" s="193">
        <v>476</v>
      </c>
      <c r="C417" s="183"/>
      <c r="D417" s="183" t="s">
        <v>2044</v>
      </c>
      <c r="E417" s="183" t="s">
        <v>294</v>
      </c>
      <c r="F417" s="191">
        <v>3061</v>
      </c>
      <c r="G417" s="213" t="str">
        <f t="shared" si="12"/>
        <v>Midden IJssel</v>
      </c>
      <c r="H417" s="215" t="str">
        <f t="shared" si="13"/>
        <v>DEVENTER</v>
      </c>
      <c r="I417" s="22"/>
      <c r="N417" s="360"/>
      <c r="O417" s="361"/>
      <c r="P417" s="362"/>
    </row>
    <row r="418" spans="1:16" x14ac:dyDescent="0.2">
      <c r="A418" s="182">
        <v>300</v>
      </c>
      <c r="B418" s="193">
        <v>477</v>
      </c>
      <c r="C418" s="183"/>
      <c r="D418" s="183" t="s">
        <v>2045</v>
      </c>
      <c r="E418" s="183" t="s">
        <v>446</v>
      </c>
      <c r="F418" s="191">
        <v>3290</v>
      </c>
      <c r="G418" s="213" t="str">
        <f t="shared" si="12"/>
        <v>Zuidoost-Brabant</v>
      </c>
      <c r="H418" s="215" t="str">
        <f t="shared" si="13"/>
        <v>TILBURG</v>
      </c>
      <c r="I418" s="22"/>
      <c r="N418" s="360"/>
      <c r="O418" s="361"/>
      <c r="P418" s="362"/>
    </row>
    <row r="419" spans="1:16" x14ac:dyDescent="0.2">
      <c r="A419" s="182">
        <v>300</v>
      </c>
      <c r="B419" s="193">
        <v>478</v>
      </c>
      <c r="C419" s="183"/>
      <c r="D419" s="183" t="s">
        <v>2046</v>
      </c>
      <c r="E419" s="183" t="s">
        <v>574</v>
      </c>
      <c r="F419" s="191">
        <v>3030</v>
      </c>
      <c r="G419" s="213" t="str">
        <f t="shared" si="12"/>
        <v>Drenthe</v>
      </c>
      <c r="H419" s="215" t="str">
        <f t="shared" si="13"/>
        <v>ZWOLLE</v>
      </c>
      <c r="I419" s="22"/>
      <c r="N419" s="360"/>
      <c r="O419" s="361"/>
      <c r="P419" s="362"/>
    </row>
    <row r="420" spans="1:16" x14ac:dyDescent="0.2">
      <c r="A420" s="182">
        <v>300</v>
      </c>
      <c r="B420" s="193">
        <v>480</v>
      </c>
      <c r="C420" s="183"/>
      <c r="D420" s="183" t="s">
        <v>2048</v>
      </c>
      <c r="E420" s="183" t="s">
        <v>553</v>
      </c>
      <c r="F420" s="191">
        <v>3180</v>
      </c>
      <c r="G420" s="213" t="str">
        <f t="shared" si="12"/>
        <v>Haaglanden</v>
      </c>
      <c r="H420" s="215" t="str">
        <f t="shared" si="13"/>
        <v>TILBURG</v>
      </c>
      <c r="I420" s="22"/>
      <c r="N420" s="360"/>
      <c r="O420" s="361"/>
      <c r="P420" s="362"/>
    </row>
    <row r="421" spans="1:16" x14ac:dyDescent="0.2">
      <c r="A421" s="182">
        <v>300</v>
      </c>
      <c r="B421" s="193">
        <v>481</v>
      </c>
      <c r="C421" s="183"/>
      <c r="D421" s="183" t="s">
        <v>732</v>
      </c>
      <c r="E421" s="183" t="s">
        <v>581</v>
      </c>
      <c r="F421" s="191">
        <v>3260</v>
      </c>
      <c r="G421" s="213" t="str">
        <f t="shared" si="12"/>
        <v>West-Brabant</v>
      </c>
      <c r="H421" s="215" t="str">
        <f t="shared" si="13"/>
        <v>TILBURG</v>
      </c>
      <c r="I421" s="22"/>
      <c r="N421" s="360"/>
      <c r="O421" s="361"/>
      <c r="P421" s="362"/>
    </row>
    <row r="422" spans="1:16" x14ac:dyDescent="0.2">
      <c r="A422" s="182">
        <v>300</v>
      </c>
      <c r="B422" s="193">
        <v>482</v>
      </c>
      <c r="C422" s="183"/>
      <c r="D422" s="183" t="s">
        <v>2049</v>
      </c>
      <c r="E422" s="183" t="s">
        <v>397</v>
      </c>
      <c r="F422" s="191">
        <v>3250</v>
      </c>
      <c r="G422" s="213" t="str">
        <f t="shared" si="12"/>
        <v>Zeeland</v>
      </c>
      <c r="H422" s="215" t="str">
        <f t="shared" si="13"/>
        <v>TILBURG</v>
      </c>
      <c r="I422" s="22"/>
      <c r="N422" s="360"/>
      <c r="O422" s="361"/>
      <c r="P422" s="362"/>
    </row>
    <row r="423" spans="1:16" x14ac:dyDescent="0.2">
      <c r="A423" s="182">
        <v>300</v>
      </c>
      <c r="B423" s="193">
        <v>483</v>
      </c>
      <c r="C423" s="183"/>
      <c r="D423" s="183" t="s">
        <v>733</v>
      </c>
      <c r="E423" s="183" t="s">
        <v>552</v>
      </c>
      <c r="F423" s="191">
        <v>3120</v>
      </c>
      <c r="G423" s="213" t="str">
        <f t="shared" si="12"/>
        <v>Noord-Holland Noord</v>
      </c>
      <c r="H423" s="215" t="str">
        <f t="shared" si="13"/>
        <v>ALKMAAR</v>
      </c>
      <c r="I423" s="22"/>
      <c r="N423" s="360"/>
      <c r="O423" s="361"/>
      <c r="P423" s="362"/>
    </row>
    <row r="424" spans="1:16" x14ac:dyDescent="0.2">
      <c r="A424" s="182">
        <v>300</v>
      </c>
      <c r="B424" s="193">
        <v>485</v>
      </c>
      <c r="C424" s="183"/>
      <c r="D424" s="183" t="s">
        <v>2050</v>
      </c>
      <c r="E424" s="183" t="s">
        <v>275</v>
      </c>
      <c r="F424" s="191">
        <v>3060</v>
      </c>
      <c r="G424" s="213" t="str">
        <f t="shared" si="12"/>
        <v>Apeldoorn Zutphen e.o.</v>
      </c>
      <c r="H424" s="215" t="str">
        <f t="shared" si="13"/>
        <v>AMERSFOORT</v>
      </c>
      <c r="I424" s="22"/>
      <c r="N424" s="360"/>
      <c r="O424" s="361"/>
      <c r="P424" s="362"/>
    </row>
    <row r="425" spans="1:16" x14ac:dyDescent="0.2">
      <c r="A425" s="182">
        <v>300</v>
      </c>
      <c r="B425" s="193">
        <v>486</v>
      </c>
      <c r="C425" s="183"/>
      <c r="D425" s="183" t="s">
        <v>2051</v>
      </c>
      <c r="E425" s="183" t="s">
        <v>582</v>
      </c>
      <c r="F425" s="191">
        <v>3120</v>
      </c>
      <c r="G425" s="213" t="str">
        <f t="shared" si="12"/>
        <v>Noord-Holland Noord</v>
      </c>
      <c r="H425" s="215" t="str">
        <f t="shared" si="13"/>
        <v>ALKMAAR</v>
      </c>
      <c r="I425" s="22"/>
      <c r="N425" s="360"/>
      <c r="O425" s="361"/>
      <c r="P425" s="362"/>
    </row>
    <row r="426" spans="1:16" x14ac:dyDescent="0.2">
      <c r="A426" s="182">
        <v>300</v>
      </c>
      <c r="B426" s="193">
        <v>487</v>
      </c>
      <c r="C426" s="183"/>
      <c r="D426" s="183" t="s">
        <v>734</v>
      </c>
      <c r="E426" s="183" t="s">
        <v>583</v>
      </c>
      <c r="F426" s="191">
        <v>3070</v>
      </c>
      <c r="G426" s="213" t="str">
        <f t="shared" si="12"/>
        <v>Arnhem</v>
      </c>
      <c r="H426" s="215" t="str">
        <f t="shared" si="13"/>
        <v>ENSCHEDE</v>
      </c>
      <c r="I426" s="22"/>
      <c r="N426" s="360"/>
      <c r="O426" s="361"/>
      <c r="P426" s="362"/>
    </row>
    <row r="427" spans="1:16" x14ac:dyDescent="0.2">
      <c r="A427" s="182">
        <v>300</v>
      </c>
      <c r="B427" s="193">
        <v>488</v>
      </c>
      <c r="C427" s="183"/>
      <c r="D427" s="183" t="s">
        <v>2052</v>
      </c>
      <c r="E427" s="183" t="s">
        <v>400</v>
      </c>
      <c r="F427" s="191">
        <v>3010</v>
      </c>
      <c r="G427" s="213" t="str">
        <f t="shared" si="12"/>
        <v>Groningen</v>
      </c>
      <c r="H427" s="215" t="str">
        <f t="shared" si="13"/>
        <v>ENSCHEDE</v>
      </c>
      <c r="I427" s="22"/>
      <c r="N427" s="360"/>
      <c r="O427" s="361"/>
      <c r="P427" s="362"/>
    </row>
    <row r="428" spans="1:16" x14ac:dyDescent="0.2">
      <c r="A428" s="182">
        <v>300</v>
      </c>
      <c r="B428" s="193">
        <v>489</v>
      </c>
      <c r="C428" s="183"/>
      <c r="D428" s="183" t="s">
        <v>784</v>
      </c>
      <c r="E428" s="183" t="s">
        <v>271</v>
      </c>
      <c r="F428" s="191">
        <v>3100</v>
      </c>
      <c r="G428" s="213" t="str">
        <f t="shared" si="12"/>
        <v>Flevoland</v>
      </c>
      <c r="H428" s="215" t="str">
        <f t="shared" si="13"/>
        <v>ZWOLLE</v>
      </c>
      <c r="I428" s="22"/>
      <c r="N428" s="360"/>
      <c r="O428" s="361"/>
      <c r="P428" s="362"/>
    </row>
    <row r="429" spans="1:16" x14ac:dyDescent="0.2">
      <c r="A429" s="182">
        <v>300</v>
      </c>
      <c r="B429" s="193">
        <v>490</v>
      </c>
      <c r="C429" s="183"/>
      <c r="D429" s="183" t="s">
        <v>2053</v>
      </c>
      <c r="E429" s="183" t="s">
        <v>586</v>
      </c>
      <c r="F429" s="191">
        <v>3230</v>
      </c>
      <c r="G429" s="213" t="str">
        <f t="shared" si="12"/>
        <v>Zuid-Hollandse Eilanden</v>
      </c>
      <c r="H429" s="215" t="str">
        <f t="shared" si="13"/>
        <v>TILBURG</v>
      </c>
      <c r="I429" s="22"/>
      <c r="N429" s="360"/>
      <c r="O429" s="361"/>
      <c r="P429" s="362"/>
    </row>
    <row r="430" spans="1:16" x14ac:dyDescent="0.2">
      <c r="A430" s="182">
        <v>300</v>
      </c>
      <c r="B430" s="193">
        <v>491</v>
      </c>
      <c r="C430" s="183"/>
      <c r="D430" s="183" t="s">
        <v>2054</v>
      </c>
      <c r="E430" s="183" t="s">
        <v>587</v>
      </c>
      <c r="F430" s="191">
        <v>3070</v>
      </c>
      <c r="G430" s="213" t="str">
        <f t="shared" si="12"/>
        <v>Arnhem</v>
      </c>
      <c r="H430" s="215" t="str">
        <f t="shared" si="13"/>
        <v>ENSCHEDE</v>
      </c>
      <c r="I430" s="22"/>
      <c r="N430" s="360"/>
      <c r="O430" s="361"/>
      <c r="P430" s="362"/>
    </row>
    <row r="431" spans="1:16" x14ac:dyDescent="0.2">
      <c r="A431" s="182">
        <v>300</v>
      </c>
      <c r="B431" s="193">
        <v>492</v>
      </c>
      <c r="C431" s="183"/>
      <c r="D431" s="183" t="s">
        <v>89</v>
      </c>
      <c r="E431" s="183" t="s">
        <v>329</v>
      </c>
      <c r="F431" s="191">
        <v>3120</v>
      </c>
      <c r="G431" s="213" t="str">
        <f t="shared" si="12"/>
        <v>Noord-Holland Noord</v>
      </c>
      <c r="H431" s="215" t="str">
        <f t="shared" si="13"/>
        <v>ALKMAAR</v>
      </c>
      <c r="I431" s="22"/>
      <c r="N431" s="360"/>
      <c r="O431" s="361"/>
      <c r="P431" s="362"/>
    </row>
    <row r="432" spans="1:16" x14ac:dyDescent="0.2">
      <c r="A432" s="182">
        <v>300</v>
      </c>
      <c r="B432" s="193">
        <v>496</v>
      </c>
      <c r="C432" s="183"/>
      <c r="D432" s="183" t="s">
        <v>2055</v>
      </c>
      <c r="E432" s="183" t="s">
        <v>420</v>
      </c>
      <c r="F432" s="191">
        <v>3270</v>
      </c>
      <c r="G432" s="213" t="str">
        <f t="shared" si="12"/>
        <v>Midden-Brabant</v>
      </c>
      <c r="H432" s="215" t="str">
        <f t="shared" si="13"/>
        <v>TILBURG</v>
      </c>
      <c r="I432" s="22"/>
      <c r="N432" s="360"/>
      <c r="O432" s="361"/>
      <c r="P432" s="362"/>
    </row>
    <row r="433" spans="1:16" x14ac:dyDescent="0.2">
      <c r="A433" s="182">
        <v>300</v>
      </c>
      <c r="B433" s="193">
        <v>499</v>
      </c>
      <c r="C433" s="183"/>
      <c r="D433" s="183" t="s">
        <v>2056</v>
      </c>
      <c r="E433" s="183" t="s">
        <v>241</v>
      </c>
      <c r="F433" s="191">
        <v>3120</v>
      </c>
      <c r="G433" s="213" t="str">
        <f t="shared" si="12"/>
        <v>Noord-Holland Noord</v>
      </c>
      <c r="H433" s="215" t="str">
        <f t="shared" si="13"/>
        <v>ALKMAAR</v>
      </c>
      <c r="I433" s="22"/>
      <c r="N433" s="360"/>
      <c r="O433" s="361"/>
      <c r="P433" s="362"/>
    </row>
    <row r="434" spans="1:16" x14ac:dyDescent="0.2">
      <c r="A434" s="182">
        <v>300</v>
      </c>
      <c r="B434" s="193">
        <v>501</v>
      </c>
      <c r="C434" s="183"/>
      <c r="D434" s="183" t="s">
        <v>960</v>
      </c>
      <c r="E434" s="183" t="s">
        <v>252</v>
      </c>
      <c r="F434" s="191">
        <v>3090</v>
      </c>
      <c r="G434" s="213" t="str">
        <f t="shared" si="12"/>
        <v>Utrecht</v>
      </c>
      <c r="H434" s="215" t="str">
        <f t="shared" si="13"/>
        <v>AMERSFOORT</v>
      </c>
      <c r="I434" s="22"/>
      <c r="N434" s="360"/>
      <c r="O434" s="361"/>
      <c r="P434" s="362"/>
    </row>
    <row r="435" spans="1:16" x14ac:dyDescent="0.2">
      <c r="A435" s="182">
        <v>300</v>
      </c>
      <c r="B435" s="193">
        <v>503</v>
      </c>
      <c r="C435" s="183"/>
      <c r="D435" s="183" t="s">
        <v>177</v>
      </c>
      <c r="E435" s="183" t="s">
        <v>599</v>
      </c>
      <c r="F435" s="191">
        <v>3050</v>
      </c>
      <c r="G435" s="213" t="str">
        <f t="shared" si="12"/>
        <v>Twente</v>
      </c>
      <c r="H435" s="215" t="str">
        <f t="shared" si="13"/>
        <v>ENSCHEDE</v>
      </c>
      <c r="I435" s="22"/>
      <c r="N435" s="360"/>
      <c r="O435" s="361"/>
      <c r="P435" s="362"/>
    </row>
    <row r="436" spans="1:16" x14ac:dyDescent="0.2">
      <c r="A436" s="182">
        <v>300</v>
      </c>
      <c r="B436" s="193">
        <v>504</v>
      </c>
      <c r="C436" s="183"/>
      <c r="D436" s="183" t="s">
        <v>178</v>
      </c>
      <c r="E436" s="183" t="s">
        <v>263</v>
      </c>
      <c r="F436" s="191">
        <v>3150</v>
      </c>
      <c r="G436" s="213" t="str">
        <f t="shared" si="12"/>
        <v>Amsterdam</v>
      </c>
      <c r="H436" s="215" t="str">
        <f t="shared" si="13"/>
        <v>AMERSFOORT</v>
      </c>
      <c r="I436" s="22"/>
      <c r="N436" s="360"/>
      <c r="O436" s="361"/>
      <c r="P436" s="362"/>
    </row>
    <row r="437" spans="1:16" x14ac:dyDescent="0.2">
      <c r="A437" s="182">
        <v>300</v>
      </c>
      <c r="B437" s="193">
        <v>505</v>
      </c>
      <c r="C437" s="183"/>
      <c r="D437" s="183" t="s">
        <v>37</v>
      </c>
      <c r="E437" s="183" t="s">
        <v>263</v>
      </c>
      <c r="F437" s="191">
        <v>3150</v>
      </c>
      <c r="G437" s="213" t="str">
        <f t="shared" si="12"/>
        <v>Amsterdam</v>
      </c>
      <c r="H437" s="215" t="str">
        <f t="shared" si="13"/>
        <v>AMERSFOORT</v>
      </c>
      <c r="I437" s="22"/>
      <c r="N437" s="360"/>
      <c r="O437" s="361"/>
      <c r="P437" s="362"/>
    </row>
    <row r="438" spans="1:16" x14ac:dyDescent="0.2">
      <c r="A438" s="182">
        <v>300</v>
      </c>
      <c r="B438" s="193">
        <v>507</v>
      </c>
      <c r="C438" s="183"/>
      <c r="D438" s="183" t="s">
        <v>2058</v>
      </c>
      <c r="E438" s="183" t="s">
        <v>440</v>
      </c>
      <c r="F438" s="191">
        <v>3020</v>
      </c>
      <c r="G438" s="213" t="str">
        <f t="shared" si="12"/>
        <v>Friesland</v>
      </c>
      <c r="H438" s="215" t="str">
        <f t="shared" si="13"/>
        <v>LEEUWARDEN</v>
      </c>
      <c r="I438" s="22"/>
      <c r="N438" s="360"/>
      <c r="O438" s="361"/>
      <c r="P438" s="362"/>
    </row>
    <row r="439" spans="1:16" x14ac:dyDescent="0.2">
      <c r="A439" s="182">
        <v>300</v>
      </c>
      <c r="B439" s="193">
        <v>508</v>
      </c>
      <c r="C439" s="183"/>
      <c r="D439" s="183" t="s">
        <v>2059</v>
      </c>
      <c r="E439" s="183" t="s">
        <v>254</v>
      </c>
      <c r="F439" s="191">
        <v>3020</v>
      </c>
      <c r="G439" s="213" t="str">
        <f t="shared" si="12"/>
        <v>Friesland</v>
      </c>
      <c r="H439" s="215" t="str">
        <f t="shared" si="13"/>
        <v>LEEUWARDEN</v>
      </c>
      <c r="I439" s="22"/>
      <c r="N439" s="360"/>
      <c r="O439" s="361"/>
      <c r="P439" s="362"/>
    </row>
    <row r="440" spans="1:16" x14ac:dyDescent="0.2">
      <c r="A440" s="182">
        <v>300</v>
      </c>
      <c r="B440" s="193">
        <v>512</v>
      </c>
      <c r="C440" s="183"/>
      <c r="D440" s="183" t="s">
        <v>36</v>
      </c>
      <c r="E440" s="183" t="s">
        <v>301</v>
      </c>
      <c r="F440" s="191">
        <v>3120</v>
      </c>
      <c r="G440" s="213" t="str">
        <f t="shared" si="12"/>
        <v>Noord-Holland Noord</v>
      </c>
      <c r="H440" s="215" t="str">
        <f t="shared" si="13"/>
        <v>ALKMAAR</v>
      </c>
      <c r="I440" s="22"/>
      <c r="N440" s="360"/>
      <c r="O440" s="361"/>
      <c r="P440" s="362"/>
    </row>
    <row r="441" spans="1:16" x14ac:dyDescent="0.2">
      <c r="A441" s="182">
        <v>300</v>
      </c>
      <c r="B441" s="193">
        <v>513</v>
      </c>
      <c r="C441" s="183"/>
      <c r="D441" s="183" t="s">
        <v>2061</v>
      </c>
      <c r="E441" s="183" t="s">
        <v>401</v>
      </c>
      <c r="F441" s="191">
        <v>3220</v>
      </c>
      <c r="G441" s="213" t="str">
        <f t="shared" si="12"/>
        <v>Nieuwe Waterweg Noord</v>
      </c>
      <c r="H441" s="215" t="str">
        <f t="shared" si="13"/>
        <v>SCHIEDAM</v>
      </c>
      <c r="I441" s="22"/>
      <c r="N441" s="360"/>
      <c r="O441" s="361"/>
      <c r="P441" s="362"/>
    </row>
    <row r="442" spans="1:16" x14ac:dyDescent="0.2">
      <c r="A442" s="182">
        <v>300</v>
      </c>
      <c r="B442" s="193">
        <v>514</v>
      </c>
      <c r="C442" s="183"/>
      <c r="D442" s="183" t="s">
        <v>2062</v>
      </c>
      <c r="E442" s="183" t="s">
        <v>447</v>
      </c>
      <c r="F442" s="191">
        <v>3280</v>
      </c>
      <c r="G442" s="213" t="str">
        <f t="shared" si="12"/>
        <v>Noordoost-Brabant</v>
      </c>
      <c r="H442" s="215" t="str">
        <f t="shared" si="13"/>
        <v>TILBURG</v>
      </c>
      <c r="I442" s="22"/>
      <c r="N442" s="360"/>
      <c r="O442" s="361"/>
      <c r="P442" s="362"/>
    </row>
    <row r="443" spans="1:16" x14ac:dyDescent="0.2">
      <c r="A443" s="182">
        <v>300</v>
      </c>
      <c r="B443" s="193">
        <v>515</v>
      </c>
      <c r="C443" s="183"/>
      <c r="D443" s="183" t="s">
        <v>2063</v>
      </c>
      <c r="E443" s="183" t="s">
        <v>235</v>
      </c>
      <c r="F443" s="191">
        <v>3260</v>
      </c>
      <c r="G443" s="213" t="str">
        <f t="shared" si="12"/>
        <v>West-Brabant</v>
      </c>
      <c r="H443" s="215" t="str">
        <f t="shared" si="13"/>
        <v>TILBURG</v>
      </c>
      <c r="I443" s="22"/>
      <c r="N443" s="360"/>
      <c r="O443" s="361"/>
      <c r="P443" s="362"/>
    </row>
    <row r="444" spans="1:16" x14ac:dyDescent="0.2">
      <c r="A444" s="182">
        <v>300</v>
      </c>
      <c r="B444" s="193">
        <v>516</v>
      </c>
      <c r="C444" s="183"/>
      <c r="D444" s="183" t="s">
        <v>2064</v>
      </c>
      <c r="E444" s="183" t="s">
        <v>327</v>
      </c>
      <c r="F444" s="191">
        <v>3260</v>
      </c>
      <c r="G444" s="213" t="str">
        <f t="shared" si="12"/>
        <v>West-Brabant</v>
      </c>
      <c r="H444" s="215" t="str">
        <f t="shared" si="13"/>
        <v>TILBURG</v>
      </c>
      <c r="I444" s="22"/>
      <c r="N444" s="360"/>
      <c r="O444" s="361"/>
      <c r="P444" s="362"/>
    </row>
    <row r="445" spans="1:16" x14ac:dyDescent="0.2">
      <c r="A445" s="182">
        <v>300</v>
      </c>
      <c r="B445" s="193">
        <v>517</v>
      </c>
      <c r="C445" s="183"/>
      <c r="D445" s="183" t="s">
        <v>606</v>
      </c>
      <c r="E445" s="183" t="s">
        <v>554</v>
      </c>
      <c r="F445" s="191">
        <v>3070</v>
      </c>
      <c r="G445" s="213" t="str">
        <f t="shared" si="12"/>
        <v>Arnhem</v>
      </c>
      <c r="H445" s="215" t="str">
        <f t="shared" si="13"/>
        <v>ENSCHEDE</v>
      </c>
      <c r="I445" s="22"/>
      <c r="N445" s="360"/>
      <c r="O445" s="361"/>
      <c r="P445" s="362"/>
    </row>
    <row r="446" spans="1:16" x14ac:dyDescent="0.2">
      <c r="A446" s="182">
        <v>300</v>
      </c>
      <c r="B446" s="193">
        <v>518</v>
      </c>
      <c r="C446" s="183"/>
      <c r="D446" s="183" t="s">
        <v>759</v>
      </c>
      <c r="E446" s="183" t="s">
        <v>263</v>
      </c>
      <c r="F446" s="191">
        <v>3150</v>
      </c>
      <c r="G446" s="213" t="str">
        <f t="shared" si="12"/>
        <v>Amsterdam</v>
      </c>
      <c r="H446" s="215" t="str">
        <f t="shared" si="13"/>
        <v>AMERSFOORT</v>
      </c>
      <c r="I446" s="22"/>
      <c r="N446" s="360"/>
      <c r="O446" s="361"/>
      <c r="P446" s="362"/>
    </row>
    <row r="447" spans="1:16" x14ac:dyDescent="0.2">
      <c r="A447" s="182">
        <v>300</v>
      </c>
      <c r="B447" s="193">
        <v>519</v>
      </c>
      <c r="C447" s="183"/>
      <c r="D447" s="183" t="s">
        <v>761</v>
      </c>
      <c r="E447" s="183" t="s">
        <v>403</v>
      </c>
      <c r="F447" s="191">
        <v>3240</v>
      </c>
      <c r="G447" s="213" t="str">
        <f t="shared" si="12"/>
        <v>Waardenland</v>
      </c>
      <c r="H447" s="215" t="str">
        <f t="shared" si="13"/>
        <v>GORINCHEM</v>
      </c>
      <c r="I447" s="22"/>
      <c r="N447" s="360"/>
      <c r="O447" s="361"/>
      <c r="P447" s="362"/>
    </row>
    <row r="448" spans="1:16" x14ac:dyDescent="0.2">
      <c r="A448" s="182">
        <v>300</v>
      </c>
      <c r="B448" s="193">
        <v>520</v>
      </c>
      <c r="C448" s="183"/>
      <c r="D448" s="183" t="s">
        <v>762</v>
      </c>
      <c r="E448" s="183" t="s">
        <v>401</v>
      </c>
      <c r="F448" s="191">
        <v>3230</v>
      </c>
      <c r="G448" s="213" t="str">
        <f t="shared" si="12"/>
        <v>Zuid-Hollandse Eilanden</v>
      </c>
      <c r="H448" s="215" t="str">
        <f t="shared" si="13"/>
        <v>TILBURG</v>
      </c>
      <c r="I448" s="22"/>
      <c r="N448" s="360"/>
      <c r="O448" s="361"/>
      <c r="P448" s="362"/>
    </row>
    <row r="449" spans="1:16" x14ac:dyDescent="0.2">
      <c r="A449" s="182">
        <v>300</v>
      </c>
      <c r="B449" s="193">
        <v>522</v>
      </c>
      <c r="C449" s="183"/>
      <c r="D449" s="183" t="s">
        <v>1944</v>
      </c>
      <c r="E449" s="183" t="s">
        <v>785</v>
      </c>
      <c r="F449" s="191">
        <v>3300</v>
      </c>
      <c r="G449" s="213" t="str">
        <f t="shared" si="12"/>
        <v>Noord-Limburg</v>
      </c>
      <c r="H449" s="215" t="str">
        <f t="shared" si="13"/>
        <v>EINDHOVEN</v>
      </c>
      <c r="I449" s="22"/>
      <c r="N449" s="360"/>
      <c r="O449" s="361"/>
      <c r="P449" s="362"/>
    </row>
    <row r="450" spans="1:16" x14ac:dyDescent="0.2">
      <c r="A450" s="182">
        <v>300</v>
      </c>
      <c r="B450" s="193">
        <v>523</v>
      </c>
      <c r="C450" s="183"/>
      <c r="D450" s="183" t="s">
        <v>763</v>
      </c>
      <c r="E450" s="183" t="s">
        <v>609</v>
      </c>
      <c r="F450" s="191">
        <v>3170</v>
      </c>
      <c r="G450" s="213" t="str">
        <f t="shared" si="12"/>
        <v>Zuid Holland Noord</v>
      </c>
      <c r="H450" s="215" t="str">
        <f t="shared" si="13"/>
        <v>LEIDEN</v>
      </c>
      <c r="I450" s="22"/>
      <c r="N450" s="360"/>
      <c r="O450" s="361"/>
      <c r="P450" s="362"/>
    </row>
    <row r="451" spans="1:16" x14ac:dyDescent="0.2">
      <c r="A451" s="182">
        <v>300</v>
      </c>
      <c r="B451" s="193">
        <v>524</v>
      </c>
      <c r="C451" s="183"/>
      <c r="D451" s="183" t="s">
        <v>2065</v>
      </c>
      <c r="E451" s="183" t="s">
        <v>610</v>
      </c>
      <c r="F451" s="191">
        <v>3060</v>
      </c>
      <c r="G451" s="213" t="str">
        <f t="shared" si="12"/>
        <v>Apeldoorn Zutphen e.o.</v>
      </c>
      <c r="H451" s="215" t="str">
        <f t="shared" si="13"/>
        <v>AMERSFOORT</v>
      </c>
      <c r="I451" s="22"/>
      <c r="N451" s="360"/>
      <c r="O451" s="361"/>
      <c r="P451" s="362"/>
    </row>
    <row r="452" spans="1:16" x14ac:dyDescent="0.2">
      <c r="A452" s="182">
        <v>300</v>
      </c>
      <c r="B452" s="193">
        <v>526</v>
      </c>
      <c r="C452" s="183"/>
      <c r="D452" s="183" t="s">
        <v>2066</v>
      </c>
      <c r="E452" s="183" t="s">
        <v>553</v>
      </c>
      <c r="F452" s="191">
        <v>3180</v>
      </c>
      <c r="G452" s="213" t="str">
        <f t="shared" si="12"/>
        <v>Haaglanden</v>
      </c>
      <c r="H452" s="215" t="str">
        <f t="shared" si="13"/>
        <v>TILBURG</v>
      </c>
      <c r="I452" s="22"/>
      <c r="N452" s="360"/>
      <c r="O452" s="361"/>
      <c r="P452" s="362"/>
    </row>
    <row r="453" spans="1:16" x14ac:dyDescent="0.2">
      <c r="A453" s="182">
        <v>300</v>
      </c>
      <c r="B453" s="193">
        <v>527</v>
      </c>
      <c r="C453" s="183"/>
      <c r="D453" s="183" t="s">
        <v>2067</v>
      </c>
      <c r="E453" s="183" t="s">
        <v>558</v>
      </c>
      <c r="F453" s="191">
        <v>3090</v>
      </c>
      <c r="G453" s="213" t="str">
        <f t="shared" si="12"/>
        <v>Utrecht</v>
      </c>
      <c r="H453" s="215" t="str">
        <f t="shared" si="13"/>
        <v>AMERSFOORT</v>
      </c>
      <c r="I453" s="22"/>
      <c r="N453" s="360"/>
      <c r="O453" s="361"/>
      <c r="P453" s="362"/>
    </row>
    <row r="454" spans="1:16" x14ac:dyDescent="0.2">
      <c r="A454" s="182">
        <v>300</v>
      </c>
      <c r="B454" s="193">
        <v>529</v>
      </c>
      <c r="C454" s="183"/>
      <c r="D454" s="183" t="s">
        <v>2068</v>
      </c>
      <c r="E454" s="183" t="s">
        <v>560</v>
      </c>
      <c r="F454" s="191">
        <v>3210</v>
      </c>
      <c r="G454" s="213" t="str">
        <f t="shared" si="12"/>
        <v>Rotterdam</v>
      </c>
      <c r="H454" s="215" t="str">
        <f t="shared" si="13"/>
        <v>ZWOLLE</v>
      </c>
      <c r="I454" s="22"/>
      <c r="N454" s="360"/>
      <c r="O454" s="361"/>
      <c r="P454" s="362"/>
    </row>
    <row r="455" spans="1:16" x14ac:dyDescent="0.2">
      <c r="A455" s="182">
        <v>300</v>
      </c>
      <c r="B455" s="193">
        <v>530</v>
      </c>
      <c r="C455" s="183"/>
      <c r="D455" s="183" t="s">
        <v>2069</v>
      </c>
      <c r="E455" s="183" t="s">
        <v>282</v>
      </c>
      <c r="F455" s="191">
        <v>3070</v>
      </c>
      <c r="G455" s="213" t="str">
        <f t="shared" si="12"/>
        <v>Arnhem</v>
      </c>
      <c r="H455" s="215" t="str">
        <f t="shared" si="13"/>
        <v>ENSCHEDE</v>
      </c>
      <c r="I455" s="22"/>
      <c r="N455" s="360"/>
      <c r="O455" s="361"/>
      <c r="P455" s="362"/>
    </row>
    <row r="456" spans="1:16" x14ac:dyDescent="0.2">
      <c r="A456" s="182">
        <v>300</v>
      </c>
      <c r="B456" s="193">
        <v>531</v>
      </c>
      <c r="C456" s="183"/>
      <c r="D456" s="183" t="s">
        <v>2070</v>
      </c>
      <c r="E456" s="183" t="s">
        <v>413</v>
      </c>
      <c r="F456" s="191">
        <v>3090</v>
      </c>
      <c r="G456" s="213" t="str">
        <f t="shared" si="12"/>
        <v>Utrecht</v>
      </c>
      <c r="H456" s="215" t="str">
        <f t="shared" si="13"/>
        <v>AMERSFOORT</v>
      </c>
      <c r="I456" s="22"/>
      <c r="N456" s="360"/>
      <c r="O456" s="361"/>
      <c r="P456" s="362"/>
    </row>
    <row r="457" spans="1:16" x14ac:dyDescent="0.2">
      <c r="A457" s="182">
        <v>300</v>
      </c>
      <c r="B457" s="193">
        <v>532</v>
      </c>
      <c r="C457" s="183"/>
      <c r="D457" s="183" t="s">
        <v>775</v>
      </c>
      <c r="E457" s="183" t="s">
        <v>593</v>
      </c>
      <c r="F457" s="191">
        <v>3280</v>
      </c>
      <c r="G457" s="213" t="str">
        <f t="shared" si="12"/>
        <v>Noordoost-Brabant</v>
      </c>
      <c r="H457" s="215" t="str">
        <f t="shared" si="13"/>
        <v>TILBURG</v>
      </c>
      <c r="I457" s="22"/>
      <c r="N457" s="360"/>
      <c r="O457" s="361"/>
      <c r="P457" s="362"/>
    </row>
    <row r="458" spans="1:16" x14ac:dyDescent="0.2">
      <c r="A458" s="182">
        <v>300</v>
      </c>
      <c r="B458" s="193">
        <v>533</v>
      </c>
      <c r="C458" s="183"/>
      <c r="D458" s="183" t="s">
        <v>2071</v>
      </c>
      <c r="E458" s="183" t="s">
        <v>263</v>
      </c>
      <c r="F458" s="191">
        <v>3150</v>
      </c>
      <c r="G458" s="213" t="str">
        <f t="shared" si="12"/>
        <v>Amsterdam</v>
      </c>
      <c r="H458" s="215" t="str">
        <f t="shared" si="13"/>
        <v>AMERSFOORT</v>
      </c>
      <c r="I458" s="22"/>
      <c r="N458" s="360"/>
      <c r="O458" s="361"/>
      <c r="P458" s="362"/>
    </row>
    <row r="459" spans="1:16" x14ac:dyDescent="0.2">
      <c r="A459" s="182">
        <v>300</v>
      </c>
      <c r="B459" s="193">
        <v>535</v>
      </c>
      <c r="C459" s="183"/>
      <c r="D459" s="183" t="s">
        <v>776</v>
      </c>
      <c r="E459" s="183" t="s">
        <v>254</v>
      </c>
      <c r="F459" s="191">
        <v>3010</v>
      </c>
      <c r="G459" s="213" t="str">
        <f t="shared" si="12"/>
        <v>Groningen</v>
      </c>
      <c r="H459" s="215" t="str">
        <f t="shared" si="13"/>
        <v>ENSCHEDE</v>
      </c>
      <c r="I459" s="22"/>
      <c r="N459" s="360"/>
      <c r="O459" s="361"/>
      <c r="P459" s="362"/>
    </row>
    <row r="460" spans="1:16" x14ac:dyDescent="0.2">
      <c r="A460" s="182">
        <v>300</v>
      </c>
      <c r="B460" s="193">
        <v>539</v>
      </c>
      <c r="C460" s="183"/>
      <c r="D460" s="183" t="s">
        <v>2073</v>
      </c>
      <c r="E460" s="183" t="s">
        <v>566</v>
      </c>
      <c r="F460" s="191">
        <v>3110</v>
      </c>
      <c r="G460" s="213" t="str">
        <f t="shared" si="12"/>
        <v>t Gooi</v>
      </c>
      <c r="H460" s="215" t="str">
        <f t="shared" si="13"/>
        <v>AMERSFOORT</v>
      </c>
      <c r="I460" s="22"/>
      <c r="N460" s="360"/>
      <c r="O460" s="361"/>
      <c r="P460" s="362"/>
    </row>
    <row r="461" spans="1:16" x14ac:dyDescent="0.2">
      <c r="A461" s="182">
        <v>300</v>
      </c>
      <c r="B461" s="193">
        <v>540</v>
      </c>
      <c r="C461" s="183"/>
      <c r="D461" s="183" t="s">
        <v>2074</v>
      </c>
      <c r="E461" s="183" t="s">
        <v>301</v>
      </c>
      <c r="F461" s="191">
        <v>3140</v>
      </c>
      <c r="G461" s="213" t="str">
        <f t="shared" si="12"/>
        <v>Zaanstreek/Waterland</v>
      </c>
      <c r="H461" s="215" t="str">
        <f t="shared" si="13"/>
        <v>ZWOLLE</v>
      </c>
      <c r="I461" s="22"/>
      <c r="N461" s="360"/>
      <c r="O461" s="361"/>
      <c r="P461" s="362"/>
    </row>
    <row r="462" spans="1:16" x14ac:dyDescent="0.2">
      <c r="A462" s="182">
        <v>300</v>
      </c>
      <c r="B462" s="193">
        <v>542</v>
      </c>
      <c r="C462" s="183"/>
      <c r="D462" s="183" t="s">
        <v>2075</v>
      </c>
      <c r="E462" s="183" t="s">
        <v>559</v>
      </c>
      <c r="F462" s="191">
        <v>3160</v>
      </c>
      <c r="G462" s="213" t="str">
        <f t="shared" si="12"/>
        <v>Amstelland en de Meerlanden</v>
      </c>
      <c r="H462" s="215" t="str">
        <f t="shared" si="13"/>
        <v>LEIDEN</v>
      </c>
      <c r="I462" s="22"/>
      <c r="N462" s="360"/>
      <c r="O462" s="361"/>
      <c r="P462" s="362"/>
    </row>
    <row r="463" spans="1:16" x14ac:dyDescent="0.2">
      <c r="A463" s="182">
        <v>300</v>
      </c>
      <c r="B463" s="193">
        <v>543</v>
      </c>
      <c r="C463" s="183"/>
      <c r="D463" s="183" t="s">
        <v>2076</v>
      </c>
      <c r="E463" s="183" t="s">
        <v>594</v>
      </c>
      <c r="F463" s="191">
        <v>3310</v>
      </c>
      <c r="G463" s="213" t="str">
        <f t="shared" si="12"/>
        <v>Zuid-Limburg</v>
      </c>
      <c r="H463" s="215" t="str">
        <f t="shared" si="13"/>
        <v>TILBURG</v>
      </c>
      <c r="I463" s="22"/>
      <c r="N463" s="360"/>
      <c r="O463" s="361"/>
      <c r="P463" s="362"/>
    </row>
    <row r="464" spans="1:16" x14ac:dyDescent="0.2">
      <c r="A464" s="182">
        <v>300</v>
      </c>
      <c r="B464" s="193">
        <v>544</v>
      </c>
      <c r="C464" s="183"/>
      <c r="D464" s="183" t="s">
        <v>2077</v>
      </c>
      <c r="E464" s="183" t="s">
        <v>582</v>
      </c>
      <c r="F464" s="191">
        <v>3120</v>
      </c>
      <c r="G464" s="213" t="str">
        <f t="shared" si="12"/>
        <v>Noord-Holland Noord</v>
      </c>
      <c r="H464" s="215" t="str">
        <f t="shared" si="13"/>
        <v>ALKMAAR</v>
      </c>
      <c r="I464" s="22"/>
      <c r="N464" s="360"/>
      <c r="O464" s="361"/>
      <c r="P464" s="362"/>
    </row>
    <row r="465" spans="1:16" x14ac:dyDescent="0.2">
      <c r="A465" s="182">
        <v>300</v>
      </c>
      <c r="B465" s="193">
        <v>547</v>
      </c>
      <c r="C465" s="183"/>
      <c r="D465" s="183" t="s">
        <v>108</v>
      </c>
      <c r="E465" s="183" t="s">
        <v>244</v>
      </c>
      <c r="F465" s="191">
        <v>3280</v>
      </c>
      <c r="G465" s="213" t="str">
        <f t="shared" si="12"/>
        <v>Noordoost-Brabant</v>
      </c>
      <c r="H465" s="215" t="str">
        <f t="shared" si="13"/>
        <v>TILBURG</v>
      </c>
      <c r="I465" s="22"/>
      <c r="N465" s="360"/>
      <c r="O465" s="361"/>
      <c r="P465" s="362"/>
    </row>
    <row r="466" spans="1:16" x14ac:dyDescent="0.2">
      <c r="A466" s="182">
        <v>300</v>
      </c>
      <c r="B466" s="193">
        <v>548</v>
      </c>
      <c r="C466" s="183"/>
      <c r="D466" s="183" t="s">
        <v>2078</v>
      </c>
      <c r="E466" s="183" t="s">
        <v>554</v>
      </c>
      <c r="F466" s="191">
        <v>3070</v>
      </c>
      <c r="G466" s="213" t="str">
        <f t="shared" si="12"/>
        <v>Arnhem</v>
      </c>
      <c r="H466" s="215" t="str">
        <f t="shared" si="13"/>
        <v>ENSCHEDE</v>
      </c>
      <c r="I466" s="22"/>
      <c r="N466" s="360"/>
      <c r="O466" s="361"/>
      <c r="P466" s="362"/>
    </row>
    <row r="467" spans="1:16" x14ac:dyDescent="0.2">
      <c r="A467" s="182">
        <v>300</v>
      </c>
      <c r="B467" s="193">
        <v>549</v>
      </c>
      <c r="C467" s="183"/>
      <c r="D467" s="183" t="s">
        <v>2079</v>
      </c>
      <c r="E467" s="183" t="s">
        <v>235</v>
      </c>
      <c r="F467" s="191">
        <v>3260</v>
      </c>
      <c r="G467" s="213" t="str">
        <f t="shared" si="12"/>
        <v>West-Brabant</v>
      </c>
      <c r="H467" s="215" t="str">
        <f t="shared" si="13"/>
        <v>TILBURG</v>
      </c>
      <c r="I467" s="22"/>
      <c r="N467" s="360"/>
      <c r="O467" s="361"/>
      <c r="P467" s="362"/>
    </row>
    <row r="468" spans="1:16" x14ac:dyDescent="0.2">
      <c r="A468" s="182">
        <v>300</v>
      </c>
      <c r="B468" s="193">
        <v>550</v>
      </c>
      <c r="C468" s="183"/>
      <c r="D468" s="183" t="s">
        <v>110</v>
      </c>
      <c r="E468" s="183" t="s">
        <v>463</v>
      </c>
      <c r="F468" s="191">
        <v>3170</v>
      </c>
      <c r="G468" s="213" t="str">
        <f t="shared" si="12"/>
        <v>Zuid Holland Noord</v>
      </c>
      <c r="H468" s="215" t="str">
        <f t="shared" si="13"/>
        <v>LEIDEN</v>
      </c>
      <c r="I468" s="22"/>
      <c r="N468" s="360"/>
      <c r="O468" s="361"/>
      <c r="P468" s="362"/>
    </row>
    <row r="469" spans="1:16" x14ac:dyDescent="0.2">
      <c r="A469" s="182">
        <v>300</v>
      </c>
      <c r="B469" s="193">
        <v>551</v>
      </c>
      <c r="C469" s="183"/>
      <c r="D469" s="183" t="s">
        <v>2080</v>
      </c>
      <c r="E469" s="183" t="s">
        <v>252</v>
      </c>
      <c r="F469" s="191">
        <v>3090</v>
      </c>
      <c r="G469" s="213" t="str">
        <f t="shared" si="12"/>
        <v>Utrecht</v>
      </c>
      <c r="H469" s="215" t="str">
        <f t="shared" si="13"/>
        <v>AMERSFOORT</v>
      </c>
      <c r="I469" s="22"/>
      <c r="N469" s="360"/>
      <c r="O469" s="361"/>
      <c r="P469" s="362"/>
    </row>
    <row r="470" spans="1:16" x14ac:dyDescent="0.2">
      <c r="A470" s="182">
        <v>300</v>
      </c>
      <c r="B470" s="193">
        <v>552</v>
      </c>
      <c r="C470" s="183"/>
      <c r="D470" s="183" t="s">
        <v>111</v>
      </c>
      <c r="E470" s="183" t="s">
        <v>618</v>
      </c>
      <c r="F470" s="191">
        <v>3120</v>
      </c>
      <c r="G470" s="213" t="str">
        <f t="shared" si="12"/>
        <v>Noord-Holland Noord</v>
      </c>
      <c r="H470" s="215" t="str">
        <f t="shared" si="13"/>
        <v>ALKMAAR</v>
      </c>
      <c r="I470" s="22"/>
      <c r="N470" s="360"/>
      <c r="O470" s="361"/>
      <c r="P470" s="362"/>
    </row>
    <row r="471" spans="1:16" x14ac:dyDescent="0.2">
      <c r="A471" s="182">
        <v>300</v>
      </c>
      <c r="B471" s="193">
        <v>553</v>
      </c>
      <c r="C471" s="183"/>
      <c r="D471" s="183" t="s">
        <v>2081</v>
      </c>
      <c r="E471" s="183" t="s">
        <v>398</v>
      </c>
      <c r="F471" s="191">
        <v>3240</v>
      </c>
      <c r="G471" s="213" t="str">
        <f t="shared" si="12"/>
        <v>Waardenland</v>
      </c>
      <c r="H471" s="215" t="str">
        <f t="shared" si="13"/>
        <v>GORINCHEM</v>
      </c>
      <c r="I471" s="22"/>
      <c r="N471" s="360"/>
      <c r="O471" s="361"/>
      <c r="P471" s="362"/>
    </row>
    <row r="472" spans="1:16" x14ac:dyDescent="0.2">
      <c r="A472" s="182">
        <v>300</v>
      </c>
      <c r="B472" s="193">
        <v>555</v>
      </c>
      <c r="C472" s="183"/>
      <c r="D472" s="183" t="s">
        <v>79</v>
      </c>
      <c r="E472" s="183" t="s">
        <v>621</v>
      </c>
      <c r="F472" s="191">
        <v>3060</v>
      </c>
      <c r="G472" s="213" t="str">
        <f t="shared" ref="G472:G535" si="14">VLOOKUP($F472,$J$23:$L$54,2,FALSE)</f>
        <v>Apeldoorn Zutphen e.o.</v>
      </c>
      <c r="H472" s="215" t="str">
        <f t="shared" ref="H472:H535" si="15">VLOOKUP($F472,$J$23:$L$54,3,FALSE)</f>
        <v>AMERSFOORT</v>
      </c>
      <c r="I472" s="22"/>
      <c r="N472" s="360"/>
      <c r="O472" s="361"/>
      <c r="P472" s="362"/>
    </row>
    <row r="473" spans="1:16" x14ac:dyDescent="0.2">
      <c r="A473" s="182">
        <v>300</v>
      </c>
      <c r="B473" s="193">
        <v>558</v>
      </c>
      <c r="C473" s="183"/>
      <c r="D473" s="183" t="s">
        <v>2082</v>
      </c>
      <c r="E473" s="183" t="s">
        <v>241</v>
      </c>
      <c r="F473" s="191">
        <v>3120</v>
      </c>
      <c r="G473" s="213" t="str">
        <f t="shared" si="14"/>
        <v>Noord-Holland Noord</v>
      </c>
      <c r="H473" s="215" t="str">
        <f t="shared" si="15"/>
        <v>ALKMAAR</v>
      </c>
      <c r="I473" s="22"/>
      <c r="N473" s="360"/>
      <c r="O473" s="361"/>
      <c r="P473" s="362"/>
    </row>
    <row r="474" spans="1:16" x14ac:dyDescent="0.2">
      <c r="A474" s="182">
        <v>300</v>
      </c>
      <c r="B474" s="193">
        <v>559</v>
      </c>
      <c r="C474" s="183"/>
      <c r="D474" s="183" t="s">
        <v>2083</v>
      </c>
      <c r="E474" s="183" t="s">
        <v>255</v>
      </c>
      <c r="F474" s="191">
        <v>3270</v>
      </c>
      <c r="G474" s="213" t="str">
        <f t="shared" si="14"/>
        <v>Midden-Brabant</v>
      </c>
      <c r="H474" s="215" t="str">
        <f t="shared" si="15"/>
        <v>TILBURG</v>
      </c>
      <c r="I474" s="22"/>
      <c r="N474" s="360"/>
      <c r="O474" s="361"/>
      <c r="P474" s="362"/>
    </row>
    <row r="475" spans="1:16" x14ac:dyDescent="0.2">
      <c r="A475" s="182">
        <v>300</v>
      </c>
      <c r="B475" s="193">
        <v>561</v>
      </c>
      <c r="C475" s="183"/>
      <c r="D475" s="183" t="s">
        <v>2084</v>
      </c>
      <c r="E475" s="183" t="s">
        <v>398</v>
      </c>
      <c r="F475" s="191">
        <v>3240</v>
      </c>
      <c r="G475" s="213" t="str">
        <f t="shared" si="14"/>
        <v>Waardenland</v>
      </c>
      <c r="H475" s="215" t="str">
        <f t="shared" si="15"/>
        <v>GORINCHEM</v>
      </c>
      <c r="I475" s="22"/>
      <c r="N475" s="360"/>
      <c r="O475" s="361"/>
      <c r="P475" s="362"/>
    </row>
    <row r="476" spans="1:16" x14ac:dyDescent="0.2">
      <c r="A476" s="182">
        <v>300</v>
      </c>
      <c r="B476" s="193">
        <v>562</v>
      </c>
      <c r="C476" s="183"/>
      <c r="D476" s="183" t="s">
        <v>2085</v>
      </c>
      <c r="E476" s="183" t="s">
        <v>301</v>
      </c>
      <c r="F476" s="191">
        <v>3140</v>
      </c>
      <c r="G476" s="213" t="str">
        <f t="shared" si="14"/>
        <v>Zaanstreek/Waterland</v>
      </c>
      <c r="H476" s="215" t="str">
        <f t="shared" si="15"/>
        <v>ZWOLLE</v>
      </c>
      <c r="I476" s="22"/>
      <c r="N476" s="360"/>
      <c r="O476" s="361"/>
      <c r="P476" s="362"/>
    </row>
    <row r="477" spans="1:16" x14ac:dyDescent="0.2">
      <c r="A477" s="182">
        <v>300</v>
      </c>
      <c r="B477" s="193">
        <v>564</v>
      </c>
      <c r="C477" s="183"/>
      <c r="D477" s="183" t="s">
        <v>2086</v>
      </c>
      <c r="E477" s="183" t="s">
        <v>561</v>
      </c>
      <c r="F477" s="191">
        <v>3300</v>
      </c>
      <c r="G477" s="213" t="str">
        <f t="shared" si="14"/>
        <v>Noord-Limburg</v>
      </c>
      <c r="H477" s="215" t="str">
        <f t="shared" si="15"/>
        <v>EINDHOVEN</v>
      </c>
      <c r="I477" s="22"/>
      <c r="N477" s="360"/>
      <c r="O477" s="361"/>
      <c r="P477" s="362"/>
    </row>
    <row r="478" spans="1:16" x14ac:dyDescent="0.2">
      <c r="A478" s="182">
        <v>300</v>
      </c>
      <c r="B478" s="193">
        <v>567</v>
      </c>
      <c r="C478" s="183"/>
      <c r="D478" s="183" t="s">
        <v>2087</v>
      </c>
      <c r="E478" s="183" t="s">
        <v>239</v>
      </c>
      <c r="F478" s="191">
        <v>3040</v>
      </c>
      <c r="G478" s="213" t="str">
        <f t="shared" si="14"/>
        <v>Zwolle</v>
      </c>
      <c r="H478" s="215" t="str">
        <f t="shared" si="15"/>
        <v>ZWOLLE</v>
      </c>
      <c r="I478" s="22"/>
      <c r="N478" s="360"/>
      <c r="O478" s="361"/>
      <c r="P478" s="362"/>
    </row>
    <row r="479" spans="1:16" x14ac:dyDescent="0.2">
      <c r="A479" s="182">
        <v>300</v>
      </c>
      <c r="B479" s="193">
        <v>568</v>
      </c>
      <c r="C479" s="183"/>
      <c r="D479" s="183" t="s">
        <v>2088</v>
      </c>
      <c r="E479" s="183" t="s">
        <v>560</v>
      </c>
      <c r="F479" s="191">
        <v>3210</v>
      </c>
      <c r="G479" s="213" t="str">
        <f t="shared" si="14"/>
        <v>Rotterdam</v>
      </c>
      <c r="H479" s="215" t="str">
        <f t="shared" si="15"/>
        <v>ZWOLLE</v>
      </c>
      <c r="I479" s="22"/>
      <c r="N479" s="360"/>
      <c r="O479" s="361"/>
      <c r="P479" s="362"/>
    </row>
    <row r="480" spans="1:16" x14ac:dyDescent="0.2">
      <c r="A480" s="182">
        <v>300</v>
      </c>
      <c r="B480" s="193">
        <v>569</v>
      </c>
      <c r="C480" s="183"/>
      <c r="D480" s="183" t="s">
        <v>2089</v>
      </c>
      <c r="E480" s="183" t="s">
        <v>294</v>
      </c>
      <c r="F480" s="191">
        <v>3070</v>
      </c>
      <c r="G480" s="213" t="str">
        <f t="shared" si="14"/>
        <v>Arnhem</v>
      </c>
      <c r="H480" s="215" t="str">
        <f t="shared" si="15"/>
        <v>ENSCHEDE</v>
      </c>
      <c r="I480" s="22"/>
      <c r="N480" s="360"/>
      <c r="O480" s="361"/>
      <c r="P480" s="362"/>
    </row>
    <row r="481" spans="1:16" x14ac:dyDescent="0.2">
      <c r="A481" s="182">
        <v>300</v>
      </c>
      <c r="B481" s="193">
        <v>571</v>
      </c>
      <c r="C481" s="183"/>
      <c r="D481" s="183" t="s">
        <v>2089</v>
      </c>
      <c r="E481" s="183" t="s">
        <v>294</v>
      </c>
      <c r="F481" s="191">
        <v>3061</v>
      </c>
      <c r="G481" s="213" t="str">
        <f t="shared" si="14"/>
        <v>Midden IJssel</v>
      </c>
      <c r="H481" s="215" t="str">
        <f t="shared" si="15"/>
        <v>DEVENTER</v>
      </c>
      <c r="I481" s="22"/>
      <c r="N481" s="360"/>
      <c r="O481" s="361"/>
      <c r="P481" s="362"/>
    </row>
    <row r="482" spans="1:16" x14ac:dyDescent="0.2">
      <c r="A482" s="182">
        <v>300</v>
      </c>
      <c r="B482" s="193">
        <v>572</v>
      </c>
      <c r="C482" s="183"/>
      <c r="D482" s="183" t="s">
        <v>2089</v>
      </c>
      <c r="E482" s="183" t="s">
        <v>294</v>
      </c>
      <c r="F482" s="191">
        <v>3080</v>
      </c>
      <c r="G482" s="213" t="str">
        <f t="shared" si="14"/>
        <v>Nijmegen</v>
      </c>
      <c r="H482" s="215" t="str">
        <f t="shared" si="15"/>
        <v>EINDHOVEN</v>
      </c>
      <c r="I482" s="22"/>
      <c r="N482" s="360"/>
      <c r="O482" s="361"/>
      <c r="P482" s="362"/>
    </row>
    <row r="483" spans="1:16" x14ac:dyDescent="0.2">
      <c r="A483" s="182">
        <v>300</v>
      </c>
      <c r="B483" s="193">
        <v>574</v>
      </c>
      <c r="C483" s="183"/>
      <c r="D483" s="183" t="s">
        <v>2090</v>
      </c>
      <c r="E483" s="183" t="s">
        <v>262</v>
      </c>
      <c r="F483" s="191">
        <v>3090</v>
      </c>
      <c r="G483" s="213" t="str">
        <f t="shared" si="14"/>
        <v>Utrecht</v>
      </c>
      <c r="H483" s="215" t="str">
        <f t="shared" si="15"/>
        <v>AMERSFOORT</v>
      </c>
      <c r="I483" s="22"/>
      <c r="N483" s="360"/>
      <c r="O483" s="361"/>
      <c r="P483" s="362"/>
    </row>
    <row r="484" spans="1:16" x14ac:dyDescent="0.2">
      <c r="A484" s="182">
        <v>300</v>
      </c>
      <c r="B484" s="193">
        <v>575</v>
      </c>
      <c r="C484" s="183"/>
      <c r="D484" s="183" t="s">
        <v>2090</v>
      </c>
      <c r="E484" s="183" t="s">
        <v>262</v>
      </c>
      <c r="F484" s="191">
        <v>3260</v>
      </c>
      <c r="G484" s="213" t="str">
        <f t="shared" si="14"/>
        <v>West-Brabant</v>
      </c>
      <c r="H484" s="215" t="str">
        <f t="shared" si="15"/>
        <v>TILBURG</v>
      </c>
      <c r="I484" s="22"/>
      <c r="N484" s="360"/>
      <c r="O484" s="361"/>
      <c r="P484" s="362"/>
    </row>
    <row r="485" spans="1:16" x14ac:dyDescent="0.2">
      <c r="A485" s="182">
        <v>300</v>
      </c>
      <c r="B485" s="193">
        <v>577</v>
      </c>
      <c r="C485" s="183"/>
      <c r="D485" s="183" t="s">
        <v>2090</v>
      </c>
      <c r="E485" s="183" t="s">
        <v>262</v>
      </c>
      <c r="F485" s="191">
        <v>3180</v>
      </c>
      <c r="G485" s="213" t="str">
        <f t="shared" si="14"/>
        <v>Haaglanden</v>
      </c>
      <c r="H485" s="215" t="str">
        <f t="shared" si="15"/>
        <v>TILBURG</v>
      </c>
      <c r="I485" s="22"/>
      <c r="N485" s="360"/>
      <c r="O485" s="361"/>
      <c r="P485" s="362"/>
    </row>
    <row r="486" spans="1:16" x14ac:dyDescent="0.2">
      <c r="A486" s="182">
        <v>300</v>
      </c>
      <c r="B486" s="193">
        <v>579</v>
      </c>
      <c r="C486" s="183"/>
      <c r="D486" s="183" t="s">
        <v>2091</v>
      </c>
      <c r="E486" s="183" t="s">
        <v>552</v>
      </c>
      <c r="F486" s="191">
        <v>3120</v>
      </c>
      <c r="G486" s="213" t="str">
        <f t="shared" si="14"/>
        <v>Noord-Holland Noord</v>
      </c>
      <c r="H486" s="215" t="str">
        <f t="shared" si="15"/>
        <v>ALKMAAR</v>
      </c>
      <c r="I486" s="22"/>
      <c r="N486" s="360"/>
      <c r="O486" s="361"/>
      <c r="P486" s="362"/>
    </row>
    <row r="487" spans="1:16" x14ac:dyDescent="0.2">
      <c r="A487" s="182">
        <v>300</v>
      </c>
      <c r="B487" s="193">
        <v>580</v>
      </c>
      <c r="C487" s="183"/>
      <c r="D487" s="183" t="s">
        <v>2092</v>
      </c>
      <c r="E487" s="183" t="s">
        <v>552</v>
      </c>
      <c r="F487" s="191">
        <v>3130</v>
      </c>
      <c r="G487" s="213" t="str">
        <f t="shared" si="14"/>
        <v>Kennemerland</v>
      </c>
      <c r="H487" s="215" t="str">
        <f t="shared" si="15"/>
        <v>ZWOLLE</v>
      </c>
      <c r="I487" s="22"/>
      <c r="N487" s="360"/>
      <c r="O487" s="361"/>
      <c r="P487" s="362"/>
    </row>
    <row r="488" spans="1:16" x14ac:dyDescent="0.2">
      <c r="A488" s="182">
        <v>300</v>
      </c>
      <c r="B488" s="193">
        <v>584</v>
      </c>
      <c r="C488" s="183"/>
      <c r="D488" s="183" t="s">
        <v>92</v>
      </c>
      <c r="E488" s="183" t="s">
        <v>786</v>
      </c>
      <c r="F488" s="191">
        <v>3120</v>
      </c>
      <c r="G488" s="213" t="str">
        <f t="shared" si="14"/>
        <v>Noord-Holland Noord</v>
      </c>
      <c r="H488" s="215" t="str">
        <f t="shared" si="15"/>
        <v>ALKMAAR</v>
      </c>
      <c r="I488" s="22"/>
      <c r="N488" s="360"/>
      <c r="O488" s="361"/>
      <c r="P488" s="362"/>
    </row>
    <row r="489" spans="1:16" x14ac:dyDescent="0.2">
      <c r="A489" s="182">
        <v>300</v>
      </c>
      <c r="B489" s="193">
        <v>585</v>
      </c>
      <c r="C489" s="183"/>
      <c r="D489" s="183" t="s">
        <v>93</v>
      </c>
      <c r="E489" s="183" t="s">
        <v>786</v>
      </c>
      <c r="F489" s="191">
        <v>3160</v>
      </c>
      <c r="G489" s="213" t="str">
        <f t="shared" si="14"/>
        <v>Amstelland en de Meerlanden</v>
      </c>
      <c r="H489" s="215" t="str">
        <f t="shared" si="15"/>
        <v>LEIDEN</v>
      </c>
      <c r="I489" s="22"/>
      <c r="N489" s="360"/>
      <c r="O489" s="361"/>
      <c r="P489" s="362"/>
    </row>
    <row r="490" spans="1:16" x14ac:dyDescent="0.2">
      <c r="A490" s="182">
        <v>300</v>
      </c>
      <c r="B490" s="193">
        <v>590</v>
      </c>
      <c r="C490" s="183"/>
      <c r="D490" s="183" t="s">
        <v>2093</v>
      </c>
      <c r="E490" s="183" t="s">
        <v>556</v>
      </c>
      <c r="F490" s="191">
        <v>3240</v>
      </c>
      <c r="G490" s="213" t="str">
        <f t="shared" si="14"/>
        <v>Waardenland</v>
      </c>
      <c r="H490" s="215" t="str">
        <f t="shared" si="15"/>
        <v>GORINCHEM</v>
      </c>
      <c r="I490" s="22"/>
      <c r="N490" s="360"/>
      <c r="O490" s="361"/>
      <c r="P490" s="362"/>
    </row>
    <row r="491" spans="1:16" x14ac:dyDescent="0.2">
      <c r="A491" s="182">
        <v>300</v>
      </c>
      <c r="B491" s="193">
        <v>591</v>
      </c>
      <c r="C491" s="183"/>
      <c r="D491" s="183" t="s">
        <v>509</v>
      </c>
      <c r="E491" s="183" t="s">
        <v>553</v>
      </c>
      <c r="F491" s="191">
        <v>3180</v>
      </c>
      <c r="G491" s="213" t="str">
        <f t="shared" si="14"/>
        <v>Haaglanden</v>
      </c>
      <c r="H491" s="215" t="str">
        <f t="shared" si="15"/>
        <v>TILBURG</v>
      </c>
      <c r="I491" s="22"/>
      <c r="N491" s="360"/>
      <c r="O491" s="361"/>
      <c r="P491" s="362"/>
    </row>
    <row r="492" spans="1:16" x14ac:dyDescent="0.2">
      <c r="A492" s="182">
        <v>300</v>
      </c>
      <c r="B492" s="193">
        <v>592</v>
      </c>
      <c r="C492" s="183"/>
      <c r="D492" s="183" t="s">
        <v>2094</v>
      </c>
      <c r="E492" s="183" t="s">
        <v>562</v>
      </c>
      <c r="F492" s="191">
        <v>3090</v>
      </c>
      <c r="G492" s="213" t="str">
        <f t="shared" si="14"/>
        <v>Utrecht</v>
      </c>
      <c r="H492" s="215" t="str">
        <f t="shared" si="15"/>
        <v>AMERSFOORT</v>
      </c>
      <c r="I492" s="22"/>
      <c r="N492" s="360"/>
      <c r="O492" s="361"/>
      <c r="P492" s="362"/>
    </row>
    <row r="493" spans="1:16" x14ac:dyDescent="0.2">
      <c r="A493" s="182">
        <v>300</v>
      </c>
      <c r="B493" s="193">
        <v>593</v>
      </c>
      <c r="C493" s="183"/>
      <c r="D493" s="183" t="s">
        <v>2095</v>
      </c>
      <c r="E493" s="183" t="s">
        <v>562</v>
      </c>
      <c r="F493" s="191">
        <v>3110</v>
      </c>
      <c r="G493" s="213" t="str">
        <f t="shared" si="14"/>
        <v>t Gooi</v>
      </c>
      <c r="H493" s="215" t="str">
        <f t="shared" si="15"/>
        <v>AMERSFOORT</v>
      </c>
      <c r="I493" s="22"/>
      <c r="N493" s="360"/>
      <c r="O493" s="361"/>
      <c r="P493" s="362"/>
    </row>
    <row r="494" spans="1:16" x14ac:dyDescent="0.2">
      <c r="A494" s="182">
        <v>300</v>
      </c>
      <c r="B494" s="193">
        <v>594</v>
      </c>
      <c r="C494" s="183"/>
      <c r="D494" s="183" t="s">
        <v>2096</v>
      </c>
      <c r="E494" s="183" t="s">
        <v>615</v>
      </c>
      <c r="F494" s="191">
        <v>3160</v>
      </c>
      <c r="G494" s="213" t="str">
        <f t="shared" si="14"/>
        <v>Amstelland en de Meerlanden</v>
      </c>
      <c r="H494" s="215" t="str">
        <f t="shared" si="15"/>
        <v>LEIDEN</v>
      </c>
      <c r="I494" s="22"/>
      <c r="N494" s="360"/>
      <c r="O494" s="361"/>
      <c r="P494" s="362"/>
    </row>
    <row r="495" spans="1:16" x14ac:dyDescent="0.2">
      <c r="A495" s="182">
        <v>300</v>
      </c>
      <c r="B495" s="193">
        <v>595</v>
      </c>
      <c r="C495" s="183"/>
      <c r="D495" s="183" t="s">
        <v>2097</v>
      </c>
      <c r="E495" s="183" t="s">
        <v>615</v>
      </c>
      <c r="F495" s="191">
        <v>3120</v>
      </c>
      <c r="G495" s="213" t="str">
        <f t="shared" si="14"/>
        <v>Noord-Holland Noord</v>
      </c>
      <c r="H495" s="215" t="str">
        <f t="shared" si="15"/>
        <v>ALKMAAR</v>
      </c>
      <c r="I495" s="22"/>
      <c r="N495" s="360"/>
      <c r="O495" s="361"/>
      <c r="P495" s="362"/>
    </row>
    <row r="496" spans="1:16" x14ac:dyDescent="0.2">
      <c r="A496" s="182">
        <v>300</v>
      </c>
      <c r="B496" s="193">
        <v>596</v>
      </c>
      <c r="C496" s="183"/>
      <c r="D496" s="183" t="s">
        <v>2098</v>
      </c>
      <c r="E496" s="183" t="s">
        <v>615</v>
      </c>
      <c r="F496" s="191">
        <v>3130</v>
      </c>
      <c r="G496" s="213" t="str">
        <f t="shared" si="14"/>
        <v>Kennemerland</v>
      </c>
      <c r="H496" s="215" t="str">
        <f t="shared" si="15"/>
        <v>ZWOLLE</v>
      </c>
      <c r="I496" s="22"/>
      <c r="N496" s="360"/>
      <c r="O496" s="361"/>
      <c r="P496" s="362"/>
    </row>
    <row r="497" spans="1:16" x14ac:dyDescent="0.2">
      <c r="A497" s="182">
        <v>300</v>
      </c>
      <c r="B497" s="193">
        <v>597</v>
      </c>
      <c r="C497" s="183"/>
      <c r="D497" s="183" t="s">
        <v>208</v>
      </c>
      <c r="E497" s="183" t="s">
        <v>316</v>
      </c>
      <c r="F497" s="191">
        <v>3180</v>
      </c>
      <c r="G497" s="213" t="str">
        <f t="shared" si="14"/>
        <v>Haaglanden</v>
      </c>
      <c r="H497" s="215" t="str">
        <f t="shared" si="15"/>
        <v>TILBURG</v>
      </c>
      <c r="I497" s="22"/>
      <c r="N497" s="360"/>
      <c r="O497" s="361"/>
      <c r="P497" s="362"/>
    </row>
    <row r="498" spans="1:16" x14ac:dyDescent="0.2">
      <c r="A498" s="182">
        <v>300</v>
      </c>
      <c r="B498" s="193">
        <v>598</v>
      </c>
      <c r="C498" s="183"/>
      <c r="D498" s="183" t="s">
        <v>2099</v>
      </c>
      <c r="E498" s="183" t="s">
        <v>405</v>
      </c>
      <c r="F498" s="191">
        <v>3300</v>
      </c>
      <c r="G498" s="213" t="str">
        <f t="shared" si="14"/>
        <v>Noord-Limburg</v>
      </c>
      <c r="H498" s="215" t="str">
        <f t="shared" si="15"/>
        <v>EINDHOVEN</v>
      </c>
      <c r="I498" s="22"/>
      <c r="N498" s="360"/>
      <c r="O498" s="361"/>
      <c r="P498" s="362"/>
    </row>
    <row r="499" spans="1:16" x14ac:dyDescent="0.2">
      <c r="A499" s="182">
        <v>300</v>
      </c>
      <c r="B499" s="193">
        <v>599</v>
      </c>
      <c r="C499" s="183"/>
      <c r="D499" s="183" t="s">
        <v>2100</v>
      </c>
      <c r="E499" s="183" t="s">
        <v>405</v>
      </c>
      <c r="F499" s="191">
        <v>3310</v>
      </c>
      <c r="G499" s="213" t="str">
        <f t="shared" si="14"/>
        <v>Zuid-Limburg</v>
      </c>
      <c r="H499" s="215" t="str">
        <f t="shared" si="15"/>
        <v>TILBURG</v>
      </c>
      <c r="I499" s="22"/>
      <c r="N499" s="360"/>
      <c r="O499" s="361"/>
      <c r="P499" s="362"/>
    </row>
    <row r="500" spans="1:16" x14ac:dyDescent="0.2">
      <c r="A500" s="182">
        <v>300</v>
      </c>
      <c r="B500" s="193">
        <v>600</v>
      </c>
      <c r="C500" s="183"/>
      <c r="D500" s="183" t="s">
        <v>2101</v>
      </c>
      <c r="E500" s="183" t="s">
        <v>560</v>
      </c>
      <c r="F500" s="191">
        <v>3210</v>
      </c>
      <c r="G500" s="213" t="str">
        <f t="shared" si="14"/>
        <v>Rotterdam</v>
      </c>
      <c r="H500" s="215" t="str">
        <f t="shared" si="15"/>
        <v>ZWOLLE</v>
      </c>
      <c r="I500" s="22"/>
      <c r="N500" s="360"/>
      <c r="O500" s="361"/>
      <c r="P500" s="362"/>
    </row>
    <row r="501" spans="1:16" x14ac:dyDescent="0.2">
      <c r="A501" s="182">
        <v>300</v>
      </c>
      <c r="B501" s="193">
        <v>601</v>
      </c>
      <c r="C501" s="183"/>
      <c r="D501" s="183" t="s">
        <v>2102</v>
      </c>
      <c r="E501" s="183" t="s">
        <v>288</v>
      </c>
      <c r="F501" s="191">
        <v>3250</v>
      </c>
      <c r="G501" s="213" t="str">
        <f t="shared" si="14"/>
        <v>Zeeland</v>
      </c>
      <c r="H501" s="215" t="str">
        <f t="shared" si="15"/>
        <v>TILBURG</v>
      </c>
      <c r="I501" s="22"/>
      <c r="N501" s="360"/>
      <c r="O501" s="361"/>
      <c r="P501" s="362"/>
    </row>
    <row r="502" spans="1:16" x14ac:dyDescent="0.2">
      <c r="A502" s="182">
        <v>300</v>
      </c>
      <c r="B502" s="193">
        <v>602</v>
      </c>
      <c r="C502" s="183"/>
      <c r="D502" s="183" t="s">
        <v>2103</v>
      </c>
      <c r="E502" s="183" t="s">
        <v>471</v>
      </c>
      <c r="F502" s="191">
        <v>3010</v>
      </c>
      <c r="G502" s="213" t="str">
        <f t="shared" si="14"/>
        <v>Groningen</v>
      </c>
      <c r="H502" s="215" t="str">
        <f t="shared" si="15"/>
        <v>ENSCHEDE</v>
      </c>
      <c r="I502" s="22"/>
      <c r="N502" s="360"/>
      <c r="O502" s="361"/>
      <c r="P502" s="362"/>
    </row>
    <row r="503" spans="1:16" x14ac:dyDescent="0.2">
      <c r="A503" s="182">
        <v>300</v>
      </c>
      <c r="B503" s="193">
        <v>603</v>
      </c>
      <c r="C503" s="183"/>
      <c r="D503" s="183" t="s">
        <v>2104</v>
      </c>
      <c r="E503" s="183" t="s">
        <v>471</v>
      </c>
      <c r="F503" s="191">
        <v>3020</v>
      </c>
      <c r="G503" s="213" t="str">
        <f t="shared" si="14"/>
        <v>Friesland</v>
      </c>
      <c r="H503" s="215" t="str">
        <f t="shared" si="15"/>
        <v>LEEUWARDEN</v>
      </c>
      <c r="I503" s="22"/>
      <c r="N503" s="360"/>
      <c r="O503" s="361"/>
      <c r="P503" s="362"/>
    </row>
    <row r="504" spans="1:16" x14ac:dyDescent="0.2">
      <c r="A504" s="182">
        <v>300</v>
      </c>
      <c r="B504" s="193">
        <v>604</v>
      </c>
      <c r="C504" s="183"/>
      <c r="D504" s="183" t="s">
        <v>2105</v>
      </c>
      <c r="E504" s="183" t="s">
        <v>377</v>
      </c>
      <c r="F504" s="191">
        <v>3080</v>
      </c>
      <c r="G504" s="213" t="str">
        <f t="shared" si="14"/>
        <v>Nijmegen</v>
      </c>
      <c r="H504" s="215" t="str">
        <f t="shared" si="15"/>
        <v>EINDHOVEN</v>
      </c>
      <c r="I504" s="22"/>
      <c r="N504" s="360"/>
      <c r="O504" s="361"/>
      <c r="P504" s="362"/>
    </row>
    <row r="505" spans="1:16" x14ac:dyDescent="0.2">
      <c r="A505" s="182">
        <v>300</v>
      </c>
      <c r="B505" s="193">
        <v>605</v>
      </c>
      <c r="C505" s="183"/>
      <c r="D505" s="183" t="s">
        <v>2105</v>
      </c>
      <c r="E505" s="183" t="s">
        <v>377</v>
      </c>
      <c r="F505" s="191">
        <v>3250</v>
      </c>
      <c r="G505" s="213" t="str">
        <f t="shared" si="14"/>
        <v>Zeeland</v>
      </c>
      <c r="H505" s="215" t="str">
        <f t="shared" si="15"/>
        <v>TILBURG</v>
      </c>
      <c r="I505" s="22"/>
      <c r="N505" s="360"/>
      <c r="O505" s="361"/>
      <c r="P505" s="362"/>
    </row>
    <row r="506" spans="1:16" x14ac:dyDescent="0.2">
      <c r="A506" s="182">
        <v>300</v>
      </c>
      <c r="B506" s="193">
        <v>608</v>
      </c>
      <c r="C506" s="183"/>
      <c r="D506" s="183" t="s">
        <v>2106</v>
      </c>
      <c r="E506" s="183" t="s">
        <v>255</v>
      </c>
      <c r="F506" s="191">
        <v>3260</v>
      </c>
      <c r="G506" s="213" t="str">
        <f t="shared" si="14"/>
        <v>West-Brabant</v>
      </c>
      <c r="H506" s="215" t="str">
        <f t="shared" si="15"/>
        <v>TILBURG</v>
      </c>
      <c r="I506" s="22"/>
      <c r="N506" s="360"/>
      <c r="O506" s="361"/>
      <c r="P506" s="362"/>
    </row>
    <row r="507" spans="1:16" x14ac:dyDescent="0.2">
      <c r="A507" s="182">
        <v>300</v>
      </c>
      <c r="B507" s="193">
        <v>609</v>
      </c>
      <c r="C507" s="183"/>
      <c r="D507" s="183" t="s">
        <v>2106</v>
      </c>
      <c r="E507" s="183" t="s">
        <v>255</v>
      </c>
      <c r="F507" s="191">
        <v>3150</v>
      </c>
      <c r="G507" s="213" t="str">
        <f t="shared" si="14"/>
        <v>Amsterdam</v>
      </c>
      <c r="H507" s="215" t="str">
        <f t="shared" si="15"/>
        <v>AMERSFOORT</v>
      </c>
      <c r="I507" s="22"/>
      <c r="N507" s="360"/>
      <c r="O507" s="361"/>
      <c r="P507" s="362"/>
    </row>
    <row r="508" spans="1:16" x14ac:dyDescent="0.2">
      <c r="A508" s="182">
        <v>300</v>
      </c>
      <c r="B508" s="193">
        <v>611</v>
      </c>
      <c r="C508" s="183"/>
      <c r="D508" s="183" t="s">
        <v>207</v>
      </c>
      <c r="E508" s="183" t="s">
        <v>366</v>
      </c>
      <c r="F508" s="191">
        <v>3050</v>
      </c>
      <c r="G508" s="213" t="str">
        <f t="shared" si="14"/>
        <v>Twente</v>
      </c>
      <c r="H508" s="215" t="str">
        <f t="shared" si="15"/>
        <v>ENSCHEDE</v>
      </c>
      <c r="I508" s="22"/>
      <c r="N508" s="360"/>
      <c r="O508" s="361"/>
      <c r="P508" s="362"/>
    </row>
    <row r="509" spans="1:16" x14ac:dyDescent="0.2">
      <c r="A509" s="182">
        <v>300</v>
      </c>
      <c r="B509" s="193">
        <v>614</v>
      </c>
      <c r="C509" s="183"/>
      <c r="D509" s="183" t="s">
        <v>83</v>
      </c>
      <c r="E509" s="183" t="s">
        <v>366</v>
      </c>
      <c r="F509" s="191">
        <v>3070</v>
      </c>
      <c r="G509" s="213" t="str">
        <f t="shared" si="14"/>
        <v>Arnhem</v>
      </c>
      <c r="H509" s="215" t="str">
        <f t="shared" si="15"/>
        <v>ENSCHEDE</v>
      </c>
      <c r="I509" s="22"/>
      <c r="N509" s="360"/>
      <c r="O509" s="361"/>
      <c r="P509" s="362"/>
    </row>
    <row r="510" spans="1:16" x14ac:dyDescent="0.2">
      <c r="A510" s="182">
        <v>300</v>
      </c>
      <c r="B510" s="193">
        <v>616</v>
      </c>
      <c r="C510" s="183"/>
      <c r="D510" s="183" t="s">
        <v>2107</v>
      </c>
      <c r="E510" s="183" t="s">
        <v>295</v>
      </c>
      <c r="F510" s="191">
        <v>3070</v>
      </c>
      <c r="G510" s="213" t="str">
        <f t="shared" si="14"/>
        <v>Arnhem</v>
      </c>
      <c r="H510" s="215" t="str">
        <f t="shared" si="15"/>
        <v>ENSCHEDE</v>
      </c>
      <c r="I510" s="22"/>
      <c r="N510" s="360"/>
      <c r="O510" s="361"/>
      <c r="P510" s="362"/>
    </row>
    <row r="511" spans="1:16" x14ac:dyDescent="0.2">
      <c r="A511" s="182">
        <v>300</v>
      </c>
      <c r="B511" s="193">
        <v>617</v>
      </c>
      <c r="C511" s="183"/>
      <c r="D511" s="183" t="s">
        <v>2108</v>
      </c>
      <c r="E511" s="183" t="s">
        <v>249</v>
      </c>
      <c r="F511" s="191">
        <v>3050</v>
      </c>
      <c r="G511" s="213" t="str">
        <f t="shared" si="14"/>
        <v>Twente</v>
      </c>
      <c r="H511" s="215" t="str">
        <f t="shared" si="15"/>
        <v>ENSCHEDE</v>
      </c>
      <c r="I511" s="22"/>
      <c r="N511" s="360"/>
      <c r="O511" s="361"/>
      <c r="P511" s="362"/>
    </row>
    <row r="512" spans="1:16" x14ac:dyDescent="0.2">
      <c r="A512" s="182">
        <v>300</v>
      </c>
      <c r="B512" s="193">
        <v>618</v>
      </c>
      <c r="C512" s="183"/>
      <c r="D512" s="183" t="s">
        <v>2109</v>
      </c>
      <c r="E512" s="183" t="s">
        <v>454</v>
      </c>
      <c r="F512" s="191">
        <v>3230</v>
      </c>
      <c r="G512" s="213" t="str">
        <f t="shared" si="14"/>
        <v>Zuid-Hollandse Eilanden</v>
      </c>
      <c r="H512" s="215" t="str">
        <f t="shared" si="15"/>
        <v>TILBURG</v>
      </c>
      <c r="I512" s="22"/>
      <c r="N512" s="360"/>
      <c r="O512" s="361"/>
      <c r="P512" s="362"/>
    </row>
    <row r="513" spans="1:16" x14ac:dyDescent="0.2">
      <c r="A513" s="182">
        <v>300</v>
      </c>
      <c r="B513" s="193">
        <v>620</v>
      </c>
      <c r="C513" s="183"/>
      <c r="D513" s="183" t="s">
        <v>2110</v>
      </c>
      <c r="E513" s="183" t="s">
        <v>454</v>
      </c>
      <c r="F513" s="191">
        <v>3010</v>
      </c>
      <c r="G513" s="213" t="str">
        <f t="shared" si="14"/>
        <v>Groningen</v>
      </c>
      <c r="H513" s="215" t="str">
        <f t="shared" si="15"/>
        <v>ENSCHEDE</v>
      </c>
      <c r="I513" s="22"/>
      <c r="N513" s="360"/>
      <c r="O513" s="361"/>
      <c r="P513" s="362"/>
    </row>
    <row r="514" spans="1:16" x14ac:dyDescent="0.2">
      <c r="A514" s="182">
        <v>300</v>
      </c>
      <c r="B514" s="193">
        <v>623</v>
      </c>
      <c r="C514" s="183"/>
      <c r="D514" s="183" t="s">
        <v>754</v>
      </c>
      <c r="E514" s="183" t="s">
        <v>253</v>
      </c>
      <c r="F514" s="191">
        <v>3290</v>
      </c>
      <c r="G514" s="213" t="str">
        <f t="shared" si="14"/>
        <v>Zuidoost-Brabant</v>
      </c>
      <c r="H514" s="215" t="str">
        <f t="shared" si="15"/>
        <v>TILBURG</v>
      </c>
      <c r="I514" s="22"/>
      <c r="N514" s="360"/>
      <c r="O514" s="361"/>
      <c r="P514" s="362"/>
    </row>
    <row r="515" spans="1:16" x14ac:dyDescent="0.2">
      <c r="A515" s="182">
        <v>300</v>
      </c>
      <c r="B515" s="193">
        <v>626</v>
      </c>
      <c r="C515" s="183"/>
      <c r="D515" s="183" t="s">
        <v>2111</v>
      </c>
      <c r="E515" s="183" t="s">
        <v>331</v>
      </c>
      <c r="F515" s="191">
        <v>3230</v>
      </c>
      <c r="G515" s="213" t="str">
        <f t="shared" si="14"/>
        <v>Zuid-Hollandse Eilanden</v>
      </c>
      <c r="H515" s="215" t="str">
        <f t="shared" si="15"/>
        <v>TILBURG</v>
      </c>
      <c r="I515" s="22"/>
      <c r="N515" s="360"/>
      <c r="O515" s="361"/>
      <c r="P515" s="362"/>
    </row>
    <row r="516" spans="1:16" x14ac:dyDescent="0.2">
      <c r="A516" s="182">
        <v>300</v>
      </c>
      <c r="B516" s="193">
        <v>627</v>
      </c>
      <c r="C516" s="183"/>
      <c r="D516" s="183" t="s">
        <v>532</v>
      </c>
      <c r="E516" s="183" t="s">
        <v>560</v>
      </c>
      <c r="F516" s="191">
        <v>3210</v>
      </c>
      <c r="G516" s="213" t="str">
        <f t="shared" si="14"/>
        <v>Rotterdam</v>
      </c>
      <c r="H516" s="215" t="str">
        <f t="shared" si="15"/>
        <v>ZWOLLE</v>
      </c>
      <c r="I516" s="22"/>
      <c r="N516" s="360"/>
      <c r="O516" s="361"/>
      <c r="P516" s="362"/>
    </row>
    <row r="517" spans="1:16" x14ac:dyDescent="0.2">
      <c r="A517" s="182">
        <v>300</v>
      </c>
      <c r="B517" s="193">
        <v>628</v>
      </c>
      <c r="C517" s="183"/>
      <c r="D517" s="183" t="s">
        <v>522</v>
      </c>
      <c r="E517" s="183" t="s">
        <v>560</v>
      </c>
      <c r="F517" s="191">
        <v>3230</v>
      </c>
      <c r="G517" s="213" t="str">
        <f t="shared" si="14"/>
        <v>Zuid-Hollandse Eilanden</v>
      </c>
      <c r="H517" s="215" t="str">
        <f t="shared" si="15"/>
        <v>TILBURG</v>
      </c>
      <c r="I517" s="22"/>
      <c r="N517" s="360"/>
      <c r="O517" s="361"/>
      <c r="P517" s="362"/>
    </row>
    <row r="518" spans="1:16" x14ac:dyDescent="0.2">
      <c r="A518" s="182">
        <v>300</v>
      </c>
      <c r="B518" s="193">
        <v>629</v>
      </c>
      <c r="C518" s="183"/>
      <c r="D518" s="183" t="s">
        <v>2103</v>
      </c>
      <c r="E518" s="183" t="s">
        <v>254</v>
      </c>
      <c r="F518" s="191">
        <v>3020</v>
      </c>
      <c r="G518" s="213" t="str">
        <f t="shared" si="14"/>
        <v>Friesland</v>
      </c>
      <c r="H518" s="215" t="str">
        <f t="shared" si="15"/>
        <v>LEEUWARDEN</v>
      </c>
      <c r="I518" s="22"/>
      <c r="N518" s="360"/>
      <c r="O518" s="361"/>
      <c r="P518" s="362"/>
    </row>
    <row r="519" spans="1:16" x14ac:dyDescent="0.2">
      <c r="A519" s="182">
        <v>300</v>
      </c>
      <c r="B519" s="193">
        <v>630</v>
      </c>
      <c r="C519" s="183"/>
      <c r="D519" s="183" t="s">
        <v>114</v>
      </c>
      <c r="E519" s="183" t="s">
        <v>397</v>
      </c>
      <c r="F519" s="191">
        <v>3200</v>
      </c>
      <c r="G519" s="213" t="str">
        <f t="shared" si="14"/>
        <v>Midden-Holland</v>
      </c>
      <c r="H519" s="215" t="str">
        <f t="shared" si="15"/>
        <v>GORINCHEM</v>
      </c>
      <c r="I519" s="22"/>
      <c r="N519" s="360"/>
      <c r="O519" s="361"/>
      <c r="P519" s="362"/>
    </row>
    <row r="520" spans="1:16" x14ac:dyDescent="0.2">
      <c r="A520" s="182">
        <v>300</v>
      </c>
      <c r="B520" s="193">
        <v>631</v>
      </c>
      <c r="C520" s="183"/>
      <c r="D520" s="183" t="s">
        <v>90</v>
      </c>
      <c r="E520" s="183" t="s">
        <v>397</v>
      </c>
      <c r="F520" s="191">
        <v>3210</v>
      </c>
      <c r="G520" s="213" t="str">
        <f t="shared" si="14"/>
        <v>Rotterdam</v>
      </c>
      <c r="H520" s="215" t="str">
        <f t="shared" si="15"/>
        <v>ZWOLLE</v>
      </c>
      <c r="I520" s="22"/>
      <c r="N520" s="360"/>
      <c r="O520" s="361"/>
      <c r="P520" s="362"/>
    </row>
    <row r="521" spans="1:16" x14ac:dyDescent="0.2">
      <c r="A521" s="182">
        <v>300</v>
      </c>
      <c r="B521" s="193">
        <v>632</v>
      </c>
      <c r="C521" s="183"/>
      <c r="D521" s="183" t="s">
        <v>360</v>
      </c>
      <c r="E521" s="183" t="s">
        <v>361</v>
      </c>
      <c r="F521" s="191">
        <v>3020</v>
      </c>
      <c r="G521" s="213" t="str">
        <f t="shared" si="14"/>
        <v>Friesland</v>
      </c>
      <c r="H521" s="215" t="str">
        <f t="shared" si="15"/>
        <v>LEEUWARDEN</v>
      </c>
      <c r="I521" s="22"/>
      <c r="N521" s="360"/>
      <c r="O521" s="361"/>
      <c r="P521" s="362"/>
    </row>
    <row r="522" spans="1:16" x14ac:dyDescent="0.2">
      <c r="A522" s="182">
        <v>300</v>
      </c>
      <c r="B522" s="193">
        <v>636</v>
      </c>
      <c r="C522" s="183"/>
      <c r="D522" s="183" t="s">
        <v>2112</v>
      </c>
      <c r="E522" s="183" t="s">
        <v>263</v>
      </c>
      <c r="F522" s="191">
        <v>3130</v>
      </c>
      <c r="G522" s="213" t="str">
        <f t="shared" si="14"/>
        <v>Kennemerland</v>
      </c>
      <c r="H522" s="215" t="str">
        <f t="shared" si="15"/>
        <v>ZWOLLE</v>
      </c>
      <c r="I522" s="22"/>
      <c r="N522" s="360"/>
      <c r="O522" s="361"/>
      <c r="P522" s="362"/>
    </row>
    <row r="523" spans="1:16" x14ac:dyDescent="0.2">
      <c r="A523" s="182">
        <v>300</v>
      </c>
      <c r="B523" s="193">
        <v>637</v>
      </c>
      <c r="C523" s="183"/>
      <c r="D523" s="183" t="s">
        <v>105</v>
      </c>
      <c r="E523" s="183" t="s">
        <v>428</v>
      </c>
      <c r="F523" s="191">
        <v>3150</v>
      </c>
      <c r="G523" s="213" t="str">
        <f t="shared" si="14"/>
        <v>Amsterdam</v>
      </c>
      <c r="H523" s="215" t="str">
        <f t="shared" si="15"/>
        <v>AMERSFOORT</v>
      </c>
      <c r="I523" s="22"/>
      <c r="N523" s="360"/>
      <c r="O523" s="361"/>
      <c r="P523" s="362"/>
    </row>
    <row r="524" spans="1:16" x14ac:dyDescent="0.2">
      <c r="A524" s="182">
        <v>300</v>
      </c>
      <c r="B524" s="193">
        <v>638</v>
      </c>
      <c r="C524" s="183"/>
      <c r="D524" s="183" t="s">
        <v>197</v>
      </c>
      <c r="E524" s="183" t="s">
        <v>428</v>
      </c>
      <c r="F524" s="191">
        <v>3200</v>
      </c>
      <c r="G524" s="213" t="str">
        <f t="shared" si="14"/>
        <v>Midden-Holland</v>
      </c>
      <c r="H524" s="215" t="str">
        <f t="shared" si="15"/>
        <v>GORINCHEM</v>
      </c>
      <c r="I524" s="22"/>
      <c r="N524" s="360"/>
      <c r="O524" s="361"/>
      <c r="P524" s="362"/>
    </row>
    <row r="525" spans="1:16" x14ac:dyDescent="0.2">
      <c r="A525" s="182">
        <v>300</v>
      </c>
      <c r="B525" s="193">
        <v>640</v>
      </c>
      <c r="C525" s="183"/>
      <c r="D525" s="183" t="s">
        <v>2113</v>
      </c>
      <c r="E525" s="183" t="s">
        <v>559</v>
      </c>
      <c r="F525" s="191">
        <v>3160</v>
      </c>
      <c r="G525" s="213" t="str">
        <f t="shared" si="14"/>
        <v>Amstelland en de Meerlanden</v>
      </c>
      <c r="H525" s="215" t="str">
        <f t="shared" si="15"/>
        <v>LEIDEN</v>
      </c>
      <c r="I525" s="22"/>
      <c r="N525" s="360"/>
      <c r="O525" s="361"/>
      <c r="P525" s="362"/>
    </row>
    <row r="526" spans="1:16" x14ac:dyDescent="0.2">
      <c r="A526" s="182">
        <v>300</v>
      </c>
      <c r="B526" s="193">
        <v>641</v>
      </c>
      <c r="C526" s="183"/>
      <c r="D526" s="183" t="s">
        <v>100</v>
      </c>
      <c r="E526" s="183" t="s">
        <v>257</v>
      </c>
      <c r="F526" s="191">
        <v>3290</v>
      </c>
      <c r="G526" s="213" t="str">
        <f t="shared" si="14"/>
        <v>Zuidoost-Brabant</v>
      </c>
      <c r="H526" s="215" t="str">
        <f t="shared" si="15"/>
        <v>TILBURG</v>
      </c>
      <c r="I526" s="22"/>
      <c r="N526" s="360"/>
      <c r="O526" s="361"/>
      <c r="P526" s="362"/>
    </row>
    <row r="527" spans="1:16" x14ac:dyDescent="0.2">
      <c r="A527" s="182">
        <v>300</v>
      </c>
      <c r="B527" s="193">
        <v>642</v>
      </c>
      <c r="C527" s="183"/>
      <c r="D527" s="183" t="s">
        <v>2114</v>
      </c>
      <c r="E527" s="183" t="s">
        <v>257</v>
      </c>
      <c r="F527" s="191">
        <v>3080</v>
      </c>
      <c r="G527" s="213" t="str">
        <f t="shared" si="14"/>
        <v>Nijmegen</v>
      </c>
      <c r="H527" s="215" t="str">
        <f t="shared" si="15"/>
        <v>EINDHOVEN</v>
      </c>
      <c r="I527" s="22"/>
      <c r="N527" s="360"/>
      <c r="O527" s="361"/>
      <c r="P527" s="362"/>
    </row>
    <row r="528" spans="1:16" x14ac:dyDescent="0.2">
      <c r="A528" s="182">
        <v>300</v>
      </c>
      <c r="B528" s="193">
        <v>643</v>
      </c>
      <c r="C528" s="183"/>
      <c r="D528" s="183" t="s">
        <v>2115</v>
      </c>
      <c r="E528" s="183" t="s">
        <v>302</v>
      </c>
      <c r="F528" s="191">
        <v>3300</v>
      </c>
      <c r="G528" s="213" t="str">
        <f t="shared" si="14"/>
        <v>Noord-Limburg</v>
      </c>
      <c r="H528" s="215" t="str">
        <f t="shared" si="15"/>
        <v>EINDHOVEN</v>
      </c>
      <c r="I528" s="22"/>
      <c r="N528" s="360"/>
      <c r="O528" s="361"/>
      <c r="P528" s="362"/>
    </row>
    <row r="529" spans="1:16" x14ac:dyDescent="0.2">
      <c r="A529" s="182">
        <v>300</v>
      </c>
      <c r="B529" s="193">
        <v>644</v>
      </c>
      <c r="C529" s="183"/>
      <c r="D529" s="183" t="s">
        <v>2116</v>
      </c>
      <c r="E529" s="183" t="s">
        <v>302</v>
      </c>
      <c r="F529" s="191">
        <v>3310</v>
      </c>
      <c r="G529" s="213" t="str">
        <f t="shared" si="14"/>
        <v>Zuid-Limburg</v>
      </c>
      <c r="H529" s="215" t="str">
        <f t="shared" si="15"/>
        <v>TILBURG</v>
      </c>
      <c r="I529" s="22"/>
      <c r="N529" s="360"/>
      <c r="O529" s="361"/>
      <c r="P529" s="362"/>
    </row>
    <row r="530" spans="1:16" x14ac:dyDescent="0.2">
      <c r="A530" s="182">
        <v>300</v>
      </c>
      <c r="B530" s="193">
        <v>645</v>
      </c>
      <c r="C530" s="183"/>
      <c r="D530" s="183" t="s">
        <v>2117</v>
      </c>
      <c r="E530" s="183" t="s">
        <v>302</v>
      </c>
      <c r="F530" s="191">
        <v>3310</v>
      </c>
      <c r="G530" s="213" t="str">
        <f t="shared" si="14"/>
        <v>Zuid-Limburg</v>
      </c>
      <c r="H530" s="215" t="str">
        <f t="shared" si="15"/>
        <v>TILBURG</v>
      </c>
      <c r="I530" s="22"/>
      <c r="N530" s="360"/>
      <c r="O530" s="361"/>
      <c r="P530" s="362"/>
    </row>
    <row r="531" spans="1:16" x14ac:dyDescent="0.2">
      <c r="A531" s="182">
        <v>300</v>
      </c>
      <c r="B531" s="193">
        <v>646</v>
      </c>
      <c r="C531" s="183"/>
      <c r="D531" s="183" t="s">
        <v>2118</v>
      </c>
      <c r="E531" s="183" t="s">
        <v>322</v>
      </c>
      <c r="F531" s="191">
        <v>3310</v>
      </c>
      <c r="G531" s="213" t="str">
        <f t="shared" si="14"/>
        <v>Zuid-Limburg</v>
      </c>
      <c r="H531" s="215" t="str">
        <f t="shared" si="15"/>
        <v>TILBURG</v>
      </c>
      <c r="I531" s="22"/>
      <c r="N531" s="360"/>
      <c r="O531" s="361"/>
      <c r="P531" s="362"/>
    </row>
    <row r="532" spans="1:16" x14ac:dyDescent="0.2">
      <c r="A532" s="182">
        <v>300</v>
      </c>
      <c r="B532" s="193">
        <v>648</v>
      </c>
      <c r="C532" s="183"/>
      <c r="D532" s="183" t="s">
        <v>2119</v>
      </c>
      <c r="E532" s="183" t="s">
        <v>247</v>
      </c>
      <c r="F532" s="191">
        <v>3020</v>
      </c>
      <c r="G532" s="213" t="str">
        <f t="shared" si="14"/>
        <v>Friesland</v>
      </c>
      <c r="H532" s="215" t="str">
        <f t="shared" si="15"/>
        <v>LEEUWARDEN</v>
      </c>
      <c r="I532" s="22"/>
      <c r="N532" s="360"/>
      <c r="O532" s="361"/>
      <c r="P532" s="362"/>
    </row>
    <row r="533" spans="1:16" x14ac:dyDescent="0.2">
      <c r="A533" s="182">
        <v>300</v>
      </c>
      <c r="B533" s="193">
        <v>649</v>
      </c>
      <c r="C533" s="183"/>
      <c r="D533" s="183" t="s">
        <v>2119</v>
      </c>
      <c r="E533" s="183" t="s">
        <v>247</v>
      </c>
      <c r="F533" s="191">
        <v>3010</v>
      </c>
      <c r="G533" s="213" t="str">
        <f t="shared" si="14"/>
        <v>Groningen</v>
      </c>
      <c r="H533" s="215" t="str">
        <f t="shared" si="15"/>
        <v>ENSCHEDE</v>
      </c>
      <c r="I533" s="22"/>
      <c r="N533" s="360"/>
      <c r="O533" s="361"/>
      <c r="P533" s="362"/>
    </row>
    <row r="534" spans="1:16" x14ac:dyDescent="0.2">
      <c r="A534" s="182">
        <v>300</v>
      </c>
      <c r="B534" s="193">
        <v>651</v>
      </c>
      <c r="C534" s="183"/>
      <c r="D534" s="183" t="s">
        <v>2120</v>
      </c>
      <c r="E534" s="183" t="s">
        <v>397</v>
      </c>
      <c r="F534" s="191">
        <v>3240</v>
      </c>
      <c r="G534" s="213" t="str">
        <f t="shared" si="14"/>
        <v>Waardenland</v>
      </c>
      <c r="H534" s="215" t="str">
        <f t="shared" si="15"/>
        <v>GORINCHEM</v>
      </c>
      <c r="I534" s="22"/>
      <c r="N534" s="360"/>
      <c r="O534" s="361"/>
      <c r="P534" s="362"/>
    </row>
    <row r="535" spans="1:16" x14ac:dyDescent="0.2">
      <c r="A535" s="182">
        <v>300</v>
      </c>
      <c r="B535" s="193">
        <v>653</v>
      </c>
      <c r="C535" s="183"/>
      <c r="D535" s="183" t="s">
        <v>2120</v>
      </c>
      <c r="E535" s="183" t="s">
        <v>397</v>
      </c>
      <c r="F535" s="191">
        <v>3250</v>
      </c>
      <c r="G535" s="213" t="str">
        <f t="shared" si="14"/>
        <v>Zeeland</v>
      </c>
      <c r="H535" s="215" t="str">
        <f t="shared" si="15"/>
        <v>TILBURG</v>
      </c>
      <c r="I535" s="22"/>
      <c r="N535" s="360"/>
      <c r="O535" s="361"/>
      <c r="P535" s="362"/>
    </row>
    <row r="536" spans="1:16" x14ac:dyDescent="0.2">
      <c r="A536" s="182">
        <v>300</v>
      </c>
      <c r="B536" s="193">
        <v>654</v>
      </c>
      <c r="C536" s="183"/>
      <c r="D536" s="183" t="s">
        <v>2120</v>
      </c>
      <c r="E536" s="183" t="s">
        <v>397</v>
      </c>
      <c r="F536" s="191">
        <v>3070</v>
      </c>
      <c r="G536" s="213" t="str">
        <f t="shared" ref="G536:G599" si="16">VLOOKUP($F536,$J$23:$L$54,2,FALSE)</f>
        <v>Arnhem</v>
      </c>
      <c r="H536" s="215" t="str">
        <f t="shared" ref="H536:H599" si="17">VLOOKUP($F536,$J$23:$L$54,3,FALSE)</f>
        <v>ENSCHEDE</v>
      </c>
      <c r="I536" s="22"/>
      <c r="N536" s="360"/>
      <c r="O536" s="361"/>
      <c r="P536" s="362"/>
    </row>
    <row r="537" spans="1:16" x14ac:dyDescent="0.2">
      <c r="A537" s="182">
        <v>300</v>
      </c>
      <c r="B537" s="193">
        <v>659</v>
      </c>
      <c r="C537" s="183"/>
      <c r="D537" s="183" t="s">
        <v>2121</v>
      </c>
      <c r="E537" s="183" t="s">
        <v>601</v>
      </c>
      <c r="F537" s="191">
        <v>3050</v>
      </c>
      <c r="G537" s="213" t="str">
        <f t="shared" si="16"/>
        <v>Twente</v>
      </c>
      <c r="H537" s="215" t="str">
        <f t="shared" si="17"/>
        <v>ENSCHEDE</v>
      </c>
      <c r="I537" s="22"/>
      <c r="N537" s="360"/>
      <c r="O537" s="361"/>
      <c r="P537" s="362"/>
    </row>
    <row r="538" spans="1:16" x14ac:dyDescent="0.2">
      <c r="A538" s="182">
        <v>300</v>
      </c>
      <c r="B538" s="193">
        <v>660</v>
      </c>
      <c r="C538" s="183"/>
      <c r="D538" s="183" t="s">
        <v>2121</v>
      </c>
      <c r="E538" s="183" t="s">
        <v>601</v>
      </c>
      <c r="F538" s="191">
        <v>3040</v>
      </c>
      <c r="G538" s="213" t="str">
        <f t="shared" si="16"/>
        <v>Zwolle</v>
      </c>
      <c r="H538" s="215" t="str">
        <f t="shared" si="17"/>
        <v>ZWOLLE</v>
      </c>
      <c r="I538" s="22"/>
      <c r="N538" s="360"/>
      <c r="O538" s="361"/>
      <c r="P538" s="362"/>
    </row>
    <row r="539" spans="1:16" x14ac:dyDescent="0.2">
      <c r="A539" s="182">
        <v>300</v>
      </c>
      <c r="B539" s="193">
        <v>661</v>
      </c>
      <c r="C539" s="183"/>
      <c r="D539" s="183" t="s">
        <v>2122</v>
      </c>
      <c r="E539" s="183" t="s">
        <v>251</v>
      </c>
      <c r="F539" s="191">
        <v>3070</v>
      </c>
      <c r="G539" s="213" t="str">
        <f t="shared" si="16"/>
        <v>Arnhem</v>
      </c>
      <c r="H539" s="215" t="str">
        <f t="shared" si="17"/>
        <v>ENSCHEDE</v>
      </c>
      <c r="I539" s="22"/>
      <c r="N539" s="360"/>
      <c r="O539" s="361"/>
      <c r="P539" s="362"/>
    </row>
    <row r="540" spans="1:16" x14ac:dyDescent="0.2">
      <c r="A540" s="182">
        <v>300</v>
      </c>
      <c r="B540" s="193">
        <v>662</v>
      </c>
      <c r="C540" s="183"/>
      <c r="D540" s="183" t="s">
        <v>2122</v>
      </c>
      <c r="E540" s="183" t="s">
        <v>251</v>
      </c>
      <c r="F540" s="191">
        <v>3080</v>
      </c>
      <c r="G540" s="213" t="str">
        <f t="shared" si="16"/>
        <v>Nijmegen</v>
      </c>
      <c r="H540" s="215" t="str">
        <f t="shared" si="17"/>
        <v>EINDHOVEN</v>
      </c>
      <c r="I540" s="22"/>
      <c r="N540" s="360"/>
      <c r="O540" s="361"/>
      <c r="P540" s="362"/>
    </row>
    <row r="541" spans="1:16" x14ac:dyDescent="0.2">
      <c r="A541" s="182">
        <v>300</v>
      </c>
      <c r="B541" s="193">
        <v>664</v>
      </c>
      <c r="C541" s="183"/>
      <c r="D541" s="183" t="s">
        <v>2122</v>
      </c>
      <c r="E541" s="183" t="s">
        <v>251</v>
      </c>
      <c r="F541" s="191">
        <v>3061</v>
      </c>
      <c r="G541" s="213" t="str">
        <f t="shared" si="16"/>
        <v>Midden IJssel</v>
      </c>
      <c r="H541" s="215" t="str">
        <f t="shared" si="17"/>
        <v>DEVENTER</v>
      </c>
      <c r="I541" s="22"/>
      <c r="N541" s="360"/>
      <c r="O541" s="361"/>
      <c r="P541" s="362"/>
    </row>
    <row r="542" spans="1:16" x14ac:dyDescent="0.2">
      <c r="A542" s="182">
        <v>300</v>
      </c>
      <c r="B542" s="193">
        <v>666</v>
      </c>
      <c r="C542" s="183"/>
      <c r="D542" s="183" t="s">
        <v>71</v>
      </c>
      <c r="E542" s="183" t="s">
        <v>245</v>
      </c>
      <c r="F542" s="191">
        <v>3010</v>
      </c>
      <c r="G542" s="213" t="str">
        <f t="shared" si="16"/>
        <v>Groningen</v>
      </c>
      <c r="H542" s="215" t="str">
        <f t="shared" si="17"/>
        <v>ENSCHEDE</v>
      </c>
      <c r="I542" s="22"/>
      <c r="N542" s="360"/>
      <c r="O542" s="361"/>
      <c r="P542" s="362"/>
    </row>
    <row r="543" spans="1:16" x14ac:dyDescent="0.2">
      <c r="A543" s="182">
        <v>300</v>
      </c>
      <c r="B543" s="193">
        <v>667</v>
      </c>
      <c r="C543" s="183"/>
      <c r="D543" s="183" t="s">
        <v>749</v>
      </c>
      <c r="E543" s="183" t="s">
        <v>245</v>
      </c>
      <c r="F543" s="191">
        <v>3020</v>
      </c>
      <c r="G543" s="213" t="str">
        <f t="shared" si="16"/>
        <v>Friesland</v>
      </c>
      <c r="H543" s="215" t="str">
        <f t="shared" si="17"/>
        <v>LEEUWARDEN</v>
      </c>
      <c r="I543" s="22"/>
      <c r="N543" s="360"/>
      <c r="O543" s="361"/>
      <c r="P543" s="362"/>
    </row>
    <row r="544" spans="1:16" x14ac:dyDescent="0.2">
      <c r="A544" s="182">
        <v>300</v>
      </c>
      <c r="B544" s="193">
        <v>670</v>
      </c>
      <c r="C544" s="183"/>
      <c r="D544" s="183" t="s">
        <v>2123</v>
      </c>
      <c r="E544" s="183" t="s">
        <v>598</v>
      </c>
      <c r="F544" s="191">
        <v>3240</v>
      </c>
      <c r="G544" s="213" t="str">
        <f t="shared" si="16"/>
        <v>Waardenland</v>
      </c>
      <c r="H544" s="215" t="str">
        <f t="shared" si="17"/>
        <v>GORINCHEM</v>
      </c>
      <c r="I544" s="22"/>
      <c r="N544" s="360"/>
      <c r="O544" s="361"/>
      <c r="P544" s="362"/>
    </row>
    <row r="545" spans="1:16" x14ac:dyDescent="0.2">
      <c r="A545" s="182">
        <v>300</v>
      </c>
      <c r="B545" s="193">
        <v>671</v>
      </c>
      <c r="C545" s="183"/>
      <c r="D545" s="183" t="s">
        <v>2123</v>
      </c>
      <c r="E545" s="183" t="s">
        <v>598</v>
      </c>
      <c r="F545" s="191">
        <v>3020</v>
      </c>
      <c r="G545" s="213" t="str">
        <f t="shared" si="16"/>
        <v>Friesland</v>
      </c>
      <c r="H545" s="215" t="str">
        <f t="shared" si="17"/>
        <v>LEEUWARDEN</v>
      </c>
      <c r="I545" s="22"/>
      <c r="N545" s="360"/>
      <c r="O545" s="361"/>
      <c r="P545" s="362"/>
    </row>
    <row r="546" spans="1:16" x14ac:dyDescent="0.2">
      <c r="A546" s="182">
        <v>300</v>
      </c>
      <c r="B546" s="193">
        <v>672</v>
      </c>
      <c r="C546" s="183"/>
      <c r="D546" s="183" t="s">
        <v>2123</v>
      </c>
      <c r="E546" s="183" t="s">
        <v>598</v>
      </c>
      <c r="F546" s="191">
        <v>3170</v>
      </c>
      <c r="G546" s="213" t="str">
        <f t="shared" si="16"/>
        <v>Zuid Holland Noord</v>
      </c>
      <c r="H546" s="215" t="str">
        <f t="shared" si="17"/>
        <v>LEIDEN</v>
      </c>
      <c r="I546" s="22"/>
      <c r="N546" s="360"/>
      <c r="O546" s="361"/>
      <c r="P546" s="362"/>
    </row>
    <row r="547" spans="1:16" x14ac:dyDescent="0.2">
      <c r="A547" s="182">
        <v>300</v>
      </c>
      <c r="B547" s="193">
        <v>674</v>
      </c>
      <c r="C547" s="183"/>
      <c r="D547" s="183" t="s">
        <v>2123</v>
      </c>
      <c r="E547" s="183" t="s">
        <v>598</v>
      </c>
      <c r="F547" s="191">
        <v>3070</v>
      </c>
      <c r="G547" s="213" t="str">
        <f t="shared" si="16"/>
        <v>Arnhem</v>
      </c>
      <c r="H547" s="215" t="str">
        <f t="shared" si="17"/>
        <v>ENSCHEDE</v>
      </c>
      <c r="I547" s="22"/>
      <c r="N547" s="360"/>
      <c r="O547" s="361"/>
      <c r="P547" s="362"/>
    </row>
    <row r="548" spans="1:16" x14ac:dyDescent="0.2">
      <c r="A548" s="182">
        <v>300</v>
      </c>
      <c r="B548" s="193">
        <v>675</v>
      </c>
      <c r="C548" s="183"/>
      <c r="D548" s="183" t="s">
        <v>2123</v>
      </c>
      <c r="E548" s="183" t="s">
        <v>598</v>
      </c>
      <c r="F548" s="191">
        <v>3010</v>
      </c>
      <c r="G548" s="213" t="str">
        <f t="shared" si="16"/>
        <v>Groningen</v>
      </c>
      <c r="H548" s="215" t="str">
        <f t="shared" si="17"/>
        <v>ENSCHEDE</v>
      </c>
      <c r="I548" s="22"/>
      <c r="N548" s="360"/>
      <c r="O548" s="361"/>
      <c r="P548" s="362"/>
    </row>
    <row r="549" spans="1:16" x14ac:dyDescent="0.2">
      <c r="A549" s="182">
        <v>300</v>
      </c>
      <c r="B549" s="193">
        <v>676</v>
      </c>
      <c r="C549" s="183"/>
      <c r="D549" s="183" t="s">
        <v>2123</v>
      </c>
      <c r="E549" s="183" t="s">
        <v>598</v>
      </c>
      <c r="F549" s="191">
        <v>3050</v>
      </c>
      <c r="G549" s="213" t="str">
        <f t="shared" si="16"/>
        <v>Twente</v>
      </c>
      <c r="H549" s="215" t="str">
        <f t="shared" si="17"/>
        <v>ENSCHEDE</v>
      </c>
      <c r="I549" s="22"/>
      <c r="N549" s="360"/>
      <c r="O549" s="361"/>
      <c r="P549" s="362"/>
    </row>
    <row r="550" spans="1:16" x14ac:dyDescent="0.2">
      <c r="A550" s="182">
        <v>300</v>
      </c>
      <c r="B550" s="193">
        <v>678</v>
      </c>
      <c r="C550" s="183"/>
      <c r="D550" s="183" t="s">
        <v>490</v>
      </c>
      <c r="E550" s="183" t="s">
        <v>560</v>
      </c>
      <c r="F550" s="191">
        <v>3240</v>
      </c>
      <c r="G550" s="213" t="str">
        <f t="shared" si="16"/>
        <v>Waardenland</v>
      </c>
      <c r="H550" s="215" t="str">
        <f t="shared" si="17"/>
        <v>GORINCHEM</v>
      </c>
      <c r="I550" s="22"/>
      <c r="N550" s="360"/>
      <c r="O550" s="361"/>
      <c r="P550" s="362"/>
    </row>
    <row r="551" spans="1:16" x14ac:dyDescent="0.2">
      <c r="A551" s="182">
        <v>300</v>
      </c>
      <c r="B551" s="193">
        <v>679</v>
      </c>
      <c r="C551" s="183"/>
      <c r="D551" s="183" t="s">
        <v>88</v>
      </c>
      <c r="E551" s="183" t="s">
        <v>560</v>
      </c>
      <c r="F551" s="191">
        <v>3230</v>
      </c>
      <c r="G551" s="213" t="str">
        <f t="shared" si="16"/>
        <v>Zuid-Hollandse Eilanden</v>
      </c>
      <c r="H551" s="215" t="str">
        <f t="shared" si="17"/>
        <v>TILBURG</v>
      </c>
      <c r="I551" s="22"/>
      <c r="N551" s="360"/>
      <c r="O551" s="361"/>
      <c r="P551" s="362"/>
    </row>
    <row r="552" spans="1:16" x14ac:dyDescent="0.2">
      <c r="A552" s="182">
        <v>300</v>
      </c>
      <c r="B552" s="193">
        <v>680</v>
      </c>
      <c r="C552" s="183"/>
      <c r="D552" s="183" t="s">
        <v>2124</v>
      </c>
      <c r="E552" s="183" t="s">
        <v>560</v>
      </c>
      <c r="F552" s="191">
        <v>3210</v>
      </c>
      <c r="G552" s="213" t="str">
        <f t="shared" si="16"/>
        <v>Rotterdam</v>
      </c>
      <c r="H552" s="215" t="str">
        <f t="shared" si="17"/>
        <v>ZWOLLE</v>
      </c>
      <c r="I552" s="22"/>
      <c r="N552" s="360"/>
      <c r="O552" s="361"/>
      <c r="P552" s="362"/>
    </row>
    <row r="553" spans="1:16" x14ac:dyDescent="0.2">
      <c r="A553" s="182">
        <v>300</v>
      </c>
      <c r="B553" s="193">
        <v>686</v>
      </c>
      <c r="C553" s="183"/>
      <c r="D553" s="183" t="s">
        <v>9</v>
      </c>
      <c r="E553" s="183" t="s">
        <v>560</v>
      </c>
      <c r="F553" s="191">
        <v>3210</v>
      </c>
      <c r="G553" s="213" t="str">
        <f t="shared" si="16"/>
        <v>Rotterdam</v>
      </c>
      <c r="H553" s="215" t="str">
        <f t="shared" si="17"/>
        <v>ZWOLLE</v>
      </c>
      <c r="I553" s="22"/>
      <c r="N553" s="360"/>
      <c r="O553" s="361"/>
      <c r="P553" s="362"/>
    </row>
    <row r="554" spans="1:16" x14ac:dyDescent="0.2">
      <c r="A554" s="182">
        <v>300</v>
      </c>
      <c r="B554" s="193">
        <v>688</v>
      </c>
      <c r="C554" s="183"/>
      <c r="D554" s="183" t="s">
        <v>2125</v>
      </c>
      <c r="E554" s="183" t="s">
        <v>577</v>
      </c>
      <c r="F554" s="191">
        <v>3170</v>
      </c>
      <c r="G554" s="213" t="str">
        <f t="shared" si="16"/>
        <v>Zuid Holland Noord</v>
      </c>
      <c r="H554" s="215" t="str">
        <f t="shared" si="17"/>
        <v>LEIDEN</v>
      </c>
      <c r="I554" s="22"/>
      <c r="N554" s="360"/>
      <c r="O554" s="361"/>
      <c r="P554" s="362"/>
    </row>
    <row r="555" spans="1:16" x14ac:dyDescent="0.2">
      <c r="A555" s="182">
        <v>300</v>
      </c>
      <c r="B555" s="193">
        <v>689</v>
      </c>
      <c r="C555" s="183"/>
      <c r="D555" s="183" t="s">
        <v>2126</v>
      </c>
      <c r="E555" s="183" t="s">
        <v>366</v>
      </c>
      <c r="F555" s="191">
        <v>3050</v>
      </c>
      <c r="G555" s="213" t="str">
        <f t="shared" si="16"/>
        <v>Twente</v>
      </c>
      <c r="H555" s="215" t="str">
        <f t="shared" si="17"/>
        <v>ENSCHEDE</v>
      </c>
      <c r="I555" s="22"/>
      <c r="N555" s="360"/>
      <c r="O555" s="361"/>
      <c r="P555" s="362"/>
    </row>
    <row r="556" spans="1:16" x14ac:dyDescent="0.2">
      <c r="A556" s="182">
        <v>300</v>
      </c>
      <c r="B556" s="193">
        <v>691</v>
      </c>
      <c r="C556" s="183"/>
      <c r="D556" s="183" t="s">
        <v>2126</v>
      </c>
      <c r="E556" s="183" t="s">
        <v>366</v>
      </c>
      <c r="F556" s="191">
        <v>3080</v>
      </c>
      <c r="G556" s="213" t="str">
        <f t="shared" si="16"/>
        <v>Nijmegen</v>
      </c>
      <c r="H556" s="215" t="str">
        <f t="shared" si="17"/>
        <v>EINDHOVEN</v>
      </c>
      <c r="I556" s="22"/>
      <c r="N556" s="360"/>
      <c r="O556" s="361"/>
      <c r="P556" s="362"/>
    </row>
    <row r="557" spans="1:16" x14ac:dyDescent="0.2">
      <c r="A557" s="182">
        <v>300</v>
      </c>
      <c r="B557" s="193">
        <v>692</v>
      </c>
      <c r="C557" s="183"/>
      <c r="D557" s="183" t="s">
        <v>2126</v>
      </c>
      <c r="E557" s="183" t="s">
        <v>366</v>
      </c>
      <c r="F557" s="191">
        <v>3260</v>
      </c>
      <c r="G557" s="213" t="str">
        <f t="shared" si="16"/>
        <v>West-Brabant</v>
      </c>
      <c r="H557" s="215" t="str">
        <f t="shared" si="17"/>
        <v>TILBURG</v>
      </c>
      <c r="I557" s="22"/>
      <c r="N557" s="360"/>
      <c r="O557" s="361"/>
      <c r="P557" s="362"/>
    </row>
    <row r="558" spans="1:16" x14ac:dyDescent="0.2">
      <c r="A558" s="182">
        <v>300</v>
      </c>
      <c r="B558" s="193">
        <v>694</v>
      </c>
      <c r="C558" s="183"/>
      <c r="D558" s="183" t="s">
        <v>2126</v>
      </c>
      <c r="E558" s="183" t="s">
        <v>366</v>
      </c>
      <c r="F558" s="191">
        <v>3061</v>
      </c>
      <c r="G558" s="213" t="str">
        <f t="shared" si="16"/>
        <v>Midden IJssel</v>
      </c>
      <c r="H558" s="215" t="str">
        <f t="shared" si="17"/>
        <v>DEVENTER</v>
      </c>
      <c r="I558" s="22"/>
      <c r="N558" s="360"/>
      <c r="O558" s="361"/>
      <c r="P558" s="362"/>
    </row>
    <row r="559" spans="1:16" x14ac:dyDescent="0.2">
      <c r="A559" s="182">
        <v>300</v>
      </c>
      <c r="B559" s="193">
        <v>695</v>
      </c>
      <c r="C559" s="183"/>
      <c r="D559" s="183" t="s">
        <v>2126</v>
      </c>
      <c r="E559" s="183" t="s">
        <v>366</v>
      </c>
      <c r="F559" s="191">
        <v>3020</v>
      </c>
      <c r="G559" s="213" t="str">
        <f t="shared" si="16"/>
        <v>Friesland</v>
      </c>
      <c r="H559" s="215" t="str">
        <f t="shared" si="17"/>
        <v>LEEUWARDEN</v>
      </c>
      <c r="I559" s="22"/>
      <c r="N559" s="360"/>
      <c r="O559" s="361"/>
      <c r="P559" s="362"/>
    </row>
    <row r="560" spans="1:16" x14ac:dyDescent="0.2">
      <c r="A560" s="182">
        <v>300</v>
      </c>
      <c r="B560" s="193">
        <v>696</v>
      </c>
      <c r="C560" s="183"/>
      <c r="D560" s="183" t="s">
        <v>2126</v>
      </c>
      <c r="E560" s="183" t="s">
        <v>366</v>
      </c>
      <c r="F560" s="191">
        <v>3190</v>
      </c>
      <c r="G560" s="213" t="str">
        <f t="shared" si="16"/>
        <v>Delft Westland Oostland</v>
      </c>
      <c r="H560" s="215" t="str">
        <f t="shared" si="17"/>
        <v>SCHIEDAM</v>
      </c>
      <c r="I560" s="22"/>
      <c r="N560" s="360"/>
      <c r="O560" s="361"/>
      <c r="P560" s="362"/>
    </row>
    <row r="561" spans="1:16" x14ac:dyDescent="0.2">
      <c r="A561" s="182">
        <v>300</v>
      </c>
      <c r="B561" s="193">
        <v>697</v>
      </c>
      <c r="C561" s="183"/>
      <c r="D561" s="183" t="s">
        <v>2126</v>
      </c>
      <c r="E561" s="183" t="s">
        <v>366</v>
      </c>
      <c r="F561" s="191">
        <v>3170</v>
      </c>
      <c r="G561" s="213" t="str">
        <f t="shared" si="16"/>
        <v>Zuid Holland Noord</v>
      </c>
      <c r="H561" s="215" t="str">
        <f t="shared" si="17"/>
        <v>LEIDEN</v>
      </c>
      <c r="I561" s="22"/>
      <c r="N561" s="360"/>
      <c r="O561" s="361"/>
      <c r="P561" s="362"/>
    </row>
    <row r="562" spans="1:16" x14ac:dyDescent="0.2">
      <c r="A562" s="182">
        <v>300</v>
      </c>
      <c r="B562" s="193">
        <v>703</v>
      </c>
      <c r="C562" s="183"/>
      <c r="D562" s="183" t="s">
        <v>2127</v>
      </c>
      <c r="E562" s="183" t="s">
        <v>245</v>
      </c>
      <c r="F562" s="191">
        <v>3010</v>
      </c>
      <c r="G562" s="213" t="str">
        <f t="shared" si="16"/>
        <v>Groningen</v>
      </c>
      <c r="H562" s="215" t="str">
        <f t="shared" si="17"/>
        <v>ENSCHEDE</v>
      </c>
      <c r="I562" s="22"/>
      <c r="N562" s="360"/>
      <c r="O562" s="361"/>
      <c r="P562" s="362"/>
    </row>
    <row r="563" spans="1:16" x14ac:dyDescent="0.2">
      <c r="A563" s="182">
        <v>300</v>
      </c>
      <c r="B563" s="193">
        <v>704</v>
      </c>
      <c r="C563" s="183"/>
      <c r="D563" s="183" t="s">
        <v>2127</v>
      </c>
      <c r="E563" s="183" t="s">
        <v>245</v>
      </c>
      <c r="F563" s="191">
        <v>3050</v>
      </c>
      <c r="G563" s="213" t="str">
        <f t="shared" si="16"/>
        <v>Twente</v>
      </c>
      <c r="H563" s="215" t="str">
        <f t="shared" si="17"/>
        <v>ENSCHEDE</v>
      </c>
      <c r="I563" s="22"/>
      <c r="N563" s="360"/>
      <c r="O563" s="361"/>
      <c r="P563" s="362"/>
    </row>
    <row r="564" spans="1:16" x14ac:dyDescent="0.2">
      <c r="A564" s="182">
        <v>300</v>
      </c>
      <c r="B564" s="193">
        <v>705</v>
      </c>
      <c r="C564" s="183"/>
      <c r="D564" s="183" t="s">
        <v>746</v>
      </c>
      <c r="E564" s="183" t="s">
        <v>332</v>
      </c>
      <c r="F564" s="191">
        <v>3170</v>
      </c>
      <c r="G564" s="213" t="str">
        <f t="shared" si="16"/>
        <v>Zuid Holland Noord</v>
      </c>
      <c r="H564" s="215" t="str">
        <f t="shared" si="17"/>
        <v>LEIDEN</v>
      </c>
      <c r="I564" s="22"/>
      <c r="N564" s="360"/>
      <c r="O564" s="361"/>
      <c r="P564" s="362"/>
    </row>
    <row r="565" spans="1:16" x14ac:dyDescent="0.2">
      <c r="A565" s="182">
        <v>300</v>
      </c>
      <c r="B565" s="193">
        <v>706</v>
      </c>
      <c r="C565" s="183"/>
      <c r="D565" s="183" t="s">
        <v>2128</v>
      </c>
      <c r="E565" s="183" t="s">
        <v>332</v>
      </c>
      <c r="F565" s="191">
        <v>3180</v>
      </c>
      <c r="G565" s="213" t="str">
        <f t="shared" si="16"/>
        <v>Haaglanden</v>
      </c>
      <c r="H565" s="215" t="str">
        <f t="shared" si="17"/>
        <v>TILBURG</v>
      </c>
      <c r="I565" s="22"/>
      <c r="N565" s="360"/>
      <c r="O565" s="361"/>
      <c r="P565" s="362"/>
    </row>
    <row r="566" spans="1:16" x14ac:dyDescent="0.2">
      <c r="A566" s="182">
        <v>300</v>
      </c>
      <c r="B566" s="193">
        <v>707</v>
      </c>
      <c r="C566" s="183"/>
      <c r="D566" s="183" t="s">
        <v>2128</v>
      </c>
      <c r="E566" s="183" t="s">
        <v>332</v>
      </c>
      <c r="F566" s="191">
        <v>3190</v>
      </c>
      <c r="G566" s="213" t="str">
        <f t="shared" si="16"/>
        <v>Delft Westland Oostland</v>
      </c>
      <c r="H566" s="215" t="str">
        <f t="shared" si="17"/>
        <v>SCHIEDAM</v>
      </c>
      <c r="I566" s="22"/>
      <c r="N566" s="360"/>
      <c r="O566" s="361"/>
      <c r="P566" s="362"/>
    </row>
    <row r="567" spans="1:16" x14ac:dyDescent="0.2">
      <c r="A567" s="182">
        <v>300</v>
      </c>
      <c r="B567" s="193">
        <v>708</v>
      </c>
      <c r="C567" s="183"/>
      <c r="D567" s="183" t="s">
        <v>2129</v>
      </c>
      <c r="E567" s="183" t="s">
        <v>580</v>
      </c>
      <c r="F567" s="191">
        <v>3300</v>
      </c>
      <c r="G567" s="213" t="str">
        <f t="shared" si="16"/>
        <v>Noord-Limburg</v>
      </c>
      <c r="H567" s="215" t="str">
        <f t="shared" si="17"/>
        <v>EINDHOVEN</v>
      </c>
      <c r="I567" s="22"/>
      <c r="N567" s="360"/>
      <c r="O567" s="361"/>
      <c r="P567" s="362"/>
    </row>
    <row r="568" spans="1:16" x14ac:dyDescent="0.2">
      <c r="A568" s="182">
        <v>300</v>
      </c>
      <c r="B568" s="193">
        <v>710</v>
      </c>
      <c r="C568" s="183"/>
      <c r="D568" s="183" t="s">
        <v>2129</v>
      </c>
      <c r="E568" s="183" t="s">
        <v>580</v>
      </c>
      <c r="F568" s="191">
        <v>3170</v>
      </c>
      <c r="G568" s="213" t="str">
        <f t="shared" si="16"/>
        <v>Zuid Holland Noord</v>
      </c>
      <c r="H568" s="215" t="str">
        <f t="shared" si="17"/>
        <v>LEIDEN</v>
      </c>
      <c r="I568" s="22"/>
      <c r="N568" s="360"/>
      <c r="O568" s="361"/>
      <c r="P568" s="362"/>
    </row>
    <row r="569" spans="1:16" x14ac:dyDescent="0.2">
      <c r="A569" s="182">
        <v>300</v>
      </c>
      <c r="B569" s="193">
        <v>712</v>
      </c>
      <c r="C569" s="183"/>
      <c r="D569" s="183" t="s">
        <v>2129</v>
      </c>
      <c r="E569" s="183" t="s">
        <v>580</v>
      </c>
      <c r="F569" s="191">
        <v>3020</v>
      </c>
      <c r="G569" s="213" t="str">
        <f t="shared" si="16"/>
        <v>Friesland</v>
      </c>
      <c r="H569" s="215" t="str">
        <f t="shared" si="17"/>
        <v>LEEUWARDEN</v>
      </c>
      <c r="I569" s="22"/>
      <c r="N569" s="360"/>
      <c r="O569" s="361"/>
      <c r="P569" s="362"/>
    </row>
    <row r="570" spans="1:16" x14ac:dyDescent="0.2">
      <c r="A570" s="182">
        <v>300</v>
      </c>
      <c r="B570" s="193">
        <v>718</v>
      </c>
      <c r="C570" s="183"/>
      <c r="D570" s="183" t="s">
        <v>2130</v>
      </c>
      <c r="E570" s="183" t="s">
        <v>246</v>
      </c>
      <c r="F570" s="191">
        <v>3061</v>
      </c>
      <c r="G570" s="213" t="str">
        <f t="shared" si="16"/>
        <v>Midden IJssel</v>
      </c>
      <c r="H570" s="215" t="str">
        <f t="shared" si="17"/>
        <v>DEVENTER</v>
      </c>
      <c r="I570" s="22"/>
      <c r="N570" s="360"/>
      <c r="O570" s="361"/>
      <c r="P570" s="362"/>
    </row>
    <row r="571" spans="1:16" x14ac:dyDescent="0.2">
      <c r="A571" s="182">
        <v>300</v>
      </c>
      <c r="B571" s="193">
        <v>719</v>
      </c>
      <c r="C571" s="183"/>
      <c r="D571" s="183" t="s">
        <v>2130</v>
      </c>
      <c r="E571" s="183" t="s">
        <v>246</v>
      </c>
      <c r="F571" s="191">
        <v>3040</v>
      </c>
      <c r="G571" s="213" t="str">
        <f t="shared" si="16"/>
        <v>Zwolle</v>
      </c>
      <c r="H571" s="215" t="str">
        <f t="shared" si="17"/>
        <v>ZWOLLE</v>
      </c>
      <c r="I571" s="22"/>
      <c r="N571" s="360"/>
      <c r="O571" s="361"/>
      <c r="P571" s="362"/>
    </row>
    <row r="572" spans="1:16" x14ac:dyDescent="0.2">
      <c r="A572" s="182">
        <v>300</v>
      </c>
      <c r="B572" s="193">
        <v>720</v>
      </c>
      <c r="C572" s="183"/>
      <c r="D572" s="183" t="s">
        <v>2131</v>
      </c>
      <c r="E572" s="183" t="s">
        <v>446</v>
      </c>
      <c r="F572" s="191">
        <v>3290</v>
      </c>
      <c r="G572" s="213" t="str">
        <f t="shared" si="16"/>
        <v>Zuidoost-Brabant</v>
      </c>
      <c r="H572" s="215" t="str">
        <f t="shared" si="17"/>
        <v>TILBURG</v>
      </c>
      <c r="I572" s="22"/>
      <c r="N572" s="360"/>
      <c r="O572" s="361"/>
      <c r="P572" s="362"/>
    </row>
    <row r="573" spans="1:16" x14ac:dyDescent="0.2">
      <c r="A573" s="182">
        <v>300</v>
      </c>
      <c r="B573" s="193">
        <v>722</v>
      </c>
      <c r="C573" s="183"/>
      <c r="D573" s="183" t="s">
        <v>63</v>
      </c>
      <c r="E573" s="183" t="s">
        <v>446</v>
      </c>
      <c r="F573" s="191">
        <v>3270</v>
      </c>
      <c r="G573" s="213" t="str">
        <f t="shared" si="16"/>
        <v>Midden-Brabant</v>
      </c>
      <c r="H573" s="215" t="str">
        <f t="shared" si="17"/>
        <v>TILBURG</v>
      </c>
      <c r="I573" s="22"/>
      <c r="N573" s="360"/>
      <c r="O573" s="361"/>
      <c r="P573" s="362"/>
    </row>
    <row r="574" spans="1:16" x14ac:dyDescent="0.2">
      <c r="A574" s="182">
        <v>300</v>
      </c>
      <c r="B574" s="193">
        <v>724</v>
      </c>
      <c r="C574" s="183"/>
      <c r="D574" s="183" t="s">
        <v>2132</v>
      </c>
      <c r="E574" s="183" t="s">
        <v>247</v>
      </c>
      <c r="F574" s="191">
        <v>3040</v>
      </c>
      <c r="G574" s="213" t="str">
        <f t="shared" si="16"/>
        <v>Zwolle</v>
      </c>
      <c r="H574" s="215" t="str">
        <f t="shared" si="17"/>
        <v>ZWOLLE</v>
      </c>
      <c r="I574" s="22"/>
      <c r="N574" s="360"/>
      <c r="O574" s="361"/>
      <c r="P574" s="362"/>
    </row>
    <row r="575" spans="1:16" x14ac:dyDescent="0.2">
      <c r="A575" s="182">
        <v>300</v>
      </c>
      <c r="B575" s="193">
        <v>726</v>
      </c>
      <c r="C575" s="183"/>
      <c r="D575" s="183" t="s">
        <v>2133</v>
      </c>
      <c r="E575" s="183" t="s">
        <v>330</v>
      </c>
      <c r="F575" s="191">
        <v>3050</v>
      </c>
      <c r="G575" s="213" t="str">
        <f t="shared" si="16"/>
        <v>Twente</v>
      </c>
      <c r="H575" s="215" t="str">
        <f t="shared" si="17"/>
        <v>ENSCHEDE</v>
      </c>
      <c r="I575" s="22"/>
      <c r="N575" s="360"/>
      <c r="O575" s="361"/>
      <c r="P575" s="362"/>
    </row>
    <row r="576" spans="1:16" x14ac:dyDescent="0.2">
      <c r="A576" s="182">
        <v>300</v>
      </c>
      <c r="B576" s="193">
        <v>729</v>
      </c>
      <c r="C576" s="183"/>
      <c r="D576" s="183" t="s">
        <v>510</v>
      </c>
      <c r="E576" s="183" t="s">
        <v>550</v>
      </c>
      <c r="F576" s="191">
        <v>3170</v>
      </c>
      <c r="G576" s="213" t="str">
        <f t="shared" si="16"/>
        <v>Zuid Holland Noord</v>
      </c>
      <c r="H576" s="215" t="str">
        <f t="shared" si="17"/>
        <v>LEIDEN</v>
      </c>
      <c r="I576" s="22"/>
      <c r="N576" s="360"/>
      <c r="O576" s="361"/>
      <c r="P576" s="362"/>
    </row>
    <row r="577" spans="1:16" x14ac:dyDescent="0.2">
      <c r="A577" s="182">
        <v>300</v>
      </c>
      <c r="B577" s="193">
        <v>730</v>
      </c>
      <c r="C577" s="183"/>
      <c r="D577" s="183" t="s">
        <v>2134</v>
      </c>
      <c r="E577" s="183" t="s">
        <v>550</v>
      </c>
      <c r="F577" s="191">
        <v>3130</v>
      </c>
      <c r="G577" s="213" t="str">
        <f t="shared" si="16"/>
        <v>Kennemerland</v>
      </c>
      <c r="H577" s="215" t="str">
        <f t="shared" si="17"/>
        <v>ZWOLLE</v>
      </c>
      <c r="I577" s="22"/>
      <c r="N577" s="360"/>
      <c r="O577" s="361"/>
      <c r="P577" s="362"/>
    </row>
    <row r="578" spans="1:16" x14ac:dyDescent="0.2">
      <c r="A578" s="182">
        <v>300</v>
      </c>
      <c r="B578" s="193">
        <v>731</v>
      </c>
      <c r="C578" s="183"/>
      <c r="D578" s="183" t="s">
        <v>2135</v>
      </c>
      <c r="E578" s="183" t="s">
        <v>282</v>
      </c>
      <c r="F578" s="191">
        <v>3070</v>
      </c>
      <c r="G578" s="213" t="str">
        <f t="shared" si="16"/>
        <v>Arnhem</v>
      </c>
      <c r="H578" s="215" t="str">
        <f t="shared" si="17"/>
        <v>ENSCHEDE</v>
      </c>
      <c r="I578" s="22"/>
      <c r="N578" s="360"/>
      <c r="O578" s="361"/>
      <c r="P578" s="362"/>
    </row>
    <row r="579" spans="1:16" x14ac:dyDescent="0.2">
      <c r="A579" s="182">
        <v>300</v>
      </c>
      <c r="B579" s="193">
        <v>732</v>
      </c>
      <c r="C579" s="183"/>
      <c r="D579" s="183" t="s">
        <v>2136</v>
      </c>
      <c r="E579" s="183" t="s">
        <v>251</v>
      </c>
      <c r="F579" s="191">
        <v>3070</v>
      </c>
      <c r="G579" s="213" t="str">
        <f t="shared" si="16"/>
        <v>Arnhem</v>
      </c>
      <c r="H579" s="215" t="str">
        <f t="shared" si="17"/>
        <v>ENSCHEDE</v>
      </c>
      <c r="I579" s="22"/>
      <c r="N579" s="360"/>
      <c r="O579" s="361"/>
      <c r="P579" s="362"/>
    </row>
    <row r="580" spans="1:16" x14ac:dyDescent="0.2">
      <c r="A580" s="182">
        <v>300</v>
      </c>
      <c r="B580" s="193">
        <v>734</v>
      </c>
      <c r="C580" s="183"/>
      <c r="D580" s="183" t="s">
        <v>2136</v>
      </c>
      <c r="E580" s="183" t="s">
        <v>251</v>
      </c>
      <c r="F580" s="191">
        <v>3260</v>
      </c>
      <c r="G580" s="213" t="str">
        <f t="shared" si="16"/>
        <v>West-Brabant</v>
      </c>
      <c r="H580" s="215" t="str">
        <f t="shared" si="17"/>
        <v>TILBURG</v>
      </c>
      <c r="I580" s="22"/>
      <c r="N580" s="360"/>
      <c r="O580" s="361"/>
      <c r="P580" s="362"/>
    </row>
    <row r="581" spans="1:16" x14ac:dyDescent="0.2">
      <c r="A581" s="182">
        <v>300</v>
      </c>
      <c r="B581" s="193">
        <v>739</v>
      </c>
      <c r="C581" s="183"/>
      <c r="D581" s="183" t="s">
        <v>2137</v>
      </c>
      <c r="E581" s="183" t="s">
        <v>275</v>
      </c>
      <c r="F581" s="191">
        <v>3040</v>
      </c>
      <c r="G581" s="213" t="str">
        <f t="shared" si="16"/>
        <v>Zwolle</v>
      </c>
      <c r="H581" s="215" t="str">
        <f t="shared" si="17"/>
        <v>ZWOLLE</v>
      </c>
      <c r="I581" s="22"/>
      <c r="N581" s="360"/>
      <c r="O581" s="361"/>
      <c r="P581" s="362"/>
    </row>
    <row r="582" spans="1:16" x14ac:dyDescent="0.2">
      <c r="A582" s="182">
        <v>300</v>
      </c>
      <c r="B582" s="193">
        <v>740</v>
      </c>
      <c r="C582" s="183"/>
      <c r="D582" s="183" t="s">
        <v>2137</v>
      </c>
      <c r="E582" s="183" t="s">
        <v>275</v>
      </c>
      <c r="F582" s="191">
        <v>3020</v>
      </c>
      <c r="G582" s="213" t="str">
        <f t="shared" si="16"/>
        <v>Friesland</v>
      </c>
      <c r="H582" s="215" t="str">
        <f t="shared" si="17"/>
        <v>LEEUWARDEN</v>
      </c>
      <c r="I582" s="22"/>
      <c r="N582" s="360"/>
      <c r="O582" s="361"/>
      <c r="P582" s="362"/>
    </row>
    <row r="583" spans="1:16" x14ac:dyDescent="0.2">
      <c r="A583" s="182">
        <v>300</v>
      </c>
      <c r="B583" s="193">
        <v>742</v>
      </c>
      <c r="C583" s="183"/>
      <c r="D583" s="183" t="s">
        <v>2138</v>
      </c>
      <c r="E583" s="183" t="s">
        <v>392</v>
      </c>
      <c r="F583" s="191">
        <v>3160</v>
      </c>
      <c r="G583" s="213" t="str">
        <f t="shared" si="16"/>
        <v>Amstelland en de Meerlanden</v>
      </c>
      <c r="H583" s="215" t="str">
        <f t="shared" si="17"/>
        <v>LEIDEN</v>
      </c>
      <c r="I583" s="22"/>
      <c r="N583" s="360"/>
      <c r="O583" s="361"/>
      <c r="P583" s="362"/>
    </row>
    <row r="584" spans="1:16" x14ac:dyDescent="0.2">
      <c r="A584" s="182">
        <v>300</v>
      </c>
      <c r="B584" s="193">
        <v>743</v>
      </c>
      <c r="C584" s="183"/>
      <c r="D584" s="183" t="s">
        <v>2138</v>
      </c>
      <c r="E584" s="183" t="s">
        <v>392</v>
      </c>
      <c r="F584" s="191">
        <v>3130</v>
      </c>
      <c r="G584" s="213" t="str">
        <f t="shared" si="16"/>
        <v>Kennemerland</v>
      </c>
      <c r="H584" s="215" t="str">
        <f t="shared" si="17"/>
        <v>ZWOLLE</v>
      </c>
      <c r="I584" s="22"/>
      <c r="N584" s="360"/>
      <c r="O584" s="361"/>
      <c r="P584" s="362"/>
    </row>
    <row r="585" spans="1:16" x14ac:dyDescent="0.2">
      <c r="A585" s="182">
        <v>300</v>
      </c>
      <c r="B585" s="193">
        <v>748</v>
      </c>
      <c r="C585" s="183"/>
      <c r="D585" s="183" t="s">
        <v>2139</v>
      </c>
      <c r="E585" s="183" t="s">
        <v>330</v>
      </c>
      <c r="F585" s="191">
        <v>3061</v>
      </c>
      <c r="G585" s="213" t="str">
        <f t="shared" si="16"/>
        <v>Midden IJssel</v>
      </c>
      <c r="H585" s="215" t="str">
        <f t="shared" si="17"/>
        <v>DEVENTER</v>
      </c>
      <c r="I585" s="22"/>
      <c r="N585" s="360"/>
      <c r="O585" s="361"/>
      <c r="P585" s="362"/>
    </row>
    <row r="586" spans="1:16" x14ac:dyDescent="0.2">
      <c r="A586" s="182">
        <v>300</v>
      </c>
      <c r="B586" s="193">
        <v>749</v>
      </c>
      <c r="C586" s="183"/>
      <c r="D586" s="183" t="s">
        <v>204</v>
      </c>
      <c r="E586" s="183" t="s">
        <v>620</v>
      </c>
      <c r="F586" s="191">
        <v>3010</v>
      </c>
      <c r="G586" s="213" t="str">
        <f t="shared" si="16"/>
        <v>Groningen</v>
      </c>
      <c r="H586" s="215" t="str">
        <f t="shared" si="17"/>
        <v>ENSCHEDE</v>
      </c>
      <c r="I586" s="22"/>
      <c r="N586" s="360"/>
      <c r="O586" s="361"/>
      <c r="P586" s="362"/>
    </row>
    <row r="587" spans="1:16" x14ac:dyDescent="0.2">
      <c r="A587" s="182">
        <v>300</v>
      </c>
      <c r="B587" s="193">
        <v>750</v>
      </c>
      <c r="C587" s="183"/>
      <c r="D587" s="183" t="s">
        <v>180</v>
      </c>
      <c r="E587" s="183" t="s">
        <v>620</v>
      </c>
      <c r="F587" s="191">
        <v>3280</v>
      </c>
      <c r="G587" s="213" t="str">
        <f t="shared" si="16"/>
        <v>Noordoost-Brabant</v>
      </c>
      <c r="H587" s="215" t="str">
        <f t="shared" si="17"/>
        <v>TILBURG</v>
      </c>
      <c r="I587" s="22"/>
      <c r="N587" s="360"/>
      <c r="O587" s="361"/>
      <c r="P587" s="362"/>
    </row>
    <row r="588" spans="1:16" x14ac:dyDescent="0.2">
      <c r="A588" s="182">
        <v>300</v>
      </c>
      <c r="B588" s="193">
        <v>753</v>
      </c>
      <c r="C588" s="183"/>
      <c r="D588" s="183" t="s">
        <v>2140</v>
      </c>
      <c r="E588" s="183" t="s">
        <v>330</v>
      </c>
      <c r="F588" s="191">
        <v>3050</v>
      </c>
      <c r="G588" s="213" t="str">
        <f t="shared" si="16"/>
        <v>Twente</v>
      </c>
      <c r="H588" s="215" t="str">
        <f t="shared" si="17"/>
        <v>ENSCHEDE</v>
      </c>
      <c r="I588" s="22"/>
      <c r="N588" s="360"/>
      <c r="O588" s="361"/>
      <c r="P588" s="362"/>
    </row>
    <row r="589" spans="1:16" x14ac:dyDescent="0.2">
      <c r="A589" s="182">
        <v>300</v>
      </c>
      <c r="B589" s="193">
        <v>755</v>
      </c>
      <c r="C589" s="183"/>
      <c r="D589" s="183" t="s">
        <v>2141</v>
      </c>
      <c r="E589" s="183" t="s">
        <v>304</v>
      </c>
      <c r="F589" s="191">
        <v>3200</v>
      </c>
      <c r="G589" s="213" t="str">
        <f t="shared" si="16"/>
        <v>Midden-Holland</v>
      </c>
      <c r="H589" s="215" t="str">
        <f t="shared" si="17"/>
        <v>GORINCHEM</v>
      </c>
      <c r="I589" s="22"/>
      <c r="N589" s="360"/>
      <c r="O589" s="361"/>
      <c r="P589" s="362"/>
    </row>
    <row r="590" spans="1:16" x14ac:dyDescent="0.2">
      <c r="A590" s="182">
        <v>300</v>
      </c>
      <c r="B590" s="193">
        <v>756</v>
      </c>
      <c r="C590" s="183"/>
      <c r="D590" s="183" t="s">
        <v>2141</v>
      </c>
      <c r="E590" s="183" t="s">
        <v>304</v>
      </c>
      <c r="F590" s="191">
        <v>3210</v>
      </c>
      <c r="G590" s="213" t="str">
        <f t="shared" si="16"/>
        <v>Rotterdam</v>
      </c>
      <c r="H590" s="215" t="str">
        <f t="shared" si="17"/>
        <v>ZWOLLE</v>
      </c>
      <c r="I590" s="22"/>
      <c r="N590" s="360"/>
      <c r="O590" s="361"/>
      <c r="P590" s="362"/>
    </row>
    <row r="591" spans="1:16" x14ac:dyDescent="0.2">
      <c r="A591" s="182">
        <v>300</v>
      </c>
      <c r="B591" s="193">
        <v>759</v>
      </c>
      <c r="C591" s="183"/>
      <c r="D591" s="183" t="s">
        <v>476</v>
      </c>
      <c r="E591" s="183" t="s">
        <v>263</v>
      </c>
      <c r="F591" s="191">
        <v>3150</v>
      </c>
      <c r="G591" s="213" t="str">
        <f t="shared" si="16"/>
        <v>Amsterdam</v>
      </c>
      <c r="H591" s="215" t="str">
        <f t="shared" si="17"/>
        <v>AMERSFOORT</v>
      </c>
      <c r="I591" s="22"/>
      <c r="N591" s="360"/>
      <c r="O591" s="361"/>
      <c r="P591" s="362"/>
    </row>
    <row r="592" spans="1:16" x14ac:dyDescent="0.2">
      <c r="A592" s="182">
        <v>300</v>
      </c>
      <c r="B592" s="193">
        <v>760</v>
      </c>
      <c r="C592" s="183"/>
      <c r="D592" s="183" t="s">
        <v>2143</v>
      </c>
      <c r="E592" s="183" t="s">
        <v>475</v>
      </c>
      <c r="F592" s="191">
        <v>3220</v>
      </c>
      <c r="G592" s="213" t="str">
        <f t="shared" si="16"/>
        <v>Nieuwe Waterweg Noord</v>
      </c>
      <c r="H592" s="215" t="str">
        <f t="shared" si="17"/>
        <v>SCHIEDAM</v>
      </c>
      <c r="I592" s="22"/>
      <c r="N592" s="360"/>
      <c r="O592" s="361"/>
      <c r="P592" s="362"/>
    </row>
    <row r="593" spans="1:16" x14ac:dyDescent="0.2">
      <c r="A593" s="182">
        <v>300</v>
      </c>
      <c r="B593" s="193">
        <v>761</v>
      </c>
      <c r="C593" s="183"/>
      <c r="D593" s="183" t="s">
        <v>2144</v>
      </c>
      <c r="E593" s="183" t="s">
        <v>263</v>
      </c>
      <c r="F593" s="191">
        <v>3120</v>
      </c>
      <c r="G593" s="213" t="str">
        <f t="shared" si="16"/>
        <v>Noord-Holland Noord</v>
      </c>
      <c r="H593" s="215" t="str">
        <f t="shared" si="17"/>
        <v>ALKMAAR</v>
      </c>
      <c r="I593" s="22"/>
      <c r="N593" s="360"/>
      <c r="O593" s="361"/>
      <c r="P593" s="362"/>
    </row>
    <row r="594" spans="1:16" x14ac:dyDescent="0.2">
      <c r="A594" s="182">
        <v>300</v>
      </c>
      <c r="B594" s="193">
        <v>764</v>
      </c>
      <c r="C594" s="183"/>
      <c r="D594" s="183" t="s">
        <v>2145</v>
      </c>
      <c r="E594" s="183" t="s">
        <v>239</v>
      </c>
      <c r="F594" s="191">
        <v>3030</v>
      </c>
      <c r="G594" s="213" t="str">
        <f t="shared" si="16"/>
        <v>Drenthe</v>
      </c>
      <c r="H594" s="215" t="str">
        <f t="shared" si="17"/>
        <v>ZWOLLE</v>
      </c>
      <c r="I594" s="22"/>
      <c r="N594" s="360"/>
      <c r="O594" s="361"/>
      <c r="P594" s="362"/>
    </row>
    <row r="595" spans="1:16" x14ac:dyDescent="0.2">
      <c r="A595" s="182">
        <v>300</v>
      </c>
      <c r="B595" s="193">
        <v>765</v>
      </c>
      <c r="C595" s="183"/>
      <c r="D595" s="183" t="s">
        <v>109</v>
      </c>
      <c r="E595" s="183" t="s">
        <v>235</v>
      </c>
      <c r="F595" s="191">
        <v>3260</v>
      </c>
      <c r="G595" s="213" t="str">
        <f t="shared" si="16"/>
        <v>West-Brabant</v>
      </c>
      <c r="H595" s="215" t="str">
        <f t="shared" si="17"/>
        <v>TILBURG</v>
      </c>
      <c r="I595" s="22"/>
      <c r="N595" s="360"/>
      <c r="O595" s="361"/>
      <c r="P595" s="362"/>
    </row>
    <row r="596" spans="1:16" x14ac:dyDescent="0.2">
      <c r="A596" s="182">
        <v>300</v>
      </c>
      <c r="B596" s="193">
        <v>767</v>
      </c>
      <c r="C596" s="183"/>
      <c r="D596" s="183" t="s">
        <v>2146</v>
      </c>
      <c r="E596" s="183" t="s">
        <v>562</v>
      </c>
      <c r="F596" s="191">
        <v>3020</v>
      </c>
      <c r="G596" s="213" t="str">
        <f t="shared" si="16"/>
        <v>Friesland</v>
      </c>
      <c r="H596" s="215" t="str">
        <f t="shared" si="17"/>
        <v>LEEUWARDEN</v>
      </c>
      <c r="I596" s="22"/>
      <c r="N596" s="360"/>
      <c r="O596" s="361"/>
      <c r="P596" s="362"/>
    </row>
    <row r="597" spans="1:16" x14ac:dyDescent="0.2">
      <c r="A597" s="182">
        <v>300</v>
      </c>
      <c r="B597" s="193">
        <v>769</v>
      </c>
      <c r="C597" s="183"/>
      <c r="D597" s="183" t="s">
        <v>2146</v>
      </c>
      <c r="E597" s="183" t="s">
        <v>562</v>
      </c>
      <c r="F597" s="191">
        <v>3190</v>
      </c>
      <c r="G597" s="213" t="str">
        <f t="shared" si="16"/>
        <v>Delft Westland Oostland</v>
      </c>
      <c r="H597" s="215" t="str">
        <f t="shared" si="17"/>
        <v>SCHIEDAM</v>
      </c>
      <c r="I597" s="22"/>
      <c r="N597" s="360"/>
      <c r="O597" s="361"/>
      <c r="P597" s="362"/>
    </row>
    <row r="598" spans="1:16" x14ac:dyDescent="0.2">
      <c r="A598" s="182">
        <v>300</v>
      </c>
      <c r="B598" s="193">
        <v>773</v>
      </c>
      <c r="C598" s="183"/>
      <c r="D598" s="183" t="s">
        <v>2146</v>
      </c>
      <c r="E598" s="183" t="s">
        <v>562</v>
      </c>
      <c r="F598" s="191">
        <v>3240</v>
      </c>
      <c r="G598" s="213" t="str">
        <f t="shared" si="16"/>
        <v>Waardenland</v>
      </c>
      <c r="H598" s="215" t="str">
        <f t="shared" si="17"/>
        <v>GORINCHEM</v>
      </c>
      <c r="I598" s="22"/>
      <c r="N598" s="360"/>
      <c r="O598" s="361"/>
      <c r="P598" s="362"/>
    </row>
    <row r="599" spans="1:16" x14ac:dyDescent="0.2">
      <c r="A599" s="182">
        <v>300</v>
      </c>
      <c r="B599" s="193">
        <v>778</v>
      </c>
      <c r="C599" s="183"/>
      <c r="D599" s="183" t="s">
        <v>2146</v>
      </c>
      <c r="E599" s="183" t="s">
        <v>562</v>
      </c>
      <c r="F599" s="191">
        <v>3061</v>
      </c>
      <c r="G599" s="213" t="str">
        <f t="shared" si="16"/>
        <v>Midden IJssel</v>
      </c>
      <c r="H599" s="215" t="str">
        <f t="shared" si="17"/>
        <v>DEVENTER</v>
      </c>
      <c r="I599" s="22"/>
      <c r="N599" s="360"/>
      <c r="O599" s="361"/>
      <c r="P599" s="362"/>
    </row>
    <row r="600" spans="1:16" x14ac:dyDescent="0.2">
      <c r="A600" s="182">
        <v>300</v>
      </c>
      <c r="B600" s="193">
        <v>780</v>
      </c>
      <c r="C600" s="183"/>
      <c r="D600" s="183" t="s">
        <v>2147</v>
      </c>
      <c r="E600" s="183" t="s">
        <v>239</v>
      </c>
      <c r="F600" s="191">
        <v>3040</v>
      </c>
      <c r="G600" s="213" t="str">
        <f t="shared" ref="G600:G663" si="18">VLOOKUP($F600,$J$23:$L$54,2,FALSE)</f>
        <v>Zwolle</v>
      </c>
      <c r="H600" s="215" t="str">
        <f t="shared" ref="H600:H663" si="19">VLOOKUP($F600,$J$23:$L$54,3,FALSE)</f>
        <v>ZWOLLE</v>
      </c>
      <c r="I600" s="22"/>
      <c r="N600" s="360"/>
      <c r="O600" s="361"/>
      <c r="P600" s="362"/>
    </row>
    <row r="601" spans="1:16" x14ac:dyDescent="0.2">
      <c r="A601" s="182">
        <v>300</v>
      </c>
      <c r="B601" s="193">
        <v>781</v>
      </c>
      <c r="C601" s="183"/>
      <c r="D601" s="183" t="s">
        <v>2147</v>
      </c>
      <c r="E601" s="183" t="s">
        <v>239</v>
      </c>
      <c r="F601" s="191">
        <v>3061</v>
      </c>
      <c r="G601" s="213" t="str">
        <f t="shared" si="18"/>
        <v>Midden IJssel</v>
      </c>
      <c r="H601" s="215" t="str">
        <f t="shared" si="19"/>
        <v>DEVENTER</v>
      </c>
      <c r="I601" s="22"/>
      <c r="N601" s="360"/>
      <c r="O601" s="361"/>
      <c r="P601" s="362"/>
    </row>
    <row r="602" spans="1:16" x14ac:dyDescent="0.2">
      <c r="A602" s="182">
        <v>300</v>
      </c>
      <c r="B602" s="193">
        <v>784</v>
      </c>
      <c r="C602" s="183"/>
      <c r="D602" s="183" t="s">
        <v>751</v>
      </c>
      <c r="E602" s="183" t="s">
        <v>397</v>
      </c>
      <c r="F602" s="191">
        <v>3170</v>
      </c>
      <c r="G602" s="213" t="str">
        <f t="shared" si="18"/>
        <v>Zuid Holland Noord</v>
      </c>
      <c r="H602" s="215" t="str">
        <f t="shared" si="19"/>
        <v>LEIDEN</v>
      </c>
      <c r="I602" s="22"/>
      <c r="N602" s="360"/>
      <c r="O602" s="361"/>
      <c r="P602" s="362"/>
    </row>
    <row r="603" spans="1:16" x14ac:dyDescent="0.2">
      <c r="A603" s="182">
        <v>300</v>
      </c>
      <c r="B603" s="193">
        <v>787</v>
      </c>
      <c r="C603" s="183"/>
      <c r="D603" s="183" t="s">
        <v>2148</v>
      </c>
      <c r="E603" s="183" t="s">
        <v>632</v>
      </c>
      <c r="F603" s="191">
        <v>3030</v>
      </c>
      <c r="G603" s="213" t="str">
        <f t="shared" si="18"/>
        <v>Drenthe</v>
      </c>
      <c r="H603" s="215" t="str">
        <f t="shared" si="19"/>
        <v>ZWOLLE</v>
      </c>
      <c r="I603" s="22"/>
      <c r="N603" s="360"/>
      <c r="O603" s="361"/>
      <c r="P603" s="362"/>
    </row>
    <row r="604" spans="1:16" x14ac:dyDescent="0.2">
      <c r="A604" s="182">
        <v>300</v>
      </c>
      <c r="B604" s="193">
        <v>788</v>
      </c>
      <c r="C604" s="183"/>
      <c r="D604" s="183" t="s">
        <v>2149</v>
      </c>
      <c r="E604" s="183" t="s">
        <v>632</v>
      </c>
      <c r="F604" s="191">
        <v>3030</v>
      </c>
      <c r="G604" s="213" t="str">
        <f t="shared" si="18"/>
        <v>Drenthe</v>
      </c>
      <c r="H604" s="215" t="str">
        <f t="shared" si="19"/>
        <v>ZWOLLE</v>
      </c>
      <c r="I604" s="22"/>
      <c r="N604" s="360"/>
      <c r="O604" s="361"/>
      <c r="P604" s="362"/>
    </row>
    <row r="605" spans="1:16" x14ac:dyDescent="0.2">
      <c r="A605" s="182">
        <v>300</v>
      </c>
      <c r="B605" s="193">
        <v>791</v>
      </c>
      <c r="C605" s="183"/>
      <c r="D605" s="183" t="s">
        <v>2150</v>
      </c>
      <c r="E605" s="183" t="s">
        <v>245</v>
      </c>
      <c r="F605" s="191">
        <v>3010</v>
      </c>
      <c r="G605" s="213" t="str">
        <f t="shared" si="18"/>
        <v>Groningen</v>
      </c>
      <c r="H605" s="215" t="str">
        <f t="shared" si="19"/>
        <v>ENSCHEDE</v>
      </c>
      <c r="I605" s="22"/>
      <c r="N605" s="360"/>
      <c r="O605" s="361"/>
      <c r="P605" s="362"/>
    </row>
    <row r="606" spans="1:16" x14ac:dyDescent="0.2">
      <c r="A606" s="182">
        <v>300</v>
      </c>
      <c r="B606" s="193">
        <v>792</v>
      </c>
      <c r="C606" s="183"/>
      <c r="D606" s="183" t="s">
        <v>2150</v>
      </c>
      <c r="E606" s="183" t="s">
        <v>245</v>
      </c>
      <c r="F606" s="191">
        <v>3020</v>
      </c>
      <c r="G606" s="213" t="str">
        <f t="shared" si="18"/>
        <v>Friesland</v>
      </c>
      <c r="H606" s="215" t="str">
        <f t="shared" si="19"/>
        <v>LEEUWARDEN</v>
      </c>
      <c r="I606" s="22"/>
      <c r="N606" s="360"/>
      <c r="O606" s="361"/>
      <c r="P606" s="362"/>
    </row>
    <row r="607" spans="1:16" x14ac:dyDescent="0.2">
      <c r="A607" s="182">
        <v>300</v>
      </c>
      <c r="B607" s="193">
        <v>793</v>
      </c>
      <c r="C607" s="183"/>
      <c r="D607" s="183" t="s">
        <v>2151</v>
      </c>
      <c r="E607" s="183" t="s">
        <v>619</v>
      </c>
      <c r="F607" s="191">
        <v>3310</v>
      </c>
      <c r="G607" s="213" t="str">
        <f t="shared" si="18"/>
        <v>Zuid-Limburg</v>
      </c>
      <c r="H607" s="215" t="str">
        <f t="shared" si="19"/>
        <v>TILBURG</v>
      </c>
      <c r="I607" s="22"/>
      <c r="N607" s="360"/>
      <c r="O607" s="361"/>
      <c r="P607" s="362"/>
    </row>
    <row r="608" spans="1:16" x14ac:dyDescent="0.2">
      <c r="A608" s="182">
        <v>300</v>
      </c>
      <c r="B608" s="193">
        <v>794</v>
      </c>
      <c r="C608" s="183"/>
      <c r="D608" s="183" t="s">
        <v>2151</v>
      </c>
      <c r="E608" s="183" t="s">
        <v>619</v>
      </c>
      <c r="F608" s="191">
        <v>3300</v>
      </c>
      <c r="G608" s="213" t="str">
        <f t="shared" si="18"/>
        <v>Noord-Limburg</v>
      </c>
      <c r="H608" s="215" t="str">
        <f t="shared" si="19"/>
        <v>EINDHOVEN</v>
      </c>
      <c r="I608" s="22"/>
      <c r="N608" s="360"/>
      <c r="O608" s="361"/>
      <c r="P608" s="362"/>
    </row>
    <row r="609" spans="1:16" x14ac:dyDescent="0.2">
      <c r="A609" s="182">
        <v>300</v>
      </c>
      <c r="B609" s="193">
        <v>796</v>
      </c>
      <c r="C609" s="183"/>
      <c r="D609" s="183" t="s">
        <v>2152</v>
      </c>
      <c r="E609" s="183" t="s">
        <v>434</v>
      </c>
      <c r="F609" s="191">
        <v>3290</v>
      </c>
      <c r="G609" s="213" t="str">
        <f t="shared" si="18"/>
        <v>Zuidoost-Brabant</v>
      </c>
      <c r="H609" s="215" t="str">
        <f t="shared" si="19"/>
        <v>TILBURG</v>
      </c>
      <c r="I609" s="22"/>
      <c r="N609" s="360"/>
      <c r="O609" s="361"/>
      <c r="P609" s="362"/>
    </row>
    <row r="610" spans="1:16" x14ac:dyDescent="0.2">
      <c r="A610" s="182">
        <v>300</v>
      </c>
      <c r="B610" s="193">
        <v>797</v>
      </c>
      <c r="C610" s="183"/>
      <c r="D610" s="183" t="s">
        <v>8</v>
      </c>
      <c r="E610" s="183" t="s">
        <v>434</v>
      </c>
      <c r="F610" s="191">
        <v>3020</v>
      </c>
      <c r="G610" s="213" t="str">
        <f t="shared" si="18"/>
        <v>Friesland</v>
      </c>
      <c r="H610" s="215" t="str">
        <f t="shared" si="19"/>
        <v>LEEUWARDEN</v>
      </c>
      <c r="I610" s="22"/>
      <c r="N610" s="360"/>
      <c r="O610" s="361"/>
      <c r="P610" s="362"/>
    </row>
    <row r="611" spans="1:16" x14ac:dyDescent="0.2">
      <c r="A611" s="182">
        <v>300</v>
      </c>
      <c r="B611" s="193">
        <v>799</v>
      </c>
      <c r="C611" s="183"/>
      <c r="D611" s="183" t="s">
        <v>2153</v>
      </c>
      <c r="E611" s="183" t="s">
        <v>434</v>
      </c>
      <c r="F611" s="191">
        <v>3050</v>
      </c>
      <c r="G611" s="213" t="str">
        <f t="shared" si="18"/>
        <v>Twente</v>
      </c>
      <c r="H611" s="215" t="str">
        <f t="shared" si="19"/>
        <v>ENSCHEDE</v>
      </c>
      <c r="I611" s="22"/>
      <c r="N611" s="360"/>
      <c r="O611" s="361"/>
      <c r="P611" s="362"/>
    </row>
    <row r="612" spans="1:16" x14ac:dyDescent="0.2">
      <c r="A612" s="182">
        <v>300</v>
      </c>
      <c r="B612" s="193">
        <v>805</v>
      </c>
      <c r="C612" s="183"/>
      <c r="D612" s="183" t="s">
        <v>512</v>
      </c>
      <c r="E612" s="183" t="s">
        <v>398</v>
      </c>
      <c r="F612" s="191">
        <v>3240</v>
      </c>
      <c r="G612" s="213" t="str">
        <f t="shared" si="18"/>
        <v>Waardenland</v>
      </c>
      <c r="H612" s="215" t="str">
        <f t="shared" si="19"/>
        <v>GORINCHEM</v>
      </c>
      <c r="I612" s="22"/>
      <c r="N612" s="360"/>
      <c r="O612" s="361"/>
      <c r="P612" s="362"/>
    </row>
    <row r="613" spans="1:16" x14ac:dyDescent="0.2">
      <c r="A613" s="182">
        <v>300</v>
      </c>
      <c r="B613" s="193">
        <v>809</v>
      </c>
      <c r="C613" s="183"/>
      <c r="D613" s="183" t="s">
        <v>123</v>
      </c>
      <c r="E613" s="183" t="s">
        <v>398</v>
      </c>
      <c r="F613" s="191">
        <v>3090</v>
      </c>
      <c r="G613" s="213" t="str">
        <f t="shared" si="18"/>
        <v>Utrecht</v>
      </c>
      <c r="H613" s="215" t="str">
        <f t="shared" si="19"/>
        <v>AMERSFOORT</v>
      </c>
      <c r="I613" s="22"/>
      <c r="N613" s="360"/>
      <c r="O613" s="361"/>
      <c r="P613" s="362"/>
    </row>
    <row r="614" spans="1:16" x14ac:dyDescent="0.2">
      <c r="A614" s="182">
        <v>300</v>
      </c>
      <c r="B614" s="193">
        <v>810</v>
      </c>
      <c r="C614" s="183"/>
      <c r="D614" s="183" t="s">
        <v>2154</v>
      </c>
      <c r="E614" s="183" t="s">
        <v>417</v>
      </c>
      <c r="F614" s="191">
        <v>3310</v>
      </c>
      <c r="G614" s="213" t="str">
        <f t="shared" si="18"/>
        <v>Zuid-Limburg</v>
      </c>
      <c r="H614" s="215" t="str">
        <f t="shared" si="19"/>
        <v>TILBURG</v>
      </c>
      <c r="I614" s="22"/>
      <c r="N614" s="360"/>
      <c r="O614" s="361"/>
      <c r="P614" s="362"/>
    </row>
    <row r="615" spans="1:16" x14ac:dyDescent="0.2">
      <c r="A615" s="182">
        <v>300</v>
      </c>
      <c r="B615" s="193">
        <v>821</v>
      </c>
      <c r="C615" s="183"/>
      <c r="D615" s="183" t="s">
        <v>2155</v>
      </c>
      <c r="E615" s="183" t="s">
        <v>366</v>
      </c>
      <c r="F615" s="191">
        <v>3050</v>
      </c>
      <c r="G615" s="213" t="str">
        <f t="shared" si="18"/>
        <v>Twente</v>
      </c>
      <c r="H615" s="215" t="str">
        <f t="shared" si="19"/>
        <v>ENSCHEDE</v>
      </c>
      <c r="I615" s="22"/>
      <c r="N615" s="360"/>
      <c r="O615" s="361"/>
      <c r="P615" s="362"/>
    </row>
    <row r="616" spans="1:16" x14ac:dyDescent="0.2">
      <c r="A616" s="182">
        <v>300</v>
      </c>
      <c r="B616" s="193">
        <v>822</v>
      </c>
      <c r="C616" s="183"/>
      <c r="D616" s="183" t="s">
        <v>2155</v>
      </c>
      <c r="E616" s="183" t="s">
        <v>366</v>
      </c>
      <c r="F616" s="191">
        <v>3040</v>
      </c>
      <c r="G616" s="213" t="str">
        <f t="shared" si="18"/>
        <v>Zwolle</v>
      </c>
      <c r="H616" s="215" t="str">
        <f t="shared" si="19"/>
        <v>ZWOLLE</v>
      </c>
      <c r="I616" s="22"/>
      <c r="N616" s="360"/>
      <c r="O616" s="361"/>
      <c r="P616" s="362"/>
    </row>
    <row r="617" spans="1:16" x14ac:dyDescent="0.2">
      <c r="A617" s="182">
        <v>300</v>
      </c>
      <c r="B617" s="193">
        <v>823</v>
      </c>
      <c r="C617" s="183"/>
      <c r="D617" s="183" t="s">
        <v>2156</v>
      </c>
      <c r="E617" s="183" t="s">
        <v>405</v>
      </c>
      <c r="F617" s="191">
        <v>3310</v>
      </c>
      <c r="G617" s="213" t="str">
        <f t="shared" si="18"/>
        <v>Zuid-Limburg</v>
      </c>
      <c r="H617" s="215" t="str">
        <f t="shared" si="19"/>
        <v>TILBURG</v>
      </c>
      <c r="I617" s="22"/>
      <c r="N617" s="360"/>
      <c r="O617" s="361"/>
      <c r="P617" s="362"/>
    </row>
    <row r="618" spans="1:16" x14ac:dyDescent="0.2">
      <c r="A618" s="182">
        <v>300</v>
      </c>
      <c r="B618" s="193">
        <v>824</v>
      </c>
      <c r="C618" s="183"/>
      <c r="D618" s="183" t="s">
        <v>2156</v>
      </c>
      <c r="E618" s="183" t="s">
        <v>405</v>
      </c>
      <c r="F618" s="191">
        <v>3300</v>
      </c>
      <c r="G618" s="213" t="str">
        <f t="shared" si="18"/>
        <v>Noord-Limburg</v>
      </c>
      <c r="H618" s="215" t="str">
        <f t="shared" si="19"/>
        <v>EINDHOVEN</v>
      </c>
      <c r="I618" s="22"/>
      <c r="N618" s="360"/>
      <c r="O618" s="361"/>
      <c r="P618" s="362"/>
    </row>
    <row r="619" spans="1:16" x14ac:dyDescent="0.2">
      <c r="A619" s="182">
        <v>300</v>
      </c>
      <c r="B619" s="193">
        <v>825</v>
      </c>
      <c r="C619" s="183"/>
      <c r="D619" s="183" t="s">
        <v>526</v>
      </c>
      <c r="E619" s="183" t="s">
        <v>582</v>
      </c>
      <c r="F619" s="191">
        <v>3120</v>
      </c>
      <c r="G619" s="213" t="str">
        <f t="shared" si="18"/>
        <v>Noord-Holland Noord</v>
      </c>
      <c r="H619" s="215" t="str">
        <f t="shared" si="19"/>
        <v>ALKMAAR</v>
      </c>
      <c r="I619" s="22"/>
      <c r="N619" s="360"/>
      <c r="O619" s="361"/>
      <c r="P619" s="362"/>
    </row>
    <row r="620" spans="1:16" x14ac:dyDescent="0.2">
      <c r="A620" s="182">
        <v>300</v>
      </c>
      <c r="B620" s="193">
        <v>826</v>
      </c>
      <c r="C620" s="183"/>
      <c r="D620" s="183" t="s">
        <v>2157</v>
      </c>
      <c r="E620" s="183" t="s">
        <v>246</v>
      </c>
      <c r="F620" s="191">
        <v>3061</v>
      </c>
      <c r="G620" s="213" t="str">
        <f t="shared" si="18"/>
        <v>Midden IJssel</v>
      </c>
      <c r="H620" s="215" t="str">
        <f t="shared" si="19"/>
        <v>DEVENTER</v>
      </c>
      <c r="I620" s="22"/>
      <c r="N620" s="360"/>
      <c r="O620" s="361"/>
      <c r="P620" s="362"/>
    </row>
    <row r="621" spans="1:16" x14ac:dyDescent="0.2">
      <c r="A621" s="182">
        <v>300</v>
      </c>
      <c r="B621" s="193">
        <v>827</v>
      </c>
      <c r="C621" s="183"/>
      <c r="D621" s="183" t="s">
        <v>2158</v>
      </c>
      <c r="E621" s="183" t="s">
        <v>246</v>
      </c>
      <c r="F621" s="191">
        <v>3060</v>
      </c>
      <c r="G621" s="213" t="str">
        <f t="shared" si="18"/>
        <v>Apeldoorn Zutphen e.o.</v>
      </c>
      <c r="H621" s="215" t="str">
        <f t="shared" si="19"/>
        <v>AMERSFOORT</v>
      </c>
      <c r="I621" s="22"/>
      <c r="N621" s="360"/>
      <c r="O621" s="361"/>
      <c r="P621" s="362"/>
    </row>
    <row r="622" spans="1:16" x14ac:dyDescent="0.2">
      <c r="A622" s="182">
        <v>300</v>
      </c>
      <c r="B622" s="193">
        <v>828</v>
      </c>
      <c r="C622" s="183"/>
      <c r="D622" s="183" t="s">
        <v>2159</v>
      </c>
      <c r="E622" s="183" t="s">
        <v>251</v>
      </c>
      <c r="F622" s="191">
        <v>3070</v>
      </c>
      <c r="G622" s="213" t="str">
        <f t="shared" si="18"/>
        <v>Arnhem</v>
      </c>
      <c r="H622" s="215" t="str">
        <f t="shared" si="19"/>
        <v>ENSCHEDE</v>
      </c>
      <c r="I622" s="22"/>
      <c r="N622" s="360"/>
      <c r="O622" s="361"/>
      <c r="P622" s="362"/>
    </row>
    <row r="623" spans="1:16" x14ac:dyDescent="0.2">
      <c r="A623" s="182">
        <v>300</v>
      </c>
      <c r="B623" s="193">
        <v>829</v>
      </c>
      <c r="C623" s="183"/>
      <c r="D623" s="183" t="s">
        <v>2159</v>
      </c>
      <c r="E623" s="183" t="s">
        <v>251</v>
      </c>
      <c r="F623" s="191">
        <v>3080</v>
      </c>
      <c r="G623" s="213" t="str">
        <f t="shared" si="18"/>
        <v>Nijmegen</v>
      </c>
      <c r="H623" s="215" t="str">
        <f t="shared" si="19"/>
        <v>EINDHOVEN</v>
      </c>
      <c r="I623" s="22"/>
      <c r="N623" s="360"/>
      <c r="O623" s="361"/>
      <c r="P623" s="362"/>
    </row>
    <row r="624" spans="1:16" x14ac:dyDescent="0.2">
      <c r="A624" s="182">
        <v>300</v>
      </c>
      <c r="B624" s="193">
        <v>830</v>
      </c>
      <c r="C624" s="183"/>
      <c r="D624" s="183" t="s">
        <v>187</v>
      </c>
      <c r="E624" s="183" t="s">
        <v>331</v>
      </c>
      <c r="F624" s="191">
        <v>3050</v>
      </c>
      <c r="G624" s="213" t="str">
        <f t="shared" si="18"/>
        <v>Twente</v>
      </c>
      <c r="H624" s="215" t="str">
        <f t="shared" si="19"/>
        <v>ENSCHEDE</v>
      </c>
      <c r="I624" s="22"/>
      <c r="N624" s="360"/>
      <c r="O624" s="361"/>
      <c r="P624" s="362"/>
    </row>
    <row r="625" spans="1:16" x14ac:dyDescent="0.2">
      <c r="A625" s="182">
        <v>300</v>
      </c>
      <c r="B625" s="193">
        <v>831</v>
      </c>
      <c r="C625" s="183"/>
      <c r="D625" s="183" t="s">
        <v>188</v>
      </c>
      <c r="E625" s="183" t="s">
        <v>331</v>
      </c>
      <c r="F625" s="191">
        <v>3070</v>
      </c>
      <c r="G625" s="213" t="str">
        <f t="shared" si="18"/>
        <v>Arnhem</v>
      </c>
      <c r="H625" s="215" t="str">
        <f t="shared" si="19"/>
        <v>ENSCHEDE</v>
      </c>
      <c r="I625" s="22"/>
      <c r="N625" s="360"/>
      <c r="O625" s="361"/>
      <c r="P625" s="362"/>
    </row>
    <row r="626" spans="1:16" x14ac:dyDescent="0.2">
      <c r="A626" s="182">
        <v>300</v>
      </c>
      <c r="B626" s="193">
        <v>837</v>
      </c>
      <c r="C626" s="183"/>
      <c r="D626" s="183" t="s">
        <v>2160</v>
      </c>
      <c r="E626" s="183" t="s">
        <v>398</v>
      </c>
      <c r="F626" s="191">
        <v>3240</v>
      </c>
      <c r="G626" s="213" t="str">
        <f t="shared" si="18"/>
        <v>Waardenland</v>
      </c>
      <c r="H626" s="215" t="str">
        <f t="shared" si="19"/>
        <v>GORINCHEM</v>
      </c>
      <c r="I626" s="22"/>
      <c r="N626" s="360"/>
      <c r="O626" s="361"/>
      <c r="P626" s="362"/>
    </row>
    <row r="627" spans="1:16" x14ac:dyDescent="0.2">
      <c r="A627" s="182">
        <v>300</v>
      </c>
      <c r="B627" s="193">
        <v>838</v>
      </c>
      <c r="C627" s="183"/>
      <c r="D627" s="183" t="s">
        <v>2160</v>
      </c>
      <c r="E627" s="183" t="s">
        <v>398</v>
      </c>
      <c r="F627" s="191">
        <v>3080</v>
      </c>
      <c r="G627" s="213" t="str">
        <f t="shared" si="18"/>
        <v>Nijmegen</v>
      </c>
      <c r="H627" s="215" t="str">
        <f t="shared" si="19"/>
        <v>EINDHOVEN</v>
      </c>
      <c r="I627" s="22"/>
      <c r="N627" s="360"/>
      <c r="O627" s="361"/>
      <c r="P627" s="362"/>
    </row>
    <row r="628" spans="1:16" x14ac:dyDescent="0.2">
      <c r="A628" s="182">
        <v>300</v>
      </c>
      <c r="B628" s="193">
        <v>839</v>
      </c>
      <c r="C628" s="183"/>
      <c r="D628" s="183" t="s">
        <v>2161</v>
      </c>
      <c r="E628" s="183" t="s">
        <v>282</v>
      </c>
      <c r="F628" s="191">
        <v>3070</v>
      </c>
      <c r="G628" s="213" t="str">
        <f t="shared" si="18"/>
        <v>Arnhem</v>
      </c>
      <c r="H628" s="215" t="str">
        <f t="shared" si="19"/>
        <v>ENSCHEDE</v>
      </c>
      <c r="I628" s="22"/>
      <c r="N628" s="360"/>
      <c r="O628" s="361"/>
      <c r="P628" s="362"/>
    </row>
    <row r="629" spans="1:16" x14ac:dyDescent="0.2">
      <c r="A629" s="182">
        <v>300</v>
      </c>
      <c r="B629" s="193">
        <v>840</v>
      </c>
      <c r="C629" s="183"/>
      <c r="D629" s="183" t="s">
        <v>2161</v>
      </c>
      <c r="E629" s="183" t="s">
        <v>282</v>
      </c>
      <c r="F629" s="191">
        <v>3240</v>
      </c>
      <c r="G629" s="213" t="str">
        <f t="shared" si="18"/>
        <v>Waardenland</v>
      </c>
      <c r="H629" s="215" t="str">
        <f t="shared" si="19"/>
        <v>GORINCHEM</v>
      </c>
      <c r="I629" s="22"/>
      <c r="N629" s="360"/>
      <c r="O629" s="361"/>
      <c r="P629" s="362"/>
    </row>
    <row r="630" spans="1:16" x14ac:dyDescent="0.2">
      <c r="A630" s="182">
        <v>300</v>
      </c>
      <c r="B630" s="193">
        <v>842</v>
      </c>
      <c r="C630" s="183"/>
      <c r="D630" s="183" t="s">
        <v>2161</v>
      </c>
      <c r="E630" s="183" t="s">
        <v>282</v>
      </c>
      <c r="F630" s="191">
        <v>3250</v>
      </c>
      <c r="G630" s="213" t="str">
        <f t="shared" si="18"/>
        <v>Zeeland</v>
      </c>
      <c r="H630" s="215" t="str">
        <f t="shared" si="19"/>
        <v>TILBURG</v>
      </c>
      <c r="I630" s="22"/>
      <c r="N630" s="360"/>
      <c r="O630" s="361"/>
      <c r="P630" s="362"/>
    </row>
    <row r="631" spans="1:16" x14ac:dyDescent="0.2">
      <c r="A631" s="182">
        <v>300</v>
      </c>
      <c r="B631" s="193">
        <v>844</v>
      </c>
      <c r="C631" s="183"/>
      <c r="D631" s="183" t="s">
        <v>343</v>
      </c>
      <c r="E631" s="183" t="s">
        <v>453</v>
      </c>
      <c r="F631" s="191">
        <v>3160</v>
      </c>
      <c r="G631" s="213" t="str">
        <f t="shared" si="18"/>
        <v>Amstelland en de Meerlanden</v>
      </c>
      <c r="H631" s="215" t="str">
        <f t="shared" si="19"/>
        <v>LEIDEN</v>
      </c>
      <c r="I631" s="22"/>
      <c r="N631" s="360"/>
      <c r="O631" s="361"/>
      <c r="P631" s="362"/>
    </row>
    <row r="632" spans="1:16" x14ac:dyDescent="0.2">
      <c r="A632" s="182">
        <v>300</v>
      </c>
      <c r="B632" s="193">
        <v>845</v>
      </c>
      <c r="C632" s="183"/>
      <c r="D632" s="183" t="s">
        <v>203</v>
      </c>
      <c r="E632" s="183" t="s">
        <v>428</v>
      </c>
      <c r="F632" s="191">
        <v>3110</v>
      </c>
      <c r="G632" s="213" t="str">
        <f t="shared" si="18"/>
        <v>t Gooi</v>
      </c>
      <c r="H632" s="215" t="str">
        <f t="shared" si="19"/>
        <v>AMERSFOORT</v>
      </c>
      <c r="I632" s="22"/>
      <c r="N632" s="360"/>
      <c r="O632" s="361"/>
      <c r="P632" s="362"/>
    </row>
    <row r="633" spans="1:16" x14ac:dyDescent="0.2">
      <c r="A633" s="182">
        <v>300</v>
      </c>
      <c r="B633" s="193">
        <v>847</v>
      </c>
      <c r="C633" s="183"/>
      <c r="D633" s="183" t="s">
        <v>113</v>
      </c>
      <c r="E633" s="183" t="s">
        <v>551</v>
      </c>
      <c r="F633" s="191">
        <v>3190</v>
      </c>
      <c r="G633" s="213" t="str">
        <f t="shared" si="18"/>
        <v>Delft Westland Oostland</v>
      </c>
      <c r="H633" s="215" t="str">
        <f t="shared" si="19"/>
        <v>SCHIEDAM</v>
      </c>
      <c r="I633" s="22"/>
      <c r="N633" s="360"/>
      <c r="O633" s="361"/>
      <c r="P633" s="362"/>
    </row>
    <row r="634" spans="1:16" x14ac:dyDescent="0.2">
      <c r="A634" s="182">
        <v>300</v>
      </c>
      <c r="B634" s="193">
        <v>848</v>
      </c>
      <c r="C634" s="183"/>
      <c r="D634" s="183" t="s">
        <v>768</v>
      </c>
      <c r="E634" s="183" t="s">
        <v>364</v>
      </c>
      <c r="F634" s="191">
        <v>3010</v>
      </c>
      <c r="G634" s="213" t="str">
        <f t="shared" si="18"/>
        <v>Groningen</v>
      </c>
      <c r="H634" s="215" t="str">
        <f t="shared" si="19"/>
        <v>ENSCHEDE</v>
      </c>
      <c r="I634" s="22"/>
      <c r="N634" s="360"/>
      <c r="O634" s="361"/>
      <c r="P634" s="362"/>
    </row>
    <row r="635" spans="1:16" x14ac:dyDescent="0.2">
      <c r="A635" s="182">
        <v>300</v>
      </c>
      <c r="B635" s="193">
        <v>849</v>
      </c>
      <c r="C635" s="183"/>
      <c r="D635" s="183" t="s">
        <v>740</v>
      </c>
      <c r="E635" s="183" t="s">
        <v>364</v>
      </c>
      <c r="F635" s="191">
        <v>3030</v>
      </c>
      <c r="G635" s="213" t="str">
        <f t="shared" si="18"/>
        <v>Drenthe</v>
      </c>
      <c r="H635" s="215" t="str">
        <f t="shared" si="19"/>
        <v>ZWOLLE</v>
      </c>
      <c r="I635" s="22"/>
      <c r="N635" s="360"/>
      <c r="O635" s="361"/>
      <c r="P635" s="362"/>
    </row>
    <row r="636" spans="1:16" x14ac:dyDescent="0.2">
      <c r="A636" s="182">
        <v>300</v>
      </c>
      <c r="B636" s="193">
        <v>850</v>
      </c>
      <c r="C636" s="183"/>
      <c r="D636" s="183" t="s">
        <v>2162</v>
      </c>
      <c r="E636" s="183" t="s">
        <v>255</v>
      </c>
      <c r="F636" s="191">
        <v>3270</v>
      </c>
      <c r="G636" s="213" t="str">
        <f t="shared" si="18"/>
        <v>Midden-Brabant</v>
      </c>
      <c r="H636" s="215" t="str">
        <f t="shared" si="19"/>
        <v>TILBURG</v>
      </c>
      <c r="I636" s="22"/>
      <c r="N636" s="360"/>
      <c r="O636" s="361"/>
      <c r="P636" s="362"/>
    </row>
    <row r="637" spans="1:16" x14ac:dyDescent="0.2">
      <c r="A637" s="182">
        <v>300</v>
      </c>
      <c r="B637" s="193">
        <v>851</v>
      </c>
      <c r="C637" s="183"/>
      <c r="D637" s="183" t="s">
        <v>2162</v>
      </c>
      <c r="E637" s="183" t="s">
        <v>255</v>
      </c>
      <c r="F637" s="191">
        <v>3280</v>
      </c>
      <c r="G637" s="213" t="str">
        <f t="shared" si="18"/>
        <v>Noordoost-Brabant</v>
      </c>
      <c r="H637" s="215" t="str">
        <f t="shared" si="19"/>
        <v>TILBURG</v>
      </c>
      <c r="I637" s="22"/>
      <c r="N637" s="360"/>
      <c r="O637" s="361"/>
      <c r="P637" s="362"/>
    </row>
    <row r="638" spans="1:16" x14ac:dyDescent="0.2">
      <c r="A638" s="182">
        <v>300</v>
      </c>
      <c r="B638" s="193">
        <v>852</v>
      </c>
      <c r="C638" s="183"/>
      <c r="D638" s="183" t="s">
        <v>86</v>
      </c>
      <c r="E638" s="183" t="s">
        <v>401</v>
      </c>
      <c r="F638" s="191">
        <v>3220</v>
      </c>
      <c r="G638" s="213" t="str">
        <f t="shared" si="18"/>
        <v>Nieuwe Waterweg Noord</v>
      </c>
      <c r="H638" s="215" t="str">
        <f t="shared" si="19"/>
        <v>SCHIEDAM</v>
      </c>
      <c r="I638" s="22"/>
      <c r="N638" s="360"/>
      <c r="O638" s="361"/>
      <c r="P638" s="362"/>
    </row>
    <row r="639" spans="1:16" x14ac:dyDescent="0.2">
      <c r="A639" s="182">
        <v>300</v>
      </c>
      <c r="B639" s="193">
        <v>853</v>
      </c>
      <c r="C639" s="183"/>
      <c r="D639" s="183" t="s">
        <v>94</v>
      </c>
      <c r="E639" s="183" t="s">
        <v>401</v>
      </c>
      <c r="F639" s="191">
        <v>3210</v>
      </c>
      <c r="G639" s="213" t="str">
        <f t="shared" si="18"/>
        <v>Rotterdam</v>
      </c>
      <c r="H639" s="215" t="str">
        <f t="shared" si="19"/>
        <v>ZWOLLE</v>
      </c>
      <c r="I639" s="22"/>
      <c r="N639" s="360"/>
      <c r="O639" s="361"/>
      <c r="P639" s="362"/>
    </row>
    <row r="640" spans="1:16" x14ac:dyDescent="0.2">
      <c r="A640" s="182">
        <v>300</v>
      </c>
      <c r="B640" s="193">
        <v>854</v>
      </c>
      <c r="C640" s="183"/>
      <c r="D640" s="183" t="s">
        <v>525</v>
      </c>
      <c r="E640" s="183" t="s">
        <v>401</v>
      </c>
      <c r="F640" s="191">
        <v>3230</v>
      </c>
      <c r="G640" s="213" t="str">
        <f t="shared" si="18"/>
        <v>Zuid-Hollandse Eilanden</v>
      </c>
      <c r="H640" s="215" t="str">
        <f t="shared" si="19"/>
        <v>TILBURG</v>
      </c>
      <c r="I640" s="22"/>
      <c r="N640" s="360"/>
      <c r="O640" s="361"/>
      <c r="P640" s="362"/>
    </row>
    <row r="641" spans="1:16" x14ac:dyDescent="0.2">
      <c r="A641" s="182">
        <v>300</v>
      </c>
      <c r="B641" s="193">
        <v>856</v>
      </c>
      <c r="C641" s="183"/>
      <c r="D641" s="183" t="s">
        <v>2164</v>
      </c>
      <c r="E641" s="183" t="s">
        <v>301</v>
      </c>
      <c r="F641" s="191">
        <v>3180</v>
      </c>
      <c r="G641" s="213" t="str">
        <f t="shared" si="18"/>
        <v>Haaglanden</v>
      </c>
      <c r="H641" s="215" t="str">
        <f t="shared" si="19"/>
        <v>TILBURG</v>
      </c>
      <c r="I641" s="22"/>
      <c r="N641" s="360"/>
      <c r="O641" s="361"/>
      <c r="P641" s="362"/>
    </row>
    <row r="642" spans="1:16" x14ac:dyDescent="0.2">
      <c r="A642" s="182">
        <v>300</v>
      </c>
      <c r="B642" s="193">
        <v>857</v>
      </c>
      <c r="C642" s="183"/>
      <c r="D642" s="183" t="s">
        <v>2165</v>
      </c>
      <c r="E642" s="183" t="s">
        <v>301</v>
      </c>
      <c r="F642" s="191">
        <v>3020</v>
      </c>
      <c r="G642" s="213" t="str">
        <f t="shared" si="18"/>
        <v>Friesland</v>
      </c>
      <c r="H642" s="215" t="str">
        <f t="shared" si="19"/>
        <v>LEEUWARDEN</v>
      </c>
      <c r="I642" s="22"/>
      <c r="N642" s="360"/>
      <c r="O642" s="361"/>
      <c r="P642" s="362"/>
    </row>
    <row r="643" spans="1:16" x14ac:dyDescent="0.2">
      <c r="A643" s="182">
        <v>300</v>
      </c>
      <c r="B643" s="193">
        <v>860</v>
      </c>
      <c r="C643" s="183"/>
      <c r="D643" s="183" t="s">
        <v>2163</v>
      </c>
      <c r="E643" s="183" t="s">
        <v>301</v>
      </c>
      <c r="F643" s="191">
        <v>3070</v>
      </c>
      <c r="G643" s="213" t="str">
        <f t="shared" si="18"/>
        <v>Arnhem</v>
      </c>
      <c r="H643" s="215" t="str">
        <f t="shared" si="19"/>
        <v>ENSCHEDE</v>
      </c>
      <c r="I643" s="22"/>
      <c r="N643" s="360"/>
      <c r="O643" s="361"/>
      <c r="P643" s="362"/>
    </row>
    <row r="644" spans="1:16" x14ac:dyDescent="0.2">
      <c r="A644" s="182">
        <v>300</v>
      </c>
      <c r="B644" s="193">
        <v>862</v>
      </c>
      <c r="C644" s="183"/>
      <c r="D644" s="183" t="s">
        <v>745</v>
      </c>
      <c r="E644" s="183" t="s">
        <v>466</v>
      </c>
      <c r="F644" s="191">
        <v>3020</v>
      </c>
      <c r="G644" s="213" t="str">
        <f t="shared" si="18"/>
        <v>Friesland</v>
      </c>
      <c r="H644" s="215" t="str">
        <f t="shared" si="19"/>
        <v>LEEUWARDEN</v>
      </c>
      <c r="I644" s="22"/>
      <c r="N644" s="360"/>
      <c r="O644" s="361"/>
      <c r="P644" s="362"/>
    </row>
    <row r="645" spans="1:16" x14ac:dyDescent="0.2">
      <c r="A645" s="182">
        <v>300</v>
      </c>
      <c r="B645" s="193">
        <v>863</v>
      </c>
      <c r="C645" s="183"/>
      <c r="D645" s="183" t="s">
        <v>2166</v>
      </c>
      <c r="E645" s="183" t="s">
        <v>554</v>
      </c>
      <c r="F645" s="191">
        <v>3070</v>
      </c>
      <c r="G645" s="213" t="str">
        <f t="shared" si="18"/>
        <v>Arnhem</v>
      </c>
      <c r="H645" s="215" t="str">
        <f t="shared" si="19"/>
        <v>ENSCHEDE</v>
      </c>
      <c r="I645" s="22"/>
      <c r="N645" s="360"/>
      <c r="O645" s="361"/>
      <c r="P645" s="362"/>
    </row>
    <row r="646" spans="1:16" x14ac:dyDescent="0.2">
      <c r="A646" s="182">
        <v>300</v>
      </c>
      <c r="B646" s="193">
        <v>864</v>
      </c>
      <c r="C646" s="183"/>
      <c r="D646" s="183" t="s">
        <v>2167</v>
      </c>
      <c r="E646" s="183" t="s">
        <v>247</v>
      </c>
      <c r="F646" s="191">
        <v>3020</v>
      </c>
      <c r="G646" s="213" t="str">
        <f t="shared" si="18"/>
        <v>Friesland</v>
      </c>
      <c r="H646" s="215" t="str">
        <f t="shared" si="19"/>
        <v>LEEUWARDEN</v>
      </c>
      <c r="I646" s="22"/>
      <c r="N646" s="360"/>
      <c r="O646" s="361"/>
      <c r="P646" s="362"/>
    </row>
    <row r="647" spans="1:16" x14ac:dyDescent="0.2">
      <c r="A647" s="182">
        <v>300</v>
      </c>
      <c r="B647" s="193">
        <v>865</v>
      </c>
      <c r="C647" s="183"/>
      <c r="D647" s="183" t="s">
        <v>2168</v>
      </c>
      <c r="E647" s="183" t="s">
        <v>247</v>
      </c>
      <c r="F647" s="191">
        <v>3070</v>
      </c>
      <c r="G647" s="213" t="str">
        <f t="shared" si="18"/>
        <v>Arnhem</v>
      </c>
      <c r="H647" s="215" t="str">
        <f t="shared" si="19"/>
        <v>ENSCHEDE</v>
      </c>
      <c r="I647" s="22"/>
      <c r="N647" s="360"/>
      <c r="O647" s="361"/>
      <c r="P647" s="362"/>
    </row>
    <row r="648" spans="1:16" x14ac:dyDescent="0.2">
      <c r="A648" s="182">
        <v>300</v>
      </c>
      <c r="B648" s="193">
        <v>866</v>
      </c>
      <c r="C648" s="183"/>
      <c r="D648" s="183" t="s">
        <v>2169</v>
      </c>
      <c r="E648" s="183" t="s">
        <v>247</v>
      </c>
      <c r="F648" s="191">
        <v>3010</v>
      </c>
      <c r="G648" s="213" t="str">
        <f t="shared" si="18"/>
        <v>Groningen</v>
      </c>
      <c r="H648" s="215" t="str">
        <f t="shared" si="19"/>
        <v>ENSCHEDE</v>
      </c>
      <c r="I648" s="22"/>
      <c r="N648" s="360"/>
      <c r="O648" s="361"/>
      <c r="P648" s="362"/>
    </row>
    <row r="649" spans="1:16" x14ac:dyDescent="0.2">
      <c r="A649" s="182">
        <v>300</v>
      </c>
      <c r="B649" s="193">
        <v>869</v>
      </c>
      <c r="C649" s="183"/>
      <c r="D649" s="183" t="s">
        <v>2170</v>
      </c>
      <c r="E649" s="183" t="s">
        <v>462</v>
      </c>
      <c r="F649" s="191">
        <v>3300</v>
      </c>
      <c r="G649" s="213" t="str">
        <f t="shared" si="18"/>
        <v>Noord-Limburg</v>
      </c>
      <c r="H649" s="215" t="str">
        <f t="shared" si="19"/>
        <v>EINDHOVEN</v>
      </c>
      <c r="I649" s="22"/>
      <c r="N649" s="360"/>
      <c r="O649" s="361"/>
      <c r="P649" s="362"/>
    </row>
    <row r="650" spans="1:16" x14ac:dyDescent="0.2">
      <c r="A650" s="182">
        <v>300</v>
      </c>
      <c r="B650" s="193">
        <v>870</v>
      </c>
      <c r="C650" s="183"/>
      <c r="D650" s="183" t="s">
        <v>2170</v>
      </c>
      <c r="E650" s="183" t="s">
        <v>462</v>
      </c>
      <c r="F650" s="191">
        <v>3290</v>
      </c>
      <c r="G650" s="213" t="str">
        <f t="shared" si="18"/>
        <v>Zuidoost-Brabant</v>
      </c>
      <c r="H650" s="215" t="str">
        <f t="shared" si="19"/>
        <v>TILBURG</v>
      </c>
      <c r="I650" s="22"/>
      <c r="N650" s="360"/>
      <c r="O650" s="361"/>
      <c r="P650" s="362"/>
    </row>
    <row r="651" spans="1:16" x14ac:dyDescent="0.2">
      <c r="A651" s="182">
        <v>300</v>
      </c>
      <c r="B651" s="193">
        <v>871</v>
      </c>
      <c r="C651" s="183"/>
      <c r="D651" s="183" t="s">
        <v>2171</v>
      </c>
      <c r="E651" s="183" t="s">
        <v>565</v>
      </c>
      <c r="F651" s="191">
        <v>3070</v>
      </c>
      <c r="G651" s="213" t="str">
        <f t="shared" si="18"/>
        <v>Arnhem</v>
      </c>
      <c r="H651" s="215" t="str">
        <f t="shared" si="19"/>
        <v>ENSCHEDE</v>
      </c>
      <c r="I651" s="22"/>
      <c r="N651" s="360"/>
      <c r="O651" s="361"/>
      <c r="P651" s="362"/>
    </row>
    <row r="652" spans="1:16" x14ac:dyDescent="0.2">
      <c r="A652" s="182">
        <v>300</v>
      </c>
      <c r="B652" s="193">
        <v>872</v>
      </c>
      <c r="C652" s="183"/>
      <c r="D652" s="183" t="s">
        <v>2172</v>
      </c>
      <c r="E652" s="183" t="s">
        <v>565</v>
      </c>
      <c r="F652" s="191">
        <v>3060</v>
      </c>
      <c r="G652" s="213" t="str">
        <f t="shared" si="18"/>
        <v>Apeldoorn Zutphen e.o.</v>
      </c>
      <c r="H652" s="215" t="str">
        <f t="shared" si="19"/>
        <v>AMERSFOORT</v>
      </c>
      <c r="I652" s="22"/>
      <c r="N652" s="360"/>
      <c r="O652" s="361"/>
      <c r="P652" s="362"/>
    </row>
    <row r="653" spans="1:16" x14ac:dyDescent="0.2">
      <c r="A653" s="182">
        <v>300</v>
      </c>
      <c r="B653" s="193">
        <v>873</v>
      </c>
      <c r="C653" s="183"/>
      <c r="D653" s="183" t="s">
        <v>98</v>
      </c>
      <c r="E653" s="183" t="s">
        <v>424</v>
      </c>
      <c r="F653" s="191">
        <v>3080</v>
      </c>
      <c r="G653" s="213" t="str">
        <f t="shared" si="18"/>
        <v>Nijmegen</v>
      </c>
      <c r="H653" s="215" t="str">
        <f t="shared" si="19"/>
        <v>EINDHOVEN</v>
      </c>
      <c r="I653" s="22"/>
      <c r="N653" s="360"/>
      <c r="O653" s="361"/>
      <c r="P653" s="362"/>
    </row>
    <row r="654" spans="1:16" x14ac:dyDescent="0.2">
      <c r="A654" s="182">
        <v>300</v>
      </c>
      <c r="B654" s="193">
        <v>875</v>
      </c>
      <c r="C654" s="183"/>
      <c r="D654" s="183" t="s">
        <v>91</v>
      </c>
      <c r="E654" s="183" t="s">
        <v>304</v>
      </c>
      <c r="F654" s="191">
        <v>3180</v>
      </c>
      <c r="G654" s="213" t="str">
        <f t="shared" si="18"/>
        <v>Haaglanden</v>
      </c>
      <c r="H654" s="215" t="str">
        <f t="shared" si="19"/>
        <v>TILBURG</v>
      </c>
      <c r="I654" s="22"/>
      <c r="N654" s="360"/>
      <c r="O654" s="361"/>
      <c r="P654" s="362"/>
    </row>
    <row r="655" spans="1:16" x14ac:dyDescent="0.2">
      <c r="A655" s="182">
        <v>300</v>
      </c>
      <c r="B655" s="193">
        <v>876</v>
      </c>
      <c r="C655" s="183"/>
      <c r="D655" s="183" t="s">
        <v>182</v>
      </c>
      <c r="E655" s="183" t="s">
        <v>304</v>
      </c>
      <c r="F655" s="191">
        <v>3200</v>
      </c>
      <c r="G655" s="213" t="str">
        <f t="shared" si="18"/>
        <v>Midden-Holland</v>
      </c>
      <c r="H655" s="215" t="str">
        <f t="shared" si="19"/>
        <v>GORINCHEM</v>
      </c>
      <c r="I655" s="22"/>
      <c r="N655" s="360"/>
      <c r="O655" s="361"/>
      <c r="P655" s="362"/>
    </row>
    <row r="656" spans="1:16" x14ac:dyDescent="0.2">
      <c r="A656" s="182">
        <v>300</v>
      </c>
      <c r="B656" s="193">
        <v>877</v>
      </c>
      <c r="C656" s="183"/>
      <c r="D656" s="183" t="s">
        <v>120</v>
      </c>
      <c r="E656" s="183" t="s">
        <v>304</v>
      </c>
      <c r="F656" s="191">
        <v>3190</v>
      </c>
      <c r="G656" s="213" t="str">
        <f t="shared" si="18"/>
        <v>Delft Westland Oostland</v>
      </c>
      <c r="H656" s="215" t="str">
        <f t="shared" si="19"/>
        <v>SCHIEDAM</v>
      </c>
      <c r="I656" s="22"/>
      <c r="N656" s="360"/>
      <c r="O656" s="361"/>
      <c r="P656" s="362"/>
    </row>
    <row r="657" spans="1:16" x14ac:dyDescent="0.2">
      <c r="A657" s="182">
        <v>300</v>
      </c>
      <c r="B657" s="193">
        <v>878</v>
      </c>
      <c r="C657" s="183"/>
      <c r="D657" s="183" t="s">
        <v>747</v>
      </c>
      <c r="E657" s="183" t="s">
        <v>397</v>
      </c>
      <c r="F657" s="191">
        <v>3210</v>
      </c>
      <c r="G657" s="213" t="str">
        <f t="shared" si="18"/>
        <v>Rotterdam</v>
      </c>
      <c r="H657" s="215" t="str">
        <f t="shared" si="19"/>
        <v>ZWOLLE</v>
      </c>
      <c r="I657" s="22"/>
      <c r="N657" s="360"/>
      <c r="O657" s="361"/>
      <c r="P657" s="362"/>
    </row>
    <row r="658" spans="1:16" x14ac:dyDescent="0.2">
      <c r="A658" s="182">
        <v>300</v>
      </c>
      <c r="B658" s="193">
        <v>879</v>
      </c>
      <c r="C658" s="183"/>
      <c r="D658" s="183" t="s">
        <v>748</v>
      </c>
      <c r="E658" s="183" t="s">
        <v>397</v>
      </c>
      <c r="F658" s="191">
        <v>3200</v>
      </c>
      <c r="G658" s="213" t="str">
        <f t="shared" si="18"/>
        <v>Midden-Holland</v>
      </c>
      <c r="H658" s="215" t="str">
        <f t="shared" si="19"/>
        <v>GORINCHEM</v>
      </c>
      <c r="I658" s="22"/>
      <c r="N658" s="360"/>
      <c r="O658" s="361"/>
      <c r="P658" s="362"/>
    </row>
    <row r="659" spans="1:16" x14ac:dyDescent="0.2">
      <c r="A659" s="182">
        <v>300</v>
      </c>
      <c r="B659" s="193">
        <v>880</v>
      </c>
      <c r="C659" s="183"/>
      <c r="D659" s="183" t="s">
        <v>189</v>
      </c>
      <c r="E659" s="183" t="s">
        <v>397</v>
      </c>
      <c r="F659" s="191">
        <v>3240</v>
      </c>
      <c r="G659" s="213" t="str">
        <f t="shared" si="18"/>
        <v>Waardenland</v>
      </c>
      <c r="H659" s="215" t="str">
        <f t="shared" si="19"/>
        <v>GORINCHEM</v>
      </c>
      <c r="I659" s="22"/>
      <c r="N659" s="360"/>
      <c r="O659" s="361"/>
      <c r="P659" s="362"/>
    </row>
    <row r="660" spans="1:16" x14ac:dyDescent="0.2">
      <c r="A660" s="182">
        <v>300</v>
      </c>
      <c r="B660" s="193">
        <v>881</v>
      </c>
      <c r="C660" s="183"/>
      <c r="D660" s="183" t="s">
        <v>0</v>
      </c>
      <c r="E660" s="183" t="s">
        <v>397</v>
      </c>
      <c r="F660" s="191">
        <v>3220</v>
      </c>
      <c r="G660" s="213" t="str">
        <f t="shared" si="18"/>
        <v>Nieuwe Waterweg Noord</v>
      </c>
      <c r="H660" s="215" t="str">
        <f t="shared" si="19"/>
        <v>SCHIEDAM</v>
      </c>
      <c r="I660" s="22"/>
      <c r="N660" s="360"/>
      <c r="O660" s="361"/>
      <c r="P660" s="362"/>
    </row>
    <row r="661" spans="1:16" x14ac:dyDescent="0.2">
      <c r="A661" s="182">
        <v>300</v>
      </c>
      <c r="B661" s="193">
        <v>882</v>
      </c>
      <c r="C661" s="183"/>
      <c r="D661" s="183" t="s">
        <v>205</v>
      </c>
      <c r="E661" s="183" t="s">
        <v>562</v>
      </c>
      <c r="F661" s="191">
        <v>3090</v>
      </c>
      <c r="G661" s="213" t="str">
        <f t="shared" si="18"/>
        <v>Utrecht</v>
      </c>
      <c r="H661" s="215" t="str">
        <f t="shared" si="19"/>
        <v>AMERSFOORT</v>
      </c>
      <c r="I661" s="22"/>
      <c r="N661" s="360"/>
      <c r="O661" s="361"/>
      <c r="P661" s="362"/>
    </row>
    <row r="662" spans="1:16" x14ac:dyDescent="0.2">
      <c r="A662" s="182">
        <v>300</v>
      </c>
      <c r="B662" s="193">
        <v>886</v>
      </c>
      <c r="C662" s="183"/>
      <c r="D662" s="183" t="s">
        <v>533</v>
      </c>
      <c r="E662" s="183" t="s">
        <v>372</v>
      </c>
      <c r="F662" s="191">
        <v>3070</v>
      </c>
      <c r="G662" s="213" t="str">
        <f t="shared" si="18"/>
        <v>Arnhem</v>
      </c>
      <c r="H662" s="215" t="str">
        <f t="shared" si="19"/>
        <v>ENSCHEDE</v>
      </c>
      <c r="I662" s="22"/>
      <c r="N662" s="360"/>
      <c r="O662" s="361"/>
      <c r="P662" s="362"/>
    </row>
    <row r="663" spans="1:16" x14ac:dyDescent="0.2">
      <c r="A663" s="182">
        <v>300</v>
      </c>
      <c r="B663" s="193">
        <v>887</v>
      </c>
      <c r="C663" s="183"/>
      <c r="D663" s="183" t="s">
        <v>735</v>
      </c>
      <c r="E663" s="183" t="s">
        <v>372</v>
      </c>
      <c r="F663" s="191">
        <v>3080</v>
      </c>
      <c r="G663" s="213" t="str">
        <f t="shared" si="18"/>
        <v>Nijmegen</v>
      </c>
      <c r="H663" s="215" t="str">
        <f t="shared" si="19"/>
        <v>EINDHOVEN</v>
      </c>
      <c r="I663" s="22"/>
      <c r="N663" s="360"/>
      <c r="O663" s="361"/>
      <c r="P663" s="362"/>
    </row>
    <row r="664" spans="1:16" x14ac:dyDescent="0.2">
      <c r="A664" s="182">
        <v>300</v>
      </c>
      <c r="B664" s="193">
        <v>890</v>
      </c>
      <c r="C664" s="183"/>
      <c r="D664" s="183" t="s">
        <v>2174</v>
      </c>
      <c r="E664" s="183" t="s">
        <v>560</v>
      </c>
      <c r="F664" s="191">
        <v>3190</v>
      </c>
      <c r="G664" s="213" t="str">
        <f t="shared" ref="G664:G727" si="20">VLOOKUP($F664,$J$23:$L$54,2,FALSE)</f>
        <v>Delft Westland Oostland</v>
      </c>
      <c r="H664" s="215" t="str">
        <f t="shared" ref="H664:H727" si="21">VLOOKUP($F664,$J$23:$L$54,3,FALSE)</f>
        <v>SCHIEDAM</v>
      </c>
      <c r="I664" s="22"/>
      <c r="N664" s="360"/>
      <c r="O664" s="361"/>
      <c r="P664" s="362"/>
    </row>
    <row r="665" spans="1:16" x14ac:dyDescent="0.2">
      <c r="A665" s="182">
        <v>300</v>
      </c>
      <c r="B665" s="193">
        <v>891</v>
      </c>
      <c r="C665" s="183"/>
      <c r="D665" s="183" t="s">
        <v>2174</v>
      </c>
      <c r="E665" s="183" t="s">
        <v>560</v>
      </c>
      <c r="F665" s="191">
        <v>3230</v>
      </c>
      <c r="G665" s="213" t="str">
        <f t="shared" si="20"/>
        <v>Zuid-Hollandse Eilanden</v>
      </c>
      <c r="H665" s="215" t="str">
        <f t="shared" si="21"/>
        <v>TILBURG</v>
      </c>
      <c r="I665" s="22"/>
      <c r="N665" s="360"/>
      <c r="O665" s="361"/>
      <c r="P665" s="362"/>
    </row>
    <row r="666" spans="1:16" x14ac:dyDescent="0.2">
      <c r="A666" s="182">
        <v>300</v>
      </c>
      <c r="B666" s="193">
        <v>893</v>
      </c>
      <c r="C666" s="183"/>
      <c r="D666" s="183" t="s">
        <v>2175</v>
      </c>
      <c r="E666" s="183" t="s">
        <v>263</v>
      </c>
      <c r="F666" s="191">
        <v>3150</v>
      </c>
      <c r="G666" s="213" t="str">
        <f t="shared" si="20"/>
        <v>Amsterdam</v>
      </c>
      <c r="H666" s="215" t="str">
        <f t="shared" si="21"/>
        <v>AMERSFOORT</v>
      </c>
      <c r="I666" s="22"/>
      <c r="N666" s="360"/>
      <c r="O666" s="361"/>
      <c r="P666" s="362"/>
    </row>
    <row r="667" spans="1:16" x14ac:dyDescent="0.2">
      <c r="A667" s="182">
        <v>300</v>
      </c>
      <c r="B667" s="193">
        <v>894</v>
      </c>
      <c r="C667" s="183"/>
      <c r="D667" s="183" t="s">
        <v>517</v>
      </c>
      <c r="E667" s="183" t="s">
        <v>263</v>
      </c>
      <c r="F667" s="191">
        <v>3150</v>
      </c>
      <c r="G667" s="213" t="str">
        <f t="shared" si="20"/>
        <v>Amsterdam</v>
      </c>
      <c r="H667" s="215" t="str">
        <f t="shared" si="21"/>
        <v>AMERSFOORT</v>
      </c>
      <c r="I667" s="22"/>
      <c r="N667" s="360"/>
      <c r="O667" s="361"/>
      <c r="P667" s="362"/>
    </row>
    <row r="668" spans="1:16" x14ac:dyDescent="0.2">
      <c r="A668" s="182">
        <v>300</v>
      </c>
      <c r="B668" s="193">
        <v>900</v>
      </c>
      <c r="C668" s="183"/>
      <c r="D668" s="183" t="s">
        <v>171</v>
      </c>
      <c r="E668" s="183" t="s">
        <v>263</v>
      </c>
      <c r="F668" s="191">
        <v>3160</v>
      </c>
      <c r="G668" s="213" t="str">
        <f t="shared" si="20"/>
        <v>Amstelland en de Meerlanden</v>
      </c>
      <c r="H668" s="215" t="str">
        <f t="shared" si="21"/>
        <v>LEIDEN</v>
      </c>
      <c r="I668" s="22"/>
      <c r="N668" s="360"/>
      <c r="O668" s="361"/>
      <c r="P668" s="362"/>
    </row>
    <row r="669" spans="1:16" x14ac:dyDescent="0.2">
      <c r="A669" s="182">
        <v>300</v>
      </c>
      <c r="B669" s="193">
        <v>901</v>
      </c>
      <c r="C669" s="183"/>
      <c r="D669" s="183" t="s">
        <v>750</v>
      </c>
      <c r="E669" s="183" t="s">
        <v>263</v>
      </c>
      <c r="F669" s="191">
        <v>3150</v>
      </c>
      <c r="G669" s="213" t="str">
        <f t="shared" si="20"/>
        <v>Amsterdam</v>
      </c>
      <c r="H669" s="215" t="str">
        <f t="shared" si="21"/>
        <v>AMERSFOORT</v>
      </c>
      <c r="I669" s="22"/>
      <c r="N669" s="360"/>
      <c r="O669" s="361"/>
      <c r="P669" s="362"/>
    </row>
    <row r="670" spans="1:16" x14ac:dyDescent="0.2">
      <c r="A670" s="182">
        <v>300</v>
      </c>
      <c r="B670" s="193">
        <v>906</v>
      </c>
      <c r="C670" s="183"/>
      <c r="D670" s="183" t="s">
        <v>2176</v>
      </c>
      <c r="E670" s="183" t="s">
        <v>553</v>
      </c>
      <c r="F670" s="191">
        <v>3230</v>
      </c>
      <c r="G670" s="213" t="str">
        <f t="shared" si="20"/>
        <v>Zuid-Hollandse Eilanden</v>
      </c>
      <c r="H670" s="215" t="str">
        <f t="shared" si="21"/>
        <v>TILBURG</v>
      </c>
      <c r="I670" s="22"/>
      <c r="N670" s="360"/>
      <c r="O670" s="361"/>
      <c r="P670" s="362"/>
    </row>
    <row r="671" spans="1:16" x14ac:dyDescent="0.2">
      <c r="A671" s="182">
        <v>300</v>
      </c>
      <c r="B671" s="193">
        <v>907</v>
      </c>
      <c r="C671" s="183"/>
      <c r="D671" s="183" t="s">
        <v>2176</v>
      </c>
      <c r="E671" s="183" t="s">
        <v>553</v>
      </c>
      <c r="F671" s="191">
        <v>3210</v>
      </c>
      <c r="G671" s="213" t="str">
        <f t="shared" si="20"/>
        <v>Rotterdam</v>
      </c>
      <c r="H671" s="215" t="str">
        <f t="shared" si="21"/>
        <v>ZWOLLE</v>
      </c>
      <c r="I671" s="22"/>
      <c r="N671" s="360"/>
      <c r="O671" s="361"/>
      <c r="P671" s="362"/>
    </row>
    <row r="672" spans="1:16" x14ac:dyDescent="0.2">
      <c r="A672" s="182">
        <v>300</v>
      </c>
      <c r="B672" s="193">
        <v>908</v>
      </c>
      <c r="C672" s="183"/>
      <c r="D672" s="183" t="s">
        <v>2176</v>
      </c>
      <c r="E672" s="183" t="s">
        <v>553</v>
      </c>
      <c r="F672" s="191">
        <v>3190</v>
      </c>
      <c r="G672" s="213" t="str">
        <f t="shared" si="20"/>
        <v>Delft Westland Oostland</v>
      </c>
      <c r="H672" s="215" t="str">
        <f t="shared" si="21"/>
        <v>SCHIEDAM</v>
      </c>
      <c r="I672" s="22"/>
      <c r="N672" s="360"/>
      <c r="O672" s="361"/>
      <c r="P672" s="362"/>
    </row>
    <row r="673" spans="1:16" x14ac:dyDescent="0.2">
      <c r="A673" s="182">
        <v>300</v>
      </c>
      <c r="B673" s="193">
        <v>911</v>
      </c>
      <c r="C673" s="183"/>
      <c r="D673" s="183" t="s">
        <v>196</v>
      </c>
      <c r="E673" s="183" t="s">
        <v>241</v>
      </c>
      <c r="F673" s="191">
        <v>3120</v>
      </c>
      <c r="G673" s="213" t="str">
        <f t="shared" si="20"/>
        <v>Noord-Holland Noord</v>
      </c>
      <c r="H673" s="215" t="str">
        <f t="shared" si="21"/>
        <v>ALKMAAR</v>
      </c>
      <c r="I673" s="22"/>
      <c r="N673" s="360"/>
      <c r="O673" s="361"/>
      <c r="P673" s="362"/>
    </row>
    <row r="674" spans="1:16" x14ac:dyDescent="0.2">
      <c r="A674" s="182">
        <v>300</v>
      </c>
      <c r="B674" s="193">
        <v>914</v>
      </c>
      <c r="C674" s="183"/>
      <c r="D674" s="183" t="s">
        <v>2177</v>
      </c>
      <c r="E674" s="183" t="s">
        <v>282</v>
      </c>
      <c r="F674" s="191">
        <v>3070</v>
      </c>
      <c r="G674" s="213" t="str">
        <f t="shared" si="20"/>
        <v>Arnhem</v>
      </c>
      <c r="H674" s="215" t="str">
        <f t="shared" si="21"/>
        <v>ENSCHEDE</v>
      </c>
      <c r="I674" s="22"/>
      <c r="N674" s="360"/>
      <c r="O674" s="361"/>
      <c r="P674" s="362"/>
    </row>
    <row r="675" spans="1:16" x14ac:dyDescent="0.2">
      <c r="A675" s="182">
        <v>300</v>
      </c>
      <c r="B675" s="193">
        <v>915</v>
      </c>
      <c r="C675" s="183"/>
      <c r="D675" s="183" t="s">
        <v>2177</v>
      </c>
      <c r="E675" s="183" t="s">
        <v>282</v>
      </c>
      <c r="F675" s="191">
        <v>3240</v>
      </c>
      <c r="G675" s="213" t="str">
        <f t="shared" si="20"/>
        <v>Waardenland</v>
      </c>
      <c r="H675" s="215" t="str">
        <f t="shared" si="21"/>
        <v>GORINCHEM</v>
      </c>
      <c r="I675" s="22"/>
      <c r="N675" s="360"/>
      <c r="O675" s="361"/>
      <c r="P675" s="362"/>
    </row>
    <row r="676" spans="1:16" x14ac:dyDescent="0.2">
      <c r="A676" s="182">
        <v>300</v>
      </c>
      <c r="B676" s="193">
        <v>916</v>
      </c>
      <c r="C676" s="183"/>
      <c r="D676" s="183" t="s">
        <v>2178</v>
      </c>
      <c r="E676" s="183" t="s">
        <v>282</v>
      </c>
      <c r="F676" s="191">
        <v>3230</v>
      </c>
      <c r="G676" s="213" t="str">
        <f t="shared" si="20"/>
        <v>Zuid-Hollandse Eilanden</v>
      </c>
      <c r="H676" s="215" t="str">
        <f t="shared" si="21"/>
        <v>TILBURG</v>
      </c>
      <c r="I676" s="22"/>
      <c r="N676" s="360"/>
      <c r="O676" s="361"/>
      <c r="P676" s="362"/>
    </row>
    <row r="677" spans="1:16" x14ac:dyDescent="0.2">
      <c r="A677" s="182">
        <v>300</v>
      </c>
      <c r="B677" s="193">
        <v>917</v>
      </c>
      <c r="C677" s="183"/>
      <c r="D677" s="183" t="s">
        <v>2179</v>
      </c>
      <c r="E677" s="183" t="s">
        <v>1139</v>
      </c>
      <c r="F677" s="191">
        <v>3280</v>
      </c>
      <c r="G677" s="213" t="str">
        <f t="shared" si="20"/>
        <v>Noordoost-Brabant</v>
      </c>
      <c r="H677" s="215" t="str">
        <f t="shared" si="21"/>
        <v>TILBURG</v>
      </c>
      <c r="I677" s="22"/>
      <c r="N677" s="360"/>
      <c r="O677" s="361"/>
      <c r="P677" s="362"/>
    </row>
    <row r="678" spans="1:16" x14ac:dyDescent="0.2">
      <c r="A678" s="182">
        <v>300</v>
      </c>
      <c r="B678" s="193">
        <v>918</v>
      </c>
      <c r="C678" s="183"/>
      <c r="D678" s="183" t="s">
        <v>2179</v>
      </c>
      <c r="E678" s="183" t="s">
        <v>1139</v>
      </c>
      <c r="F678" s="191">
        <v>3290</v>
      </c>
      <c r="G678" s="213" t="str">
        <f t="shared" si="20"/>
        <v>Zuidoost-Brabant</v>
      </c>
      <c r="H678" s="215" t="str">
        <f t="shared" si="21"/>
        <v>TILBURG</v>
      </c>
      <c r="I678" s="22"/>
      <c r="N678" s="360"/>
      <c r="O678" s="361"/>
      <c r="P678" s="362"/>
    </row>
    <row r="679" spans="1:16" x14ac:dyDescent="0.2">
      <c r="A679" s="182">
        <v>300</v>
      </c>
      <c r="B679" s="193">
        <v>919</v>
      </c>
      <c r="C679" s="183"/>
      <c r="D679" s="183" t="s">
        <v>2180</v>
      </c>
      <c r="E679" s="183" t="s">
        <v>556</v>
      </c>
      <c r="F679" s="191">
        <v>3240</v>
      </c>
      <c r="G679" s="213" t="str">
        <f t="shared" si="20"/>
        <v>Waardenland</v>
      </c>
      <c r="H679" s="215" t="str">
        <f t="shared" si="21"/>
        <v>GORINCHEM</v>
      </c>
      <c r="I679" s="22"/>
      <c r="N679" s="360"/>
      <c r="O679" s="361"/>
      <c r="P679" s="362"/>
    </row>
    <row r="680" spans="1:16" x14ac:dyDescent="0.2">
      <c r="A680" s="182">
        <v>300</v>
      </c>
      <c r="B680" s="193">
        <v>920</v>
      </c>
      <c r="C680" s="183"/>
      <c r="D680" s="183" t="s">
        <v>206</v>
      </c>
      <c r="E680" s="183" t="s">
        <v>401</v>
      </c>
      <c r="F680" s="191">
        <v>3220</v>
      </c>
      <c r="G680" s="213" t="str">
        <f t="shared" si="20"/>
        <v>Nieuwe Waterweg Noord</v>
      </c>
      <c r="H680" s="215" t="str">
        <f t="shared" si="21"/>
        <v>SCHIEDAM</v>
      </c>
      <c r="I680" s="22"/>
      <c r="N680" s="360"/>
      <c r="O680" s="361"/>
      <c r="P680" s="362"/>
    </row>
    <row r="681" spans="1:16" x14ac:dyDescent="0.2">
      <c r="A681" s="182">
        <v>300</v>
      </c>
      <c r="B681" s="193">
        <v>921</v>
      </c>
      <c r="C681" s="183"/>
      <c r="D681" s="183" t="s">
        <v>101</v>
      </c>
      <c r="E681" s="183" t="s">
        <v>275</v>
      </c>
      <c r="F681" s="191">
        <v>3060</v>
      </c>
      <c r="G681" s="213" t="str">
        <f t="shared" si="20"/>
        <v>Apeldoorn Zutphen e.o.</v>
      </c>
      <c r="H681" s="215" t="str">
        <f t="shared" si="21"/>
        <v>AMERSFOORT</v>
      </c>
      <c r="I681" s="22"/>
      <c r="N681" s="360"/>
      <c r="O681" s="361"/>
      <c r="P681" s="362"/>
    </row>
    <row r="682" spans="1:16" x14ac:dyDescent="0.2">
      <c r="A682" s="182">
        <v>300</v>
      </c>
      <c r="B682" s="193">
        <v>922</v>
      </c>
      <c r="C682" s="183"/>
      <c r="D682" s="183" t="s">
        <v>2181</v>
      </c>
      <c r="E682" s="183" t="s">
        <v>334</v>
      </c>
      <c r="F682" s="191">
        <v>3280</v>
      </c>
      <c r="G682" s="213" t="str">
        <f t="shared" si="20"/>
        <v>Noordoost-Brabant</v>
      </c>
      <c r="H682" s="215" t="str">
        <f t="shared" si="21"/>
        <v>TILBURG</v>
      </c>
      <c r="I682" s="22"/>
      <c r="N682" s="360"/>
      <c r="O682" s="361"/>
      <c r="P682" s="362"/>
    </row>
    <row r="683" spans="1:16" x14ac:dyDescent="0.2">
      <c r="A683" s="182">
        <v>300</v>
      </c>
      <c r="B683" s="193">
        <v>923</v>
      </c>
      <c r="C683" s="183"/>
      <c r="D683" s="183" t="s">
        <v>102</v>
      </c>
      <c r="E683" s="183" t="s">
        <v>550</v>
      </c>
      <c r="F683" s="191">
        <v>3130</v>
      </c>
      <c r="G683" s="213" t="str">
        <f t="shared" si="20"/>
        <v>Kennemerland</v>
      </c>
      <c r="H683" s="215" t="str">
        <f t="shared" si="21"/>
        <v>ZWOLLE</v>
      </c>
      <c r="I683" s="22"/>
      <c r="N683" s="360"/>
      <c r="O683" s="361"/>
      <c r="P683" s="362"/>
    </row>
    <row r="684" spans="1:16" x14ac:dyDescent="0.2">
      <c r="A684" s="182">
        <v>300</v>
      </c>
      <c r="B684" s="193">
        <v>924</v>
      </c>
      <c r="C684" s="183"/>
      <c r="D684" s="183" t="s">
        <v>103</v>
      </c>
      <c r="E684" s="183" t="s">
        <v>469</v>
      </c>
      <c r="F684" s="191">
        <v>3070</v>
      </c>
      <c r="G684" s="213" t="str">
        <f t="shared" si="20"/>
        <v>Arnhem</v>
      </c>
      <c r="H684" s="215" t="str">
        <f t="shared" si="21"/>
        <v>ENSCHEDE</v>
      </c>
      <c r="I684" s="22"/>
      <c r="N684" s="360"/>
      <c r="O684" s="361"/>
      <c r="P684" s="362"/>
    </row>
    <row r="685" spans="1:16" x14ac:dyDescent="0.2">
      <c r="A685" s="182">
        <v>300</v>
      </c>
      <c r="B685" s="193">
        <v>925</v>
      </c>
      <c r="C685" s="183"/>
      <c r="D685" s="183" t="s">
        <v>2182</v>
      </c>
      <c r="E685" s="183" t="s">
        <v>247</v>
      </c>
      <c r="F685" s="191">
        <v>3030</v>
      </c>
      <c r="G685" s="213" t="str">
        <f t="shared" si="20"/>
        <v>Drenthe</v>
      </c>
      <c r="H685" s="215" t="str">
        <f t="shared" si="21"/>
        <v>ZWOLLE</v>
      </c>
      <c r="I685" s="22"/>
      <c r="N685" s="360"/>
      <c r="O685" s="361"/>
      <c r="P685" s="362"/>
    </row>
    <row r="686" spans="1:16" x14ac:dyDescent="0.2">
      <c r="A686" s="182">
        <v>300</v>
      </c>
      <c r="B686" s="193">
        <v>926</v>
      </c>
      <c r="C686" s="183"/>
      <c r="D686" s="183" t="s">
        <v>1944</v>
      </c>
      <c r="E686" s="183" t="s">
        <v>785</v>
      </c>
      <c r="F686" s="191">
        <v>3300</v>
      </c>
      <c r="G686" s="213" t="str">
        <f t="shared" si="20"/>
        <v>Noord-Limburg</v>
      </c>
      <c r="H686" s="215" t="str">
        <f t="shared" si="21"/>
        <v>EINDHOVEN</v>
      </c>
      <c r="I686" s="22"/>
      <c r="N686" s="360"/>
      <c r="O686" s="361"/>
      <c r="P686" s="362"/>
    </row>
    <row r="687" spans="1:16" x14ac:dyDescent="0.2">
      <c r="A687" s="182">
        <v>300</v>
      </c>
      <c r="B687" s="193">
        <v>927</v>
      </c>
      <c r="C687" s="183"/>
      <c r="D687" s="183" t="s">
        <v>2183</v>
      </c>
      <c r="E687" s="183" t="s">
        <v>433</v>
      </c>
      <c r="F687" s="191">
        <v>3290</v>
      </c>
      <c r="G687" s="213" t="str">
        <f t="shared" si="20"/>
        <v>Zuidoost-Brabant</v>
      </c>
      <c r="H687" s="215" t="str">
        <f t="shared" si="21"/>
        <v>TILBURG</v>
      </c>
      <c r="I687" s="22"/>
      <c r="N687" s="360"/>
      <c r="O687" s="361"/>
      <c r="P687" s="362"/>
    </row>
    <row r="688" spans="1:16" x14ac:dyDescent="0.2">
      <c r="A688" s="182">
        <v>300</v>
      </c>
      <c r="B688" s="193">
        <v>928</v>
      </c>
      <c r="C688" s="183"/>
      <c r="D688" s="183" t="s">
        <v>2184</v>
      </c>
      <c r="E688" s="183" t="s">
        <v>249</v>
      </c>
      <c r="F688" s="191">
        <v>3050</v>
      </c>
      <c r="G688" s="213" t="str">
        <f t="shared" si="20"/>
        <v>Twente</v>
      </c>
      <c r="H688" s="215" t="str">
        <f t="shared" si="21"/>
        <v>ENSCHEDE</v>
      </c>
      <c r="I688" s="22"/>
      <c r="N688" s="360"/>
      <c r="O688" s="361"/>
      <c r="P688" s="362"/>
    </row>
    <row r="689" spans="1:16" x14ac:dyDescent="0.2">
      <c r="A689" s="182">
        <v>300</v>
      </c>
      <c r="B689" s="193">
        <v>929</v>
      </c>
      <c r="C689" s="183"/>
      <c r="D689" s="183" t="s">
        <v>2185</v>
      </c>
      <c r="E689" s="183" t="s">
        <v>254</v>
      </c>
      <c r="F689" s="191">
        <v>3020</v>
      </c>
      <c r="G689" s="213" t="str">
        <f t="shared" si="20"/>
        <v>Friesland</v>
      </c>
      <c r="H689" s="215" t="str">
        <f t="shared" si="21"/>
        <v>LEEUWARDEN</v>
      </c>
      <c r="I689" s="22"/>
      <c r="N689" s="360"/>
      <c r="O689" s="361"/>
      <c r="P689" s="362"/>
    </row>
    <row r="690" spans="1:16" x14ac:dyDescent="0.2">
      <c r="A690" s="182">
        <v>300</v>
      </c>
      <c r="B690" s="193">
        <v>930</v>
      </c>
      <c r="C690" s="183"/>
      <c r="D690" s="183" t="s">
        <v>2186</v>
      </c>
      <c r="E690" s="183" t="s">
        <v>364</v>
      </c>
      <c r="F690" s="191">
        <v>3030</v>
      </c>
      <c r="G690" s="213" t="str">
        <f t="shared" si="20"/>
        <v>Drenthe</v>
      </c>
      <c r="H690" s="215" t="str">
        <f t="shared" si="21"/>
        <v>ZWOLLE</v>
      </c>
      <c r="I690" s="22"/>
      <c r="N690" s="360"/>
      <c r="O690" s="361"/>
      <c r="P690" s="362"/>
    </row>
    <row r="691" spans="1:16" x14ac:dyDescent="0.2">
      <c r="A691" s="182">
        <v>300</v>
      </c>
      <c r="B691" s="193">
        <v>932</v>
      </c>
      <c r="C691" s="183"/>
      <c r="D691" s="183" t="s">
        <v>2187</v>
      </c>
      <c r="E691" s="183" t="s">
        <v>471</v>
      </c>
      <c r="F691" s="191">
        <v>3020</v>
      </c>
      <c r="G691" s="213" t="str">
        <f t="shared" si="20"/>
        <v>Friesland</v>
      </c>
      <c r="H691" s="215" t="str">
        <f t="shared" si="21"/>
        <v>LEEUWARDEN</v>
      </c>
      <c r="I691" s="22"/>
      <c r="N691" s="360"/>
      <c r="O691" s="361"/>
      <c r="P691" s="362"/>
    </row>
    <row r="692" spans="1:16" x14ac:dyDescent="0.2">
      <c r="A692" s="182">
        <v>300</v>
      </c>
      <c r="B692" s="193">
        <v>933</v>
      </c>
      <c r="C692" s="183"/>
      <c r="D692" s="183" t="s">
        <v>2188</v>
      </c>
      <c r="E692" s="183" t="s">
        <v>550</v>
      </c>
      <c r="F692" s="191">
        <v>3130</v>
      </c>
      <c r="G692" s="213" t="str">
        <f t="shared" si="20"/>
        <v>Kennemerland</v>
      </c>
      <c r="H692" s="215" t="str">
        <f t="shared" si="21"/>
        <v>ZWOLLE</v>
      </c>
      <c r="I692" s="22"/>
      <c r="N692" s="360"/>
      <c r="O692" s="361"/>
      <c r="P692" s="362"/>
    </row>
    <row r="693" spans="1:16" x14ac:dyDescent="0.2">
      <c r="A693" s="182">
        <v>300</v>
      </c>
      <c r="B693" s="193">
        <v>934</v>
      </c>
      <c r="C693" s="183"/>
      <c r="D693" s="183" t="s">
        <v>2189</v>
      </c>
      <c r="E693" s="183" t="s">
        <v>472</v>
      </c>
      <c r="F693" s="191">
        <v>3290</v>
      </c>
      <c r="G693" s="213" t="str">
        <f t="shared" si="20"/>
        <v>Zuidoost-Brabant</v>
      </c>
      <c r="H693" s="215" t="str">
        <f t="shared" si="21"/>
        <v>TILBURG</v>
      </c>
      <c r="I693" s="22"/>
      <c r="N693" s="360"/>
      <c r="O693" s="361"/>
      <c r="P693" s="362"/>
    </row>
    <row r="694" spans="1:16" x14ac:dyDescent="0.2">
      <c r="A694" s="182">
        <v>300</v>
      </c>
      <c r="B694" s="193">
        <v>935</v>
      </c>
      <c r="C694" s="183"/>
      <c r="D694" s="183" t="s">
        <v>2190</v>
      </c>
      <c r="E694" s="183" t="s">
        <v>322</v>
      </c>
      <c r="F694" s="191">
        <v>3310</v>
      </c>
      <c r="G694" s="213" t="str">
        <f t="shared" si="20"/>
        <v>Zuid-Limburg</v>
      </c>
      <c r="H694" s="215" t="str">
        <f t="shared" si="21"/>
        <v>TILBURG</v>
      </c>
      <c r="I694" s="22"/>
      <c r="N694" s="360"/>
      <c r="O694" s="361"/>
      <c r="P694" s="362"/>
    </row>
    <row r="695" spans="1:16" x14ac:dyDescent="0.2">
      <c r="A695" s="182">
        <v>300</v>
      </c>
      <c r="B695" s="193">
        <v>936</v>
      </c>
      <c r="C695" s="183"/>
      <c r="D695" s="183" t="s">
        <v>84</v>
      </c>
      <c r="E695" s="183" t="s">
        <v>564</v>
      </c>
      <c r="F695" s="191">
        <v>3250</v>
      </c>
      <c r="G695" s="213" t="str">
        <f t="shared" si="20"/>
        <v>Zeeland</v>
      </c>
      <c r="H695" s="215" t="str">
        <f t="shared" si="21"/>
        <v>TILBURG</v>
      </c>
      <c r="I695" s="22"/>
      <c r="N695" s="360"/>
      <c r="O695" s="361"/>
      <c r="P695" s="362"/>
    </row>
    <row r="696" spans="1:16" x14ac:dyDescent="0.2">
      <c r="A696" s="182">
        <v>300</v>
      </c>
      <c r="B696" s="193">
        <v>937</v>
      </c>
      <c r="C696" s="183"/>
      <c r="D696" s="183" t="s">
        <v>546</v>
      </c>
      <c r="E696" s="183" t="s">
        <v>240</v>
      </c>
      <c r="F696" s="191">
        <v>3090</v>
      </c>
      <c r="G696" s="213" t="str">
        <f t="shared" si="20"/>
        <v>Utrecht</v>
      </c>
      <c r="H696" s="215" t="str">
        <f t="shared" si="21"/>
        <v>AMERSFOORT</v>
      </c>
      <c r="I696" s="22"/>
      <c r="N696" s="360"/>
      <c r="O696" s="361"/>
      <c r="P696" s="362"/>
    </row>
    <row r="697" spans="1:16" x14ac:dyDescent="0.2">
      <c r="A697" s="182">
        <v>300</v>
      </c>
      <c r="B697" s="193">
        <v>938</v>
      </c>
      <c r="C697" s="183"/>
      <c r="D697" s="183" t="s">
        <v>547</v>
      </c>
      <c r="E697" s="183" t="s">
        <v>244</v>
      </c>
      <c r="F697" s="191">
        <v>3280</v>
      </c>
      <c r="G697" s="213" t="str">
        <f t="shared" si="20"/>
        <v>Noordoost-Brabant</v>
      </c>
      <c r="H697" s="215" t="str">
        <f t="shared" si="21"/>
        <v>TILBURG</v>
      </c>
      <c r="I697" s="22"/>
      <c r="N697" s="360"/>
      <c r="O697" s="361"/>
      <c r="P697" s="362"/>
    </row>
    <row r="698" spans="1:16" x14ac:dyDescent="0.2">
      <c r="A698" s="182">
        <v>300</v>
      </c>
      <c r="B698" s="193">
        <v>940</v>
      </c>
      <c r="C698" s="183"/>
      <c r="D698" s="183" t="s">
        <v>548</v>
      </c>
      <c r="E698" s="183" t="s">
        <v>412</v>
      </c>
      <c r="F698" s="191">
        <v>3290</v>
      </c>
      <c r="G698" s="213" t="str">
        <f t="shared" si="20"/>
        <v>Zuidoost-Brabant</v>
      </c>
      <c r="H698" s="215" t="str">
        <f t="shared" si="21"/>
        <v>TILBURG</v>
      </c>
      <c r="I698" s="22"/>
      <c r="N698" s="360"/>
      <c r="O698" s="361"/>
      <c r="P698" s="362"/>
    </row>
    <row r="699" spans="1:16" x14ac:dyDescent="0.2">
      <c r="A699" s="182">
        <v>300</v>
      </c>
      <c r="B699" s="193">
        <v>941</v>
      </c>
      <c r="C699" s="183"/>
      <c r="D699" s="183" t="s">
        <v>549</v>
      </c>
      <c r="E699" s="183" t="s">
        <v>327</v>
      </c>
      <c r="F699" s="191">
        <v>3260</v>
      </c>
      <c r="G699" s="213" t="str">
        <f t="shared" si="20"/>
        <v>West-Brabant</v>
      </c>
      <c r="H699" s="215" t="str">
        <f t="shared" si="21"/>
        <v>TILBURG</v>
      </c>
      <c r="I699" s="22"/>
      <c r="N699" s="360"/>
      <c r="O699" s="361"/>
      <c r="P699" s="362"/>
    </row>
    <row r="700" spans="1:16" x14ac:dyDescent="0.2">
      <c r="A700" s="182">
        <v>300</v>
      </c>
      <c r="B700" s="193">
        <v>942</v>
      </c>
      <c r="C700" s="183"/>
      <c r="D700" s="183" t="s">
        <v>2191</v>
      </c>
      <c r="E700" s="183" t="s">
        <v>388</v>
      </c>
      <c r="F700" s="191">
        <v>3090</v>
      </c>
      <c r="G700" s="213" t="str">
        <f t="shared" si="20"/>
        <v>Utrecht</v>
      </c>
      <c r="H700" s="215" t="str">
        <f t="shared" si="21"/>
        <v>AMERSFOORT</v>
      </c>
      <c r="I700" s="22"/>
      <c r="N700" s="360"/>
      <c r="O700" s="361"/>
      <c r="P700" s="362"/>
    </row>
    <row r="701" spans="1:16" x14ac:dyDescent="0.2">
      <c r="A701" s="182">
        <v>300</v>
      </c>
      <c r="B701" s="193">
        <v>943</v>
      </c>
      <c r="C701" s="183"/>
      <c r="D701" s="183" t="s">
        <v>2192</v>
      </c>
      <c r="E701" s="183" t="s">
        <v>244</v>
      </c>
      <c r="F701" s="191">
        <v>3270</v>
      </c>
      <c r="G701" s="213" t="str">
        <f t="shared" si="20"/>
        <v>Midden-Brabant</v>
      </c>
      <c r="H701" s="215" t="str">
        <f t="shared" si="21"/>
        <v>TILBURG</v>
      </c>
      <c r="I701" s="22"/>
      <c r="N701" s="360"/>
      <c r="O701" s="361"/>
      <c r="P701" s="362"/>
    </row>
    <row r="702" spans="1:16" x14ac:dyDescent="0.2">
      <c r="A702" s="182">
        <v>300</v>
      </c>
      <c r="B702" s="193">
        <v>944</v>
      </c>
      <c r="C702" s="183"/>
      <c r="D702" s="183" t="s">
        <v>2193</v>
      </c>
      <c r="E702" s="183" t="s">
        <v>257</v>
      </c>
      <c r="F702" s="191">
        <v>3080</v>
      </c>
      <c r="G702" s="213" t="str">
        <f t="shared" si="20"/>
        <v>Nijmegen</v>
      </c>
      <c r="H702" s="215" t="str">
        <f t="shared" si="21"/>
        <v>EINDHOVEN</v>
      </c>
      <c r="I702" s="22"/>
      <c r="N702" s="360"/>
      <c r="O702" s="361"/>
      <c r="P702" s="362"/>
    </row>
    <row r="703" spans="1:16" x14ac:dyDescent="0.2">
      <c r="A703" s="182">
        <v>300</v>
      </c>
      <c r="B703" s="193">
        <v>945</v>
      </c>
      <c r="C703" s="183"/>
      <c r="D703" s="183" t="s">
        <v>2194</v>
      </c>
      <c r="E703" s="183" t="s">
        <v>566</v>
      </c>
      <c r="F703" s="191">
        <v>3110</v>
      </c>
      <c r="G703" s="213" t="str">
        <f t="shared" si="20"/>
        <v>t Gooi</v>
      </c>
      <c r="H703" s="215" t="str">
        <f t="shared" si="21"/>
        <v>AMERSFOORT</v>
      </c>
      <c r="I703" s="22"/>
      <c r="N703" s="360"/>
      <c r="O703" s="361"/>
      <c r="P703" s="362"/>
    </row>
    <row r="704" spans="1:16" x14ac:dyDescent="0.2">
      <c r="A704" s="182">
        <v>300</v>
      </c>
      <c r="B704" s="193">
        <v>946</v>
      </c>
      <c r="C704" s="183"/>
      <c r="D704" s="183" t="s">
        <v>2195</v>
      </c>
      <c r="E704" s="183" t="s">
        <v>413</v>
      </c>
      <c r="F704" s="191">
        <v>3090</v>
      </c>
      <c r="G704" s="213" t="str">
        <f t="shared" si="20"/>
        <v>Utrecht</v>
      </c>
      <c r="H704" s="215" t="str">
        <f t="shared" si="21"/>
        <v>AMERSFOORT</v>
      </c>
      <c r="I704" s="22"/>
      <c r="N704" s="360"/>
      <c r="O704" s="361"/>
      <c r="P704" s="362"/>
    </row>
    <row r="705" spans="1:16" x14ac:dyDescent="0.2">
      <c r="A705" s="182">
        <v>300</v>
      </c>
      <c r="B705" s="193">
        <v>947</v>
      </c>
      <c r="C705" s="183"/>
      <c r="D705" s="183" t="s">
        <v>2196</v>
      </c>
      <c r="E705" s="183" t="s">
        <v>556</v>
      </c>
      <c r="F705" s="191">
        <v>3240</v>
      </c>
      <c r="G705" s="213" t="str">
        <f t="shared" si="20"/>
        <v>Waardenland</v>
      </c>
      <c r="H705" s="215" t="str">
        <f t="shared" si="21"/>
        <v>GORINCHEM</v>
      </c>
      <c r="I705" s="22"/>
      <c r="N705" s="360"/>
      <c r="O705" s="361"/>
      <c r="P705" s="362"/>
    </row>
    <row r="706" spans="1:16" x14ac:dyDescent="0.2">
      <c r="A706" s="182">
        <v>300</v>
      </c>
      <c r="B706" s="193">
        <v>948</v>
      </c>
      <c r="C706" s="183"/>
      <c r="D706" s="183" t="s">
        <v>2197</v>
      </c>
      <c r="E706" s="183" t="s">
        <v>567</v>
      </c>
      <c r="F706" s="191">
        <v>3010</v>
      </c>
      <c r="G706" s="213" t="str">
        <f t="shared" si="20"/>
        <v>Groningen</v>
      </c>
      <c r="H706" s="215" t="str">
        <f t="shared" si="21"/>
        <v>ENSCHEDE</v>
      </c>
      <c r="I706" s="22"/>
      <c r="N706" s="360"/>
      <c r="O706" s="361"/>
      <c r="P706" s="362"/>
    </row>
    <row r="707" spans="1:16" x14ac:dyDescent="0.2">
      <c r="A707" s="182">
        <v>300</v>
      </c>
      <c r="B707" s="193">
        <v>949</v>
      </c>
      <c r="C707" s="183"/>
      <c r="D707" s="183" t="s">
        <v>486</v>
      </c>
      <c r="E707" s="183" t="s">
        <v>568</v>
      </c>
      <c r="F707" s="191">
        <v>3080</v>
      </c>
      <c r="G707" s="213" t="str">
        <f t="shared" si="20"/>
        <v>Nijmegen</v>
      </c>
      <c r="H707" s="215" t="str">
        <f t="shared" si="21"/>
        <v>EINDHOVEN</v>
      </c>
      <c r="I707" s="22"/>
      <c r="N707" s="360"/>
      <c r="O707" s="361"/>
      <c r="P707" s="362"/>
    </row>
    <row r="708" spans="1:16" x14ac:dyDescent="0.2">
      <c r="A708" s="182">
        <v>300</v>
      </c>
      <c r="B708" s="193">
        <v>950</v>
      </c>
      <c r="C708" s="183"/>
      <c r="D708" s="183" t="s">
        <v>487</v>
      </c>
      <c r="E708" s="183" t="s">
        <v>239</v>
      </c>
      <c r="F708" s="191">
        <v>3040</v>
      </c>
      <c r="G708" s="213" t="str">
        <f t="shared" si="20"/>
        <v>Zwolle</v>
      </c>
      <c r="H708" s="215" t="str">
        <f t="shared" si="21"/>
        <v>ZWOLLE</v>
      </c>
      <c r="I708" s="22"/>
      <c r="N708" s="360"/>
      <c r="O708" s="361"/>
      <c r="P708" s="362"/>
    </row>
    <row r="709" spans="1:16" x14ac:dyDescent="0.2">
      <c r="A709" s="182">
        <v>300</v>
      </c>
      <c r="B709" s="193">
        <v>952</v>
      </c>
      <c r="C709" s="183"/>
      <c r="D709" s="183" t="s">
        <v>2198</v>
      </c>
      <c r="E709" s="183" t="s">
        <v>246</v>
      </c>
      <c r="F709" s="191">
        <v>3061</v>
      </c>
      <c r="G709" s="213" t="str">
        <f t="shared" si="20"/>
        <v>Midden IJssel</v>
      </c>
      <c r="H709" s="215" t="str">
        <f t="shared" si="21"/>
        <v>DEVENTER</v>
      </c>
      <c r="I709" s="22"/>
      <c r="N709" s="360"/>
      <c r="O709" s="361"/>
      <c r="P709" s="362"/>
    </row>
    <row r="710" spans="1:16" x14ac:dyDescent="0.2">
      <c r="A710" s="182">
        <v>300</v>
      </c>
      <c r="B710" s="193">
        <v>953</v>
      </c>
      <c r="C710" s="183"/>
      <c r="D710" s="183" t="s">
        <v>2199</v>
      </c>
      <c r="E710" s="183" t="s">
        <v>268</v>
      </c>
      <c r="F710" s="191">
        <v>3061</v>
      </c>
      <c r="G710" s="213" t="str">
        <f t="shared" si="20"/>
        <v>Midden IJssel</v>
      </c>
      <c r="H710" s="215" t="str">
        <f t="shared" si="21"/>
        <v>DEVENTER</v>
      </c>
      <c r="I710" s="22"/>
      <c r="N710" s="360"/>
      <c r="O710" s="361"/>
      <c r="P710" s="362"/>
    </row>
    <row r="711" spans="1:16" x14ac:dyDescent="0.2">
      <c r="A711" s="182">
        <v>300</v>
      </c>
      <c r="B711" s="193">
        <v>954</v>
      </c>
      <c r="C711" s="183"/>
      <c r="D711" s="183" t="s">
        <v>2200</v>
      </c>
      <c r="E711" s="183" t="s">
        <v>415</v>
      </c>
      <c r="F711" s="191">
        <v>3020</v>
      </c>
      <c r="G711" s="213" t="str">
        <f t="shared" si="20"/>
        <v>Friesland</v>
      </c>
      <c r="H711" s="215" t="str">
        <f t="shared" si="21"/>
        <v>LEEUWARDEN</v>
      </c>
      <c r="I711" s="22"/>
      <c r="N711" s="360"/>
      <c r="O711" s="361"/>
      <c r="P711" s="362"/>
    </row>
    <row r="712" spans="1:16" x14ac:dyDescent="0.2">
      <c r="A712" s="182">
        <v>300</v>
      </c>
      <c r="B712" s="193">
        <v>955</v>
      </c>
      <c r="C712" s="183"/>
      <c r="D712" s="183" t="s">
        <v>2201</v>
      </c>
      <c r="E712" s="183" t="s">
        <v>288</v>
      </c>
      <c r="F712" s="191">
        <v>3250</v>
      </c>
      <c r="G712" s="213" t="str">
        <f t="shared" si="20"/>
        <v>Zeeland</v>
      </c>
      <c r="H712" s="215" t="str">
        <f t="shared" si="21"/>
        <v>TILBURG</v>
      </c>
      <c r="I712" s="22"/>
      <c r="N712" s="360"/>
      <c r="O712" s="361"/>
      <c r="P712" s="362"/>
    </row>
    <row r="713" spans="1:16" x14ac:dyDescent="0.2">
      <c r="A713" s="182">
        <v>300</v>
      </c>
      <c r="B713" s="193">
        <v>957</v>
      </c>
      <c r="C713" s="183"/>
      <c r="D713" s="183" t="s">
        <v>488</v>
      </c>
      <c r="E713" s="183" t="s">
        <v>301</v>
      </c>
      <c r="F713" s="191">
        <v>3150</v>
      </c>
      <c r="G713" s="213" t="str">
        <f t="shared" si="20"/>
        <v>Amsterdam</v>
      </c>
      <c r="H713" s="215" t="str">
        <f t="shared" si="21"/>
        <v>AMERSFOORT</v>
      </c>
      <c r="I713" s="22"/>
      <c r="N713" s="360"/>
      <c r="O713" s="361"/>
      <c r="P713" s="362"/>
    </row>
    <row r="714" spans="1:16" x14ac:dyDescent="0.2">
      <c r="A714" s="182">
        <v>300</v>
      </c>
      <c r="B714" s="193">
        <v>958</v>
      </c>
      <c r="C714" s="183"/>
      <c r="D714" s="183" t="s">
        <v>2202</v>
      </c>
      <c r="E714" s="183" t="s">
        <v>263</v>
      </c>
      <c r="F714" s="191">
        <v>3150</v>
      </c>
      <c r="G714" s="213" t="str">
        <f t="shared" si="20"/>
        <v>Amsterdam</v>
      </c>
      <c r="H714" s="215" t="str">
        <f t="shared" si="21"/>
        <v>AMERSFOORT</v>
      </c>
      <c r="I714" s="22"/>
      <c r="N714" s="360"/>
      <c r="O714" s="361"/>
      <c r="P714" s="362"/>
    </row>
    <row r="715" spans="1:16" x14ac:dyDescent="0.2">
      <c r="A715" s="182">
        <v>300</v>
      </c>
      <c r="B715" s="193">
        <v>959</v>
      </c>
      <c r="C715" s="183"/>
      <c r="D715" s="183" t="s">
        <v>2203</v>
      </c>
      <c r="E715" s="183" t="s">
        <v>235</v>
      </c>
      <c r="F715" s="191">
        <v>3260</v>
      </c>
      <c r="G715" s="213" t="str">
        <f t="shared" si="20"/>
        <v>West-Brabant</v>
      </c>
      <c r="H715" s="215" t="str">
        <f t="shared" si="21"/>
        <v>TILBURG</v>
      </c>
      <c r="I715" s="22"/>
      <c r="N715" s="360"/>
      <c r="O715" s="361"/>
      <c r="P715" s="362"/>
    </row>
    <row r="716" spans="1:16" x14ac:dyDescent="0.2">
      <c r="A716" s="182">
        <v>300</v>
      </c>
      <c r="B716" s="193">
        <v>960</v>
      </c>
      <c r="C716" s="183"/>
      <c r="D716" s="183" t="s">
        <v>787</v>
      </c>
      <c r="E716" s="183" t="s">
        <v>283</v>
      </c>
      <c r="F716" s="191">
        <v>3220</v>
      </c>
      <c r="G716" s="213" t="str">
        <f t="shared" si="20"/>
        <v>Nieuwe Waterweg Noord</v>
      </c>
      <c r="H716" s="215" t="str">
        <f t="shared" si="21"/>
        <v>SCHIEDAM</v>
      </c>
      <c r="I716" s="22"/>
      <c r="N716" s="360"/>
      <c r="O716" s="361"/>
      <c r="P716" s="362"/>
    </row>
    <row r="717" spans="1:16" x14ac:dyDescent="0.2">
      <c r="A717" s="182">
        <v>300</v>
      </c>
      <c r="B717" s="193">
        <v>961</v>
      </c>
      <c r="C717" s="183"/>
      <c r="D717" s="183" t="s">
        <v>85</v>
      </c>
      <c r="E717" s="183" t="s">
        <v>577</v>
      </c>
      <c r="F717" s="191">
        <v>3170</v>
      </c>
      <c r="G717" s="213" t="str">
        <f t="shared" si="20"/>
        <v>Zuid Holland Noord</v>
      </c>
      <c r="H717" s="215" t="str">
        <f t="shared" si="21"/>
        <v>LEIDEN</v>
      </c>
      <c r="I717" s="22"/>
      <c r="N717" s="360"/>
      <c r="O717" s="361"/>
      <c r="P717" s="362"/>
    </row>
    <row r="718" spans="1:16" x14ac:dyDescent="0.2">
      <c r="A718" s="182">
        <v>300</v>
      </c>
      <c r="B718" s="193">
        <v>962</v>
      </c>
      <c r="C718" s="183"/>
      <c r="D718" s="183" t="s">
        <v>2204</v>
      </c>
      <c r="E718" s="183" t="s">
        <v>235</v>
      </c>
      <c r="F718" s="191">
        <v>3260</v>
      </c>
      <c r="G718" s="213" t="str">
        <f t="shared" si="20"/>
        <v>West-Brabant</v>
      </c>
      <c r="H718" s="215" t="str">
        <f t="shared" si="21"/>
        <v>TILBURG</v>
      </c>
      <c r="I718" s="22"/>
      <c r="N718" s="360"/>
      <c r="O718" s="361"/>
      <c r="P718" s="362"/>
    </row>
    <row r="719" spans="1:16" x14ac:dyDescent="0.2">
      <c r="A719" s="182">
        <v>300</v>
      </c>
      <c r="B719" s="193">
        <v>963</v>
      </c>
      <c r="C719" s="183"/>
      <c r="D719" s="183" t="s">
        <v>2205</v>
      </c>
      <c r="E719" s="183" t="s">
        <v>260</v>
      </c>
      <c r="F719" s="191">
        <v>3310</v>
      </c>
      <c r="G719" s="213" t="str">
        <f t="shared" si="20"/>
        <v>Zuid-Limburg</v>
      </c>
      <c r="H719" s="215" t="str">
        <f t="shared" si="21"/>
        <v>TILBURG</v>
      </c>
      <c r="I719" s="22"/>
      <c r="N719" s="360"/>
      <c r="O719" s="361"/>
      <c r="P719" s="362"/>
    </row>
    <row r="720" spans="1:16" x14ac:dyDescent="0.2">
      <c r="A720" s="182">
        <v>300</v>
      </c>
      <c r="B720" s="193">
        <v>964</v>
      </c>
      <c r="C720" s="183"/>
      <c r="D720" s="183" t="s">
        <v>2206</v>
      </c>
      <c r="E720" s="183" t="s">
        <v>327</v>
      </c>
      <c r="F720" s="191">
        <v>3260</v>
      </c>
      <c r="G720" s="213" t="str">
        <f t="shared" si="20"/>
        <v>West-Brabant</v>
      </c>
      <c r="H720" s="215" t="str">
        <f t="shared" si="21"/>
        <v>TILBURG</v>
      </c>
      <c r="I720" s="22"/>
      <c r="N720" s="360"/>
      <c r="O720" s="361"/>
      <c r="P720" s="362"/>
    </row>
    <row r="721" spans="1:16" x14ac:dyDescent="0.2">
      <c r="A721" s="182">
        <v>300</v>
      </c>
      <c r="B721" s="193">
        <v>965</v>
      </c>
      <c r="C721" s="183"/>
      <c r="D721" s="183" t="s">
        <v>2207</v>
      </c>
      <c r="E721" s="183" t="s">
        <v>553</v>
      </c>
      <c r="F721" s="191">
        <v>3180</v>
      </c>
      <c r="G721" s="213" t="str">
        <f t="shared" si="20"/>
        <v>Haaglanden</v>
      </c>
      <c r="H721" s="215" t="str">
        <f t="shared" si="21"/>
        <v>TILBURG</v>
      </c>
      <c r="I721" s="22"/>
      <c r="N721" s="360"/>
      <c r="O721" s="361"/>
      <c r="P721" s="362"/>
    </row>
    <row r="722" spans="1:16" x14ac:dyDescent="0.2">
      <c r="A722" s="182">
        <v>300</v>
      </c>
      <c r="B722" s="193">
        <v>967</v>
      </c>
      <c r="C722" s="183"/>
      <c r="D722" s="183" t="s">
        <v>2208</v>
      </c>
      <c r="E722" s="183" t="s">
        <v>260</v>
      </c>
      <c r="F722" s="191">
        <v>3310</v>
      </c>
      <c r="G722" s="213" t="str">
        <f t="shared" si="20"/>
        <v>Zuid-Limburg</v>
      </c>
      <c r="H722" s="215" t="str">
        <f t="shared" si="21"/>
        <v>TILBURG</v>
      </c>
      <c r="I722" s="22"/>
      <c r="N722" s="360"/>
      <c r="O722" s="361"/>
      <c r="P722" s="362"/>
    </row>
    <row r="723" spans="1:16" x14ac:dyDescent="0.2">
      <c r="A723" s="182">
        <v>300</v>
      </c>
      <c r="B723" s="193">
        <v>968</v>
      </c>
      <c r="C723" s="183"/>
      <c r="D723" s="183" t="s">
        <v>2209</v>
      </c>
      <c r="E723" s="183" t="s">
        <v>458</v>
      </c>
      <c r="F723" s="191">
        <v>3030</v>
      </c>
      <c r="G723" s="213" t="str">
        <f t="shared" si="20"/>
        <v>Drenthe</v>
      </c>
      <c r="H723" s="215" t="str">
        <f t="shared" si="21"/>
        <v>ZWOLLE</v>
      </c>
      <c r="I723" s="22"/>
      <c r="N723" s="360"/>
      <c r="O723" s="361"/>
      <c r="P723" s="362"/>
    </row>
    <row r="724" spans="1:16" x14ac:dyDescent="0.2">
      <c r="A724" s="182">
        <v>300</v>
      </c>
      <c r="B724" s="193">
        <v>969</v>
      </c>
      <c r="C724" s="183"/>
      <c r="D724" s="183" t="s">
        <v>2210</v>
      </c>
      <c r="E724" s="183" t="s">
        <v>259</v>
      </c>
      <c r="F724" s="191">
        <v>3060</v>
      </c>
      <c r="G724" s="213" t="str">
        <f t="shared" si="20"/>
        <v>Apeldoorn Zutphen e.o.</v>
      </c>
      <c r="H724" s="215" t="str">
        <f t="shared" si="21"/>
        <v>AMERSFOORT</v>
      </c>
      <c r="I724" s="22"/>
      <c r="N724" s="360"/>
      <c r="O724" s="361"/>
      <c r="P724" s="362"/>
    </row>
    <row r="725" spans="1:16" x14ac:dyDescent="0.2">
      <c r="A725" s="182">
        <v>300</v>
      </c>
      <c r="B725" s="193">
        <v>970</v>
      </c>
      <c r="C725" s="183"/>
      <c r="D725" s="183" t="s">
        <v>106</v>
      </c>
      <c r="E725" s="183" t="s">
        <v>386</v>
      </c>
      <c r="F725" s="191">
        <v>3070</v>
      </c>
      <c r="G725" s="213" t="str">
        <f t="shared" si="20"/>
        <v>Arnhem</v>
      </c>
      <c r="H725" s="215" t="str">
        <f t="shared" si="21"/>
        <v>ENSCHEDE</v>
      </c>
      <c r="I725" s="22"/>
      <c r="N725" s="360"/>
      <c r="O725" s="361"/>
      <c r="P725" s="362"/>
    </row>
    <row r="726" spans="1:16" x14ac:dyDescent="0.2">
      <c r="A726" s="182">
        <v>300</v>
      </c>
      <c r="B726" s="193">
        <v>971</v>
      </c>
      <c r="C726" s="183"/>
      <c r="D726" s="183" t="s">
        <v>344</v>
      </c>
      <c r="E726" s="183" t="s">
        <v>578</v>
      </c>
      <c r="F726" s="191">
        <v>3160</v>
      </c>
      <c r="G726" s="213" t="str">
        <f t="shared" si="20"/>
        <v>Amstelland en de Meerlanden</v>
      </c>
      <c r="H726" s="215" t="str">
        <f t="shared" si="21"/>
        <v>LEIDEN</v>
      </c>
      <c r="I726" s="22"/>
      <c r="N726" s="360"/>
      <c r="O726" s="361"/>
      <c r="P726" s="362"/>
    </row>
    <row r="727" spans="1:16" x14ac:dyDescent="0.2">
      <c r="A727" s="182">
        <v>300</v>
      </c>
      <c r="B727" s="193">
        <v>972</v>
      </c>
      <c r="C727" s="183"/>
      <c r="D727" s="183" t="s">
        <v>2211</v>
      </c>
      <c r="E727" s="183" t="s">
        <v>1461</v>
      </c>
      <c r="F727" s="191">
        <v>3290</v>
      </c>
      <c r="G727" s="213" t="str">
        <f t="shared" si="20"/>
        <v>Zuidoost-Brabant</v>
      </c>
      <c r="H727" s="215" t="str">
        <f t="shared" si="21"/>
        <v>TILBURG</v>
      </c>
      <c r="I727" s="22"/>
      <c r="N727" s="360"/>
      <c r="O727" s="361"/>
      <c r="P727" s="362"/>
    </row>
    <row r="728" spans="1:16" x14ac:dyDescent="0.2">
      <c r="A728" s="182">
        <v>300</v>
      </c>
      <c r="B728" s="193">
        <v>973</v>
      </c>
      <c r="C728" s="183"/>
      <c r="D728" s="183" t="s">
        <v>2212</v>
      </c>
      <c r="E728" s="183" t="s">
        <v>553</v>
      </c>
      <c r="F728" s="191">
        <v>3180</v>
      </c>
      <c r="G728" s="213" t="str">
        <f t="shared" ref="G728:G791" si="22">VLOOKUP($F728,$J$23:$L$54,2,FALSE)</f>
        <v>Haaglanden</v>
      </c>
      <c r="H728" s="215" t="str">
        <f t="shared" ref="H728:H791" si="23">VLOOKUP($F728,$J$23:$L$54,3,FALSE)</f>
        <v>TILBURG</v>
      </c>
      <c r="I728" s="22"/>
      <c r="N728" s="360"/>
      <c r="O728" s="361"/>
      <c r="P728" s="362"/>
    </row>
    <row r="729" spans="1:16" x14ac:dyDescent="0.2">
      <c r="A729" s="182">
        <v>300</v>
      </c>
      <c r="B729" s="193">
        <v>974</v>
      </c>
      <c r="C729" s="183"/>
      <c r="D729" s="183" t="s">
        <v>87</v>
      </c>
      <c r="E729" s="183" t="s">
        <v>389</v>
      </c>
      <c r="F729" s="191">
        <v>3090</v>
      </c>
      <c r="G729" s="213" t="str">
        <f t="shared" si="22"/>
        <v>Utrecht</v>
      </c>
      <c r="H729" s="215" t="str">
        <f t="shared" si="23"/>
        <v>AMERSFOORT</v>
      </c>
      <c r="I729" s="22"/>
      <c r="N729" s="360"/>
      <c r="O729" s="361"/>
      <c r="P729" s="362"/>
    </row>
    <row r="730" spans="1:16" x14ac:dyDescent="0.2">
      <c r="A730" s="182">
        <v>300</v>
      </c>
      <c r="B730" s="193">
        <v>975</v>
      </c>
      <c r="C730" s="183"/>
      <c r="D730" s="183" t="s">
        <v>345</v>
      </c>
      <c r="E730" s="183" t="s">
        <v>304</v>
      </c>
      <c r="F730" s="191">
        <v>3200</v>
      </c>
      <c r="G730" s="213" t="str">
        <f t="shared" si="22"/>
        <v>Midden-Holland</v>
      </c>
      <c r="H730" s="215" t="str">
        <f t="shared" si="23"/>
        <v>GORINCHEM</v>
      </c>
      <c r="I730" s="22"/>
      <c r="N730" s="360"/>
      <c r="O730" s="361"/>
      <c r="P730" s="362"/>
    </row>
    <row r="731" spans="1:16" x14ac:dyDescent="0.2">
      <c r="A731" s="182">
        <v>300</v>
      </c>
      <c r="B731" s="193">
        <v>977</v>
      </c>
      <c r="C731" s="183"/>
      <c r="D731" s="183" t="s">
        <v>2213</v>
      </c>
      <c r="E731" s="183" t="s">
        <v>254</v>
      </c>
      <c r="F731" s="191">
        <v>3020</v>
      </c>
      <c r="G731" s="213" t="str">
        <f t="shared" si="22"/>
        <v>Friesland</v>
      </c>
      <c r="H731" s="215" t="str">
        <f t="shared" si="23"/>
        <v>LEEUWARDEN</v>
      </c>
      <c r="I731" s="22"/>
      <c r="N731" s="360"/>
      <c r="O731" s="361"/>
      <c r="P731" s="362"/>
    </row>
    <row r="732" spans="1:16" x14ac:dyDescent="0.2">
      <c r="A732" s="182">
        <v>300</v>
      </c>
      <c r="B732" s="193">
        <v>978</v>
      </c>
      <c r="C732" s="183"/>
      <c r="D732" s="183" t="s">
        <v>518</v>
      </c>
      <c r="E732" s="183" t="s">
        <v>393</v>
      </c>
      <c r="F732" s="191">
        <v>3110</v>
      </c>
      <c r="G732" s="213" t="str">
        <f t="shared" si="22"/>
        <v>t Gooi</v>
      </c>
      <c r="H732" s="215" t="str">
        <f t="shared" si="23"/>
        <v>AMERSFOORT</v>
      </c>
      <c r="I732" s="22"/>
      <c r="N732" s="360"/>
      <c r="O732" s="361"/>
      <c r="P732" s="362"/>
    </row>
    <row r="733" spans="1:16" x14ac:dyDescent="0.2">
      <c r="A733" s="182">
        <v>300</v>
      </c>
      <c r="B733" s="193">
        <v>979</v>
      </c>
      <c r="C733" s="183"/>
      <c r="D733" s="183" t="s">
        <v>2214</v>
      </c>
      <c r="E733" s="183" t="s">
        <v>1215</v>
      </c>
      <c r="F733" s="191">
        <v>3080</v>
      </c>
      <c r="G733" s="213" t="str">
        <f t="shared" si="22"/>
        <v>Nijmegen</v>
      </c>
      <c r="H733" s="215" t="str">
        <f t="shared" si="23"/>
        <v>EINDHOVEN</v>
      </c>
      <c r="I733" s="22"/>
      <c r="N733" s="360"/>
      <c r="O733" s="361"/>
      <c r="P733" s="362"/>
    </row>
    <row r="734" spans="1:16" x14ac:dyDescent="0.2">
      <c r="A734" s="182">
        <v>300</v>
      </c>
      <c r="B734" s="193">
        <v>980</v>
      </c>
      <c r="C734" s="183"/>
      <c r="D734" s="183" t="s">
        <v>169</v>
      </c>
      <c r="E734" s="183" t="s">
        <v>458</v>
      </c>
      <c r="F734" s="191">
        <v>3030</v>
      </c>
      <c r="G734" s="213" t="str">
        <f t="shared" si="22"/>
        <v>Drenthe</v>
      </c>
      <c r="H734" s="215" t="str">
        <f t="shared" si="23"/>
        <v>ZWOLLE</v>
      </c>
      <c r="I734" s="22"/>
      <c r="N734" s="360"/>
      <c r="O734" s="361"/>
      <c r="P734" s="362"/>
    </row>
    <row r="735" spans="1:16" x14ac:dyDescent="0.2">
      <c r="A735" s="182">
        <v>300</v>
      </c>
      <c r="B735" s="193">
        <v>981</v>
      </c>
      <c r="C735" s="183"/>
      <c r="D735" s="183" t="s">
        <v>2215</v>
      </c>
      <c r="E735" s="183" t="s">
        <v>301</v>
      </c>
      <c r="F735" s="191">
        <v>3140</v>
      </c>
      <c r="G735" s="213" t="str">
        <f t="shared" si="22"/>
        <v>Zaanstreek/Waterland</v>
      </c>
      <c r="H735" s="215" t="str">
        <f t="shared" si="23"/>
        <v>ZWOLLE</v>
      </c>
      <c r="I735" s="22"/>
      <c r="N735" s="360"/>
      <c r="O735" s="361"/>
      <c r="P735" s="362"/>
    </row>
    <row r="736" spans="1:16" x14ac:dyDescent="0.2">
      <c r="A736" s="182">
        <v>300</v>
      </c>
      <c r="B736" s="193">
        <v>983</v>
      </c>
      <c r="C736" s="183"/>
      <c r="D736" s="183" t="s">
        <v>2216</v>
      </c>
      <c r="E736" s="183" t="s">
        <v>235</v>
      </c>
      <c r="F736" s="191">
        <v>3270</v>
      </c>
      <c r="G736" s="213" t="str">
        <f t="shared" si="22"/>
        <v>Midden-Brabant</v>
      </c>
      <c r="H736" s="215" t="str">
        <f t="shared" si="23"/>
        <v>TILBURG</v>
      </c>
      <c r="I736" s="22"/>
      <c r="N736" s="360"/>
      <c r="O736" s="361"/>
      <c r="P736" s="362"/>
    </row>
    <row r="737" spans="1:16" x14ac:dyDescent="0.2">
      <c r="A737" s="182">
        <v>300</v>
      </c>
      <c r="B737" s="193">
        <v>984</v>
      </c>
      <c r="C737" s="183"/>
      <c r="D737" s="183" t="s">
        <v>2217</v>
      </c>
      <c r="E737" s="183" t="s">
        <v>295</v>
      </c>
      <c r="F737" s="191">
        <v>3070</v>
      </c>
      <c r="G737" s="213" t="str">
        <f t="shared" si="22"/>
        <v>Arnhem</v>
      </c>
      <c r="H737" s="215" t="str">
        <f t="shared" si="23"/>
        <v>ENSCHEDE</v>
      </c>
      <c r="I737" s="22"/>
      <c r="N737" s="360"/>
      <c r="O737" s="361"/>
      <c r="P737" s="362"/>
    </row>
    <row r="738" spans="1:16" x14ac:dyDescent="0.2">
      <c r="A738" s="182">
        <v>300</v>
      </c>
      <c r="B738" s="193">
        <v>985</v>
      </c>
      <c r="C738" s="183"/>
      <c r="D738" s="183" t="s">
        <v>2218</v>
      </c>
      <c r="E738" s="183" t="s">
        <v>459</v>
      </c>
      <c r="F738" s="191">
        <v>3280</v>
      </c>
      <c r="G738" s="213" t="str">
        <f t="shared" si="22"/>
        <v>Noordoost-Brabant</v>
      </c>
      <c r="H738" s="215" t="str">
        <f t="shared" si="23"/>
        <v>TILBURG</v>
      </c>
      <c r="I738" s="22"/>
      <c r="N738" s="360"/>
      <c r="O738" s="361"/>
      <c r="P738" s="362"/>
    </row>
    <row r="739" spans="1:16" x14ac:dyDescent="0.2">
      <c r="A739" s="182">
        <v>300</v>
      </c>
      <c r="B739" s="193">
        <v>986</v>
      </c>
      <c r="C739" s="183"/>
      <c r="D739" s="183" t="s">
        <v>2219</v>
      </c>
      <c r="E739" s="183" t="s">
        <v>429</v>
      </c>
      <c r="F739" s="191">
        <v>3060</v>
      </c>
      <c r="G739" s="213" t="str">
        <f t="shared" si="22"/>
        <v>Apeldoorn Zutphen e.o.</v>
      </c>
      <c r="H739" s="215" t="str">
        <f t="shared" si="23"/>
        <v>AMERSFOORT</v>
      </c>
      <c r="I739" s="22"/>
      <c r="N739" s="360"/>
      <c r="O739" s="361"/>
      <c r="P739" s="362"/>
    </row>
    <row r="740" spans="1:16" x14ac:dyDescent="0.2">
      <c r="A740" s="182">
        <v>300</v>
      </c>
      <c r="B740" s="193">
        <v>988</v>
      </c>
      <c r="C740" s="183"/>
      <c r="D740" s="183" t="s">
        <v>2220</v>
      </c>
      <c r="E740" s="183" t="s">
        <v>271</v>
      </c>
      <c r="F740" s="191">
        <v>3100</v>
      </c>
      <c r="G740" s="213" t="str">
        <f t="shared" si="22"/>
        <v>Flevoland</v>
      </c>
      <c r="H740" s="215" t="str">
        <f t="shared" si="23"/>
        <v>ZWOLLE</v>
      </c>
      <c r="I740" s="22"/>
      <c r="N740" s="360"/>
      <c r="O740" s="361"/>
      <c r="P740" s="362"/>
    </row>
    <row r="741" spans="1:16" x14ac:dyDescent="0.2">
      <c r="A741" s="182">
        <v>300</v>
      </c>
      <c r="B741" s="193">
        <v>989</v>
      </c>
      <c r="C741" s="183"/>
      <c r="D741" s="183" t="s">
        <v>2221</v>
      </c>
      <c r="E741" s="183" t="s">
        <v>554</v>
      </c>
      <c r="F741" s="191">
        <v>3070</v>
      </c>
      <c r="G741" s="213" t="str">
        <f t="shared" si="22"/>
        <v>Arnhem</v>
      </c>
      <c r="H741" s="215" t="str">
        <f t="shared" si="23"/>
        <v>ENSCHEDE</v>
      </c>
      <c r="I741" s="22"/>
      <c r="N741" s="360"/>
      <c r="O741" s="361"/>
      <c r="P741" s="362"/>
    </row>
    <row r="742" spans="1:16" x14ac:dyDescent="0.2">
      <c r="A742" s="182">
        <v>300</v>
      </c>
      <c r="B742" s="193">
        <v>990</v>
      </c>
      <c r="C742" s="183"/>
      <c r="D742" s="183" t="s">
        <v>2222</v>
      </c>
      <c r="E742" s="183" t="s">
        <v>589</v>
      </c>
      <c r="F742" s="191">
        <v>3260</v>
      </c>
      <c r="G742" s="213" t="str">
        <f t="shared" si="22"/>
        <v>West-Brabant</v>
      </c>
      <c r="H742" s="215" t="str">
        <f t="shared" si="23"/>
        <v>TILBURG</v>
      </c>
      <c r="I742" s="22"/>
      <c r="N742" s="360"/>
      <c r="O742" s="361"/>
      <c r="P742" s="362"/>
    </row>
    <row r="743" spans="1:16" x14ac:dyDescent="0.2">
      <c r="A743" s="182">
        <v>300</v>
      </c>
      <c r="B743" s="193">
        <v>991</v>
      </c>
      <c r="C743" s="183"/>
      <c r="D743" s="183" t="s">
        <v>2223</v>
      </c>
      <c r="E743" s="183" t="s">
        <v>460</v>
      </c>
      <c r="F743" s="191">
        <v>3260</v>
      </c>
      <c r="G743" s="213" t="str">
        <f t="shared" si="22"/>
        <v>West-Brabant</v>
      </c>
      <c r="H743" s="215" t="str">
        <f t="shared" si="23"/>
        <v>TILBURG</v>
      </c>
      <c r="I743" s="22"/>
      <c r="N743" s="360"/>
      <c r="O743" s="361"/>
      <c r="P743" s="362"/>
    </row>
    <row r="744" spans="1:16" x14ac:dyDescent="0.2">
      <c r="A744" s="182">
        <v>300</v>
      </c>
      <c r="B744" s="193">
        <v>992</v>
      </c>
      <c r="C744" s="183"/>
      <c r="D744" s="183" t="s">
        <v>2224</v>
      </c>
      <c r="E744" s="183" t="s">
        <v>553</v>
      </c>
      <c r="F744" s="191">
        <v>3180</v>
      </c>
      <c r="G744" s="213" t="str">
        <f t="shared" si="22"/>
        <v>Haaglanden</v>
      </c>
      <c r="H744" s="215" t="str">
        <f t="shared" si="23"/>
        <v>TILBURG</v>
      </c>
      <c r="I744" s="22"/>
      <c r="N744" s="360"/>
      <c r="O744" s="361"/>
      <c r="P744" s="362"/>
    </row>
    <row r="745" spans="1:16" x14ac:dyDescent="0.2">
      <c r="A745" s="182">
        <v>300</v>
      </c>
      <c r="B745" s="193">
        <v>993</v>
      </c>
      <c r="C745" s="183"/>
      <c r="D745" s="183" t="s">
        <v>2225</v>
      </c>
      <c r="E745" s="183" t="s">
        <v>461</v>
      </c>
      <c r="F745" s="191">
        <v>3240</v>
      </c>
      <c r="G745" s="213" t="str">
        <f t="shared" si="22"/>
        <v>Waardenland</v>
      </c>
      <c r="H745" s="215" t="str">
        <f t="shared" si="23"/>
        <v>GORINCHEM</v>
      </c>
      <c r="I745" s="22"/>
      <c r="N745" s="360"/>
      <c r="O745" s="361"/>
      <c r="P745" s="362"/>
    </row>
    <row r="746" spans="1:16" x14ac:dyDescent="0.2">
      <c r="A746" s="182">
        <v>300</v>
      </c>
      <c r="B746" s="193">
        <v>995</v>
      </c>
      <c r="C746" s="183"/>
      <c r="D746" s="183" t="s">
        <v>2226</v>
      </c>
      <c r="E746" s="183" t="s">
        <v>382</v>
      </c>
      <c r="F746" s="191">
        <v>3080</v>
      </c>
      <c r="G746" s="213" t="str">
        <f t="shared" si="22"/>
        <v>Nijmegen</v>
      </c>
      <c r="H746" s="215" t="str">
        <f t="shared" si="23"/>
        <v>EINDHOVEN</v>
      </c>
      <c r="I746" s="22"/>
      <c r="N746" s="360"/>
      <c r="O746" s="361"/>
      <c r="P746" s="362"/>
    </row>
    <row r="747" spans="1:16" x14ac:dyDescent="0.2">
      <c r="A747" s="182">
        <v>300</v>
      </c>
      <c r="B747" s="193">
        <v>996</v>
      </c>
      <c r="C747" s="183"/>
      <c r="D747" s="183" t="s">
        <v>164</v>
      </c>
      <c r="E747" s="183" t="s">
        <v>428</v>
      </c>
      <c r="F747" s="191">
        <v>3110</v>
      </c>
      <c r="G747" s="213" t="str">
        <f t="shared" si="22"/>
        <v>t Gooi</v>
      </c>
      <c r="H747" s="215" t="str">
        <f t="shared" si="23"/>
        <v>AMERSFOORT</v>
      </c>
      <c r="I747" s="22"/>
      <c r="N747" s="360"/>
      <c r="O747" s="361"/>
      <c r="P747" s="362"/>
    </row>
    <row r="748" spans="1:16" x14ac:dyDescent="0.2">
      <c r="A748" s="182">
        <v>300</v>
      </c>
      <c r="B748" s="193">
        <v>997</v>
      </c>
      <c r="C748" s="183"/>
      <c r="D748" s="183" t="s">
        <v>2227</v>
      </c>
      <c r="E748" s="183" t="s">
        <v>445</v>
      </c>
      <c r="F748" s="191">
        <v>3280</v>
      </c>
      <c r="G748" s="213" t="str">
        <f t="shared" si="22"/>
        <v>Noordoost-Brabant</v>
      </c>
      <c r="H748" s="215" t="str">
        <f t="shared" si="23"/>
        <v>TILBURG</v>
      </c>
      <c r="I748" s="22"/>
      <c r="N748" s="360"/>
      <c r="O748" s="361"/>
      <c r="P748" s="362"/>
    </row>
    <row r="749" spans="1:16" x14ac:dyDescent="0.2">
      <c r="A749" s="182">
        <v>300</v>
      </c>
      <c r="B749" s="193">
        <v>998</v>
      </c>
      <c r="C749" s="183"/>
      <c r="D749" s="183" t="s">
        <v>2227</v>
      </c>
      <c r="E749" s="183" t="s">
        <v>445</v>
      </c>
      <c r="F749" s="191">
        <v>3080</v>
      </c>
      <c r="G749" s="213" t="str">
        <f t="shared" si="22"/>
        <v>Nijmegen</v>
      </c>
      <c r="H749" s="215" t="str">
        <f t="shared" si="23"/>
        <v>EINDHOVEN</v>
      </c>
      <c r="I749" s="22"/>
      <c r="N749" s="360"/>
      <c r="O749" s="361"/>
      <c r="P749" s="362"/>
    </row>
    <row r="750" spans="1:16" x14ac:dyDescent="0.2">
      <c r="A750" s="182">
        <v>300</v>
      </c>
      <c r="B750" s="193">
        <v>999</v>
      </c>
      <c r="C750" s="183"/>
      <c r="D750" s="183" t="s">
        <v>2228</v>
      </c>
      <c r="E750" s="183" t="s">
        <v>263</v>
      </c>
      <c r="F750" s="191">
        <v>3160</v>
      </c>
      <c r="G750" s="213" t="str">
        <f t="shared" si="22"/>
        <v>Amstelland en de Meerlanden</v>
      </c>
      <c r="H750" s="215" t="str">
        <f t="shared" si="23"/>
        <v>LEIDEN</v>
      </c>
      <c r="I750" s="22"/>
      <c r="N750" s="360"/>
      <c r="O750" s="361"/>
      <c r="P750" s="362"/>
    </row>
    <row r="751" spans="1:16" x14ac:dyDescent="0.2">
      <c r="A751" s="182">
        <v>300</v>
      </c>
      <c r="B751" s="193">
        <v>1000</v>
      </c>
      <c r="C751" s="183"/>
      <c r="D751" s="183" t="s">
        <v>2229</v>
      </c>
      <c r="E751" s="183" t="s">
        <v>241</v>
      </c>
      <c r="F751" s="191">
        <v>3120</v>
      </c>
      <c r="G751" s="213" t="str">
        <f t="shared" si="22"/>
        <v>Noord-Holland Noord</v>
      </c>
      <c r="H751" s="215" t="str">
        <f t="shared" si="23"/>
        <v>ALKMAAR</v>
      </c>
      <c r="I751" s="22"/>
      <c r="N751" s="360"/>
      <c r="O751" s="361"/>
      <c r="P751" s="362"/>
    </row>
    <row r="752" spans="1:16" x14ac:dyDescent="0.2">
      <c r="A752" s="182">
        <v>300</v>
      </c>
      <c r="B752" s="193">
        <v>1001</v>
      </c>
      <c r="C752" s="183"/>
      <c r="D752" s="183" t="s">
        <v>2230</v>
      </c>
      <c r="E752" s="183" t="s">
        <v>326</v>
      </c>
      <c r="F752" s="191">
        <v>3290</v>
      </c>
      <c r="G752" s="213" t="str">
        <f t="shared" si="22"/>
        <v>Zuidoost-Brabant</v>
      </c>
      <c r="H752" s="215" t="str">
        <f t="shared" si="23"/>
        <v>TILBURG</v>
      </c>
      <c r="I752" s="22"/>
      <c r="N752" s="360"/>
      <c r="O752" s="361"/>
      <c r="P752" s="362"/>
    </row>
    <row r="753" spans="1:16" x14ac:dyDescent="0.2">
      <c r="A753" s="182">
        <v>300</v>
      </c>
      <c r="B753" s="193">
        <v>1002</v>
      </c>
      <c r="C753" s="183"/>
      <c r="D753" s="183" t="s">
        <v>2229</v>
      </c>
      <c r="E753" s="183" t="s">
        <v>241</v>
      </c>
      <c r="F753" s="191">
        <v>3120</v>
      </c>
      <c r="G753" s="213" t="str">
        <f t="shared" si="22"/>
        <v>Noord-Holland Noord</v>
      </c>
      <c r="H753" s="215" t="str">
        <f t="shared" si="23"/>
        <v>ALKMAAR</v>
      </c>
      <c r="I753" s="22"/>
      <c r="N753" s="360"/>
      <c r="O753" s="361"/>
      <c r="P753" s="362"/>
    </row>
    <row r="754" spans="1:16" x14ac:dyDescent="0.2">
      <c r="A754" s="182">
        <v>300</v>
      </c>
      <c r="B754" s="193">
        <v>1003</v>
      </c>
      <c r="C754" s="183"/>
      <c r="D754" s="183" t="s">
        <v>2231</v>
      </c>
      <c r="E754" s="183" t="s">
        <v>583</v>
      </c>
      <c r="F754" s="191">
        <v>3070</v>
      </c>
      <c r="G754" s="213" t="str">
        <f t="shared" si="22"/>
        <v>Arnhem</v>
      </c>
      <c r="H754" s="215" t="str">
        <f t="shared" si="23"/>
        <v>ENSCHEDE</v>
      </c>
      <c r="I754" s="22"/>
      <c r="N754" s="360"/>
      <c r="O754" s="361"/>
      <c r="P754" s="362"/>
    </row>
    <row r="755" spans="1:16" x14ac:dyDescent="0.2">
      <c r="A755" s="182">
        <v>300</v>
      </c>
      <c r="B755" s="193">
        <v>1007</v>
      </c>
      <c r="C755" s="183"/>
      <c r="D755" s="183" t="s">
        <v>2232</v>
      </c>
      <c r="E755" s="183" t="s">
        <v>324</v>
      </c>
      <c r="F755" s="191">
        <v>3120</v>
      </c>
      <c r="G755" s="213" t="str">
        <f t="shared" si="22"/>
        <v>Noord-Holland Noord</v>
      </c>
      <c r="H755" s="215" t="str">
        <f t="shared" si="23"/>
        <v>ALKMAAR</v>
      </c>
      <c r="I755" s="22"/>
      <c r="N755" s="360"/>
      <c r="O755" s="361"/>
      <c r="P755" s="362"/>
    </row>
    <row r="756" spans="1:16" x14ac:dyDescent="0.2">
      <c r="A756" s="182">
        <v>300</v>
      </c>
      <c r="B756" s="193">
        <v>1008</v>
      </c>
      <c r="C756" s="183"/>
      <c r="D756" s="183" t="s">
        <v>2233</v>
      </c>
      <c r="E756" s="183" t="s">
        <v>324</v>
      </c>
      <c r="F756" s="191">
        <v>3120</v>
      </c>
      <c r="G756" s="213" t="str">
        <f t="shared" si="22"/>
        <v>Noord-Holland Noord</v>
      </c>
      <c r="H756" s="215" t="str">
        <f t="shared" si="23"/>
        <v>ALKMAAR</v>
      </c>
      <c r="I756" s="22"/>
      <c r="N756" s="360"/>
      <c r="O756" s="361"/>
      <c r="P756" s="362"/>
    </row>
    <row r="757" spans="1:16" x14ac:dyDescent="0.2">
      <c r="A757" s="182">
        <v>300</v>
      </c>
      <c r="B757" s="193">
        <v>1016</v>
      </c>
      <c r="C757" s="183"/>
      <c r="D757" s="183" t="s">
        <v>2235</v>
      </c>
      <c r="E757" s="183" t="s">
        <v>402</v>
      </c>
      <c r="F757" s="191">
        <v>3180</v>
      </c>
      <c r="G757" s="213" t="str">
        <f t="shared" si="22"/>
        <v>Haaglanden</v>
      </c>
      <c r="H757" s="215" t="str">
        <f t="shared" si="23"/>
        <v>TILBURG</v>
      </c>
      <c r="I757" s="22"/>
      <c r="N757" s="360"/>
      <c r="O757" s="361"/>
      <c r="P757" s="362"/>
    </row>
    <row r="758" spans="1:16" x14ac:dyDescent="0.2">
      <c r="A758" s="182">
        <v>300</v>
      </c>
      <c r="B758" s="193">
        <v>1017</v>
      </c>
      <c r="C758" s="183"/>
      <c r="D758" s="183" t="s">
        <v>1832</v>
      </c>
      <c r="E758" s="183" t="s">
        <v>428</v>
      </c>
      <c r="F758" s="191">
        <v>3090</v>
      </c>
      <c r="G758" s="213" t="str">
        <f t="shared" si="22"/>
        <v>Utrecht</v>
      </c>
      <c r="H758" s="215" t="str">
        <f t="shared" si="23"/>
        <v>AMERSFOORT</v>
      </c>
      <c r="I758" s="22"/>
      <c r="N758" s="360"/>
      <c r="O758" s="361"/>
      <c r="P758" s="362"/>
    </row>
    <row r="759" spans="1:16" x14ac:dyDescent="0.2">
      <c r="A759" s="182">
        <v>300</v>
      </c>
      <c r="B759" s="193">
        <v>1018</v>
      </c>
      <c r="C759" s="183"/>
      <c r="D759" s="183" t="s">
        <v>2236</v>
      </c>
      <c r="E759" s="183" t="s">
        <v>556</v>
      </c>
      <c r="F759" s="191">
        <v>3240</v>
      </c>
      <c r="G759" s="213" t="str">
        <f t="shared" si="22"/>
        <v>Waardenland</v>
      </c>
      <c r="H759" s="215" t="str">
        <f t="shared" si="23"/>
        <v>GORINCHEM</v>
      </c>
      <c r="I759" s="22"/>
      <c r="N759" s="360"/>
      <c r="O759" s="361"/>
      <c r="P759" s="362"/>
    </row>
    <row r="760" spans="1:16" x14ac:dyDescent="0.2">
      <c r="A760" s="182">
        <v>300</v>
      </c>
      <c r="B760" s="193">
        <v>1019</v>
      </c>
      <c r="C760" s="183"/>
      <c r="D760" s="183" t="s">
        <v>2237</v>
      </c>
      <c r="E760" s="183" t="s">
        <v>576</v>
      </c>
      <c r="F760" s="191">
        <v>3270</v>
      </c>
      <c r="G760" s="213" t="str">
        <f t="shared" si="22"/>
        <v>Midden-Brabant</v>
      </c>
      <c r="H760" s="215" t="str">
        <f t="shared" si="23"/>
        <v>TILBURG</v>
      </c>
      <c r="I760" s="22"/>
      <c r="N760" s="360"/>
      <c r="O760" s="361"/>
      <c r="P760" s="362"/>
    </row>
    <row r="761" spans="1:16" x14ac:dyDescent="0.2">
      <c r="A761" s="182">
        <v>300</v>
      </c>
      <c r="B761" s="193">
        <v>1020</v>
      </c>
      <c r="C761" s="183"/>
      <c r="D761" s="183" t="s">
        <v>2238</v>
      </c>
      <c r="E761" s="183" t="s">
        <v>252</v>
      </c>
      <c r="F761" s="191">
        <v>3090</v>
      </c>
      <c r="G761" s="213" t="str">
        <f t="shared" si="22"/>
        <v>Utrecht</v>
      </c>
      <c r="H761" s="215" t="str">
        <f t="shared" si="23"/>
        <v>AMERSFOORT</v>
      </c>
      <c r="I761" s="22"/>
      <c r="N761" s="360"/>
      <c r="O761" s="361"/>
      <c r="P761" s="362"/>
    </row>
    <row r="762" spans="1:16" x14ac:dyDescent="0.2">
      <c r="A762" s="182">
        <v>300</v>
      </c>
      <c r="B762" s="193">
        <v>1021</v>
      </c>
      <c r="C762" s="183"/>
      <c r="D762" s="183" t="s">
        <v>2239</v>
      </c>
      <c r="E762" s="183" t="s">
        <v>267</v>
      </c>
      <c r="F762" s="191">
        <v>3010</v>
      </c>
      <c r="G762" s="213" t="str">
        <f t="shared" si="22"/>
        <v>Groningen</v>
      </c>
      <c r="H762" s="215" t="str">
        <f t="shared" si="23"/>
        <v>ENSCHEDE</v>
      </c>
      <c r="I762" s="22"/>
      <c r="N762" s="360"/>
      <c r="O762" s="361"/>
      <c r="P762" s="362"/>
    </row>
    <row r="763" spans="1:16" x14ac:dyDescent="0.2">
      <c r="A763" s="182">
        <v>300</v>
      </c>
      <c r="B763" s="193">
        <v>1022</v>
      </c>
      <c r="C763" s="183"/>
      <c r="D763" s="183" t="s">
        <v>2240</v>
      </c>
      <c r="E763" s="183" t="s">
        <v>622</v>
      </c>
      <c r="F763" s="191">
        <v>3250</v>
      </c>
      <c r="G763" s="213" t="str">
        <f t="shared" si="22"/>
        <v>Zeeland</v>
      </c>
      <c r="H763" s="215" t="str">
        <f t="shared" si="23"/>
        <v>TILBURG</v>
      </c>
      <c r="I763" s="22"/>
      <c r="N763" s="360"/>
      <c r="O763" s="361"/>
      <c r="P763" s="362"/>
    </row>
    <row r="764" spans="1:16" x14ac:dyDescent="0.2">
      <c r="A764" s="182">
        <v>300</v>
      </c>
      <c r="B764" s="193">
        <v>1023</v>
      </c>
      <c r="C764" s="183"/>
      <c r="D764" s="183" t="s">
        <v>201</v>
      </c>
      <c r="E764" s="183" t="s">
        <v>553</v>
      </c>
      <c r="F764" s="191">
        <v>3180</v>
      </c>
      <c r="G764" s="213" t="str">
        <f t="shared" si="22"/>
        <v>Haaglanden</v>
      </c>
      <c r="H764" s="215" t="str">
        <f t="shared" si="23"/>
        <v>TILBURG</v>
      </c>
      <c r="I764" s="22"/>
      <c r="N764" s="360"/>
      <c r="O764" s="361"/>
      <c r="P764" s="362"/>
    </row>
    <row r="765" spans="1:16" x14ac:dyDescent="0.2">
      <c r="A765" s="182">
        <v>300</v>
      </c>
      <c r="B765" s="193">
        <v>1024</v>
      </c>
      <c r="C765" s="183"/>
      <c r="D765" s="183" t="s">
        <v>202</v>
      </c>
      <c r="E765" s="183" t="s">
        <v>560</v>
      </c>
      <c r="F765" s="191">
        <v>3210</v>
      </c>
      <c r="G765" s="213" t="str">
        <f t="shared" si="22"/>
        <v>Rotterdam</v>
      </c>
      <c r="H765" s="215" t="str">
        <f t="shared" si="23"/>
        <v>ZWOLLE</v>
      </c>
      <c r="I765" s="22"/>
      <c r="N765" s="360"/>
      <c r="O765" s="361"/>
      <c r="P765" s="362"/>
    </row>
    <row r="766" spans="1:16" x14ac:dyDescent="0.2">
      <c r="A766" s="182">
        <v>300</v>
      </c>
      <c r="B766" s="193">
        <v>1025</v>
      </c>
      <c r="C766" s="183"/>
      <c r="D766" s="183" t="s">
        <v>2241</v>
      </c>
      <c r="E766" s="183" t="s">
        <v>457</v>
      </c>
      <c r="F766" s="191">
        <v>3230</v>
      </c>
      <c r="G766" s="213" t="str">
        <f t="shared" si="22"/>
        <v>Zuid-Hollandse Eilanden</v>
      </c>
      <c r="H766" s="215" t="str">
        <f t="shared" si="23"/>
        <v>TILBURG</v>
      </c>
      <c r="I766" s="22"/>
      <c r="N766" s="360"/>
      <c r="O766" s="361"/>
      <c r="P766" s="362"/>
    </row>
    <row r="767" spans="1:16" x14ac:dyDescent="0.2">
      <c r="A767" s="182">
        <v>300</v>
      </c>
      <c r="B767" s="193">
        <v>1026</v>
      </c>
      <c r="C767" s="183"/>
      <c r="D767" s="183" t="s">
        <v>2242</v>
      </c>
      <c r="E767" s="183" t="s">
        <v>401</v>
      </c>
      <c r="F767" s="191">
        <v>3090</v>
      </c>
      <c r="G767" s="213" t="str">
        <f t="shared" si="22"/>
        <v>Utrecht</v>
      </c>
      <c r="H767" s="215" t="str">
        <f t="shared" si="23"/>
        <v>AMERSFOORT</v>
      </c>
      <c r="I767" s="22"/>
      <c r="N767" s="360"/>
      <c r="O767" s="361"/>
      <c r="P767" s="362"/>
    </row>
    <row r="768" spans="1:16" x14ac:dyDescent="0.2">
      <c r="A768" s="182">
        <v>300</v>
      </c>
      <c r="B768" s="193">
        <v>1028</v>
      </c>
      <c r="C768" s="183"/>
      <c r="D768" s="183" t="s">
        <v>2243</v>
      </c>
      <c r="E768" s="183" t="s">
        <v>623</v>
      </c>
      <c r="F768" s="191">
        <v>3130</v>
      </c>
      <c r="G768" s="213" t="str">
        <f t="shared" si="22"/>
        <v>Kennemerland</v>
      </c>
      <c r="H768" s="215" t="str">
        <f t="shared" si="23"/>
        <v>ZWOLLE</v>
      </c>
      <c r="I768" s="22"/>
      <c r="N768" s="360"/>
      <c r="O768" s="361"/>
      <c r="P768" s="362"/>
    </row>
    <row r="769" spans="1:16" x14ac:dyDescent="0.2">
      <c r="A769" s="182">
        <v>300</v>
      </c>
      <c r="B769" s="193">
        <v>1029</v>
      </c>
      <c r="C769" s="183"/>
      <c r="D769" s="183" t="s">
        <v>2244</v>
      </c>
      <c r="E769" s="183" t="s">
        <v>251</v>
      </c>
      <c r="F769" s="191">
        <v>3070</v>
      </c>
      <c r="G769" s="213" t="str">
        <f t="shared" si="22"/>
        <v>Arnhem</v>
      </c>
      <c r="H769" s="215" t="str">
        <f t="shared" si="23"/>
        <v>ENSCHEDE</v>
      </c>
      <c r="I769" s="22"/>
      <c r="N769" s="360"/>
      <c r="O769" s="361"/>
      <c r="P769" s="362"/>
    </row>
    <row r="770" spans="1:16" x14ac:dyDescent="0.2">
      <c r="A770" s="182">
        <v>300</v>
      </c>
      <c r="B770" s="193">
        <v>1030</v>
      </c>
      <c r="C770" s="183"/>
      <c r="D770" s="183" t="s">
        <v>2245</v>
      </c>
      <c r="E770" s="183" t="s">
        <v>463</v>
      </c>
      <c r="F770" s="191">
        <v>3170</v>
      </c>
      <c r="G770" s="213" t="str">
        <f t="shared" si="22"/>
        <v>Zuid Holland Noord</v>
      </c>
      <c r="H770" s="215" t="str">
        <f t="shared" si="23"/>
        <v>LEIDEN</v>
      </c>
      <c r="I770" s="22"/>
      <c r="N770" s="360"/>
      <c r="O770" s="361"/>
      <c r="P770" s="362"/>
    </row>
    <row r="771" spans="1:16" x14ac:dyDescent="0.2">
      <c r="A771" s="182">
        <v>300</v>
      </c>
      <c r="B771" s="193">
        <v>1031</v>
      </c>
      <c r="C771" s="183"/>
      <c r="D771" s="183" t="s">
        <v>2246</v>
      </c>
      <c r="E771" s="183" t="s">
        <v>858</v>
      </c>
      <c r="F771" s="191">
        <v>3260</v>
      </c>
      <c r="G771" s="213" t="str">
        <f t="shared" si="22"/>
        <v>West-Brabant</v>
      </c>
      <c r="H771" s="215" t="str">
        <f t="shared" si="23"/>
        <v>TILBURG</v>
      </c>
      <c r="I771" s="22"/>
      <c r="N771" s="360"/>
      <c r="O771" s="361"/>
      <c r="P771" s="362"/>
    </row>
    <row r="772" spans="1:16" x14ac:dyDescent="0.2">
      <c r="A772" s="182">
        <v>300</v>
      </c>
      <c r="B772" s="193">
        <v>1032</v>
      </c>
      <c r="C772" s="183"/>
      <c r="D772" s="183" t="s">
        <v>2247</v>
      </c>
      <c r="E772" s="183" t="s">
        <v>465</v>
      </c>
      <c r="F772" s="191">
        <v>3040</v>
      </c>
      <c r="G772" s="213" t="str">
        <f t="shared" si="22"/>
        <v>Zwolle</v>
      </c>
      <c r="H772" s="215" t="str">
        <f t="shared" si="23"/>
        <v>ZWOLLE</v>
      </c>
      <c r="I772" s="22"/>
      <c r="N772" s="360"/>
      <c r="O772" s="361"/>
      <c r="P772" s="362"/>
    </row>
    <row r="773" spans="1:16" x14ac:dyDescent="0.2">
      <c r="A773" s="182">
        <v>300</v>
      </c>
      <c r="B773" s="193">
        <v>1033</v>
      </c>
      <c r="C773" s="183"/>
      <c r="D773" s="183" t="s">
        <v>2248</v>
      </c>
      <c r="E773" s="183" t="s">
        <v>473</v>
      </c>
      <c r="F773" s="191">
        <v>3250</v>
      </c>
      <c r="G773" s="213" t="str">
        <f t="shared" si="22"/>
        <v>Zeeland</v>
      </c>
      <c r="H773" s="215" t="str">
        <f t="shared" si="23"/>
        <v>TILBURG</v>
      </c>
      <c r="I773" s="22"/>
      <c r="N773" s="360"/>
      <c r="O773" s="361"/>
      <c r="P773" s="362"/>
    </row>
    <row r="774" spans="1:16" x14ac:dyDescent="0.2">
      <c r="A774" s="182">
        <v>300</v>
      </c>
      <c r="B774" s="193">
        <v>1035</v>
      </c>
      <c r="C774" s="183"/>
      <c r="D774" s="183" t="s">
        <v>2249</v>
      </c>
      <c r="E774" s="183" t="s">
        <v>304</v>
      </c>
      <c r="F774" s="191">
        <v>3200</v>
      </c>
      <c r="G774" s="213" t="str">
        <f t="shared" si="22"/>
        <v>Midden-Holland</v>
      </c>
      <c r="H774" s="215" t="str">
        <f t="shared" si="23"/>
        <v>GORINCHEM</v>
      </c>
      <c r="I774" s="22"/>
      <c r="N774" s="360"/>
      <c r="O774" s="361"/>
      <c r="P774" s="362"/>
    </row>
    <row r="775" spans="1:16" x14ac:dyDescent="0.2">
      <c r="A775" s="182">
        <v>300</v>
      </c>
      <c r="B775" s="193">
        <v>1037</v>
      </c>
      <c r="C775" s="183"/>
      <c r="D775" s="183" t="s">
        <v>76</v>
      </c>
      <c r="E775" s="183" t="s">
        <v>333</v>
      </c>
      <c r="F775" s="191">
        <v>3010</v>
      </c>
      <c r="G775" s="213" t="str">
        <f t="shared" si="22"/>
        <v>Groningen</v>
      </c>
      <c r="H775" s="215" t="str">
        <f t="shared" si="23"/>
        <v>ENSCHEDE</v>
      </c>
      <c r="I775" s="22"/>
      <c r="N775" s="360"/>
      <c r="O775" s="361"/>
      <c r="P775" s="362"/>
    </row>
    <row r="776" spans="1:16" x14ac:dyDescent="0.2">
      <c r="A776" s="182">
        <v>300</v>
      </c>
      <c r="B776" s="193">
        <v>1040</v>
      </c>
      <c r="C776" s="183"/>
      <c r="D776" s="183" t="s">
        <v>2250</v>
      </c>
      <c r="E776" s="183" t="s">
        <v>263</v>
      </c>
      <c r="F776" s="191">
        <v>3150</v>
      </c>
      <c r="G776" s="213" t="str">
        <f t="shared" si="22"/>
        <v>Amsterdam</v>
      </c>
      <c r="H776" s="215" t="str">
        <f t="shared" si="23"/>
        <v>AMERSFOORT</v>
      </c>
      <c r="I776" s="22"/>
      <c r="N776" s="360"/>
      <c r="O776" s="361"/>
      <c r="P776" s="362"/>
    </row>
    <row r="777" spans="1:16" x14ac:dyDescent="0.2">
      <c r="A777" s="182">
        <v>300</v>
      </c>
      <c r="B777" s="193">
        <v>1043</v>
      </c>
      <c r="C777" s="183"/>
      <c r="D777" s="183" t="s">
        <v>2251</v>
      </c>
      <c r="E777" s="183" t="s">
        <v>590</v>
      </c>
      <c r="F777" s="191">
        <v>3090</v>
      </c>
      <c r="G777" s="213" t="str">
        <f t="shared" si="22"/>
        <v>Utrecht</v>
      </c>
      <c r="H777" s="215" t="str">
        <f t="shared" si="23"/>
        <v>AMERSFOORT</v>
      </c>
      <c r="I777" s="22"/>
      <c r="N777" s="360"/>
      <c r="O777" s="361"/>
      <c r="P777" s="362"/>
    </row>
    <row r="778" spans="1:16" x14ac:dyDescent="0.2">
      <c r="A778" s="182">
        <v>300</v>
      </c>
      <c r="B778" s="193">
        <v>1045</v>
      </c>
      <c r="C778" s="183"/>
      <c r="D778" s="183" t="s">
        <v>523</v>
      </c>
      <c r="E778" s="183" t="s">
        <v>397</v>
      </c>
      <c r="F778" s="191">
        <v>3210</v>
      </c>
      <c r="G778" s="213" t="str">
        <f t="shared" si="22"/>
        <v>Rotterdam</v>
      </c>
      <c r="H778" s="215" t="str">
        <f t="shared" si="23"/>
        <v>ZWOLLE</v>
      </c>
      <c r="I778" s="22"/>
      <c r="N778" s="360"/>
      <c r="O778" s="361"/>
      <c r="P778" s="362"/>
    </row>
    <row r="779" spans="1:16" x14ac:dyDescent="0.2">
      <c r="A779" s="182">
        <v>300</v>
      </c>
      <c r="B779" s="193">
        <v>1046</v>
      </c>
      <c r="C779" s="183"/>
      <c r="D779" s="183" t="s">
        <v>2252</v>
      </c>
      <c r="E779" s="183" t="s">
        <v>553</v>
      </c>
      <c r="F779" s="191">
        <v>3180</v>
      </c>
      <c r="G779" s="213" t="str">
        <f t="shared" si="22"/>
        <v>Haaglanden</v>
      </c>
      <c r="H779" s="215" t="str">
        <f t="shared" si="23"/>
        <v>TILBURG</v>
      </c>
      <c r="I779" s="22"/>
      <c r="N779" s="360"/>
      <c r="O779" s="361"/>
      <c r="P779" s="362"/>
    </row>
    <row r="780" spans="1:16" x14ac:dyDescent="0.2">
      <c r="A780" s="182">
        <v>300</v>
      </c>
      <c r="B780" s="193">
        <v>1051</v>
      </c>
      <c r="C780" s="183"/>
      <c r="D780" s="183" t="s">
        <v>2253</v>
      </c>
      <c r="E780" s="183" t="s">
        <v>451</v>
      </c>
      <c r="F780" s="191">
        <v>3110</v>
      </c>
      <c r="G780" s="213" t="str">
        <f t="shared" si="22"/>
        <v>t Gooi</v>
      </c>
      <c r="H780" s="215" t="str">
        <f t="shared" si="23"/>
        <v>AMERSFOORT</v>
      </c>
      <c r="I780" s="22"/>
      <c r="N780" s="360"/>
      <c r="O780" s="361"/>
      <c r="P780" s="362"/>
    </row>
    <row r="781" spans="1:16" x14ac:dyDescent="0.2">
      <c r="A781" s="182">
        <v>300</v>
      </c>
      <c r="B781" s="193">
        <v>1053</v>
      </c>
      <c r="C781" s="183"/>
      <c r="D781" s="183" t="s">
        <v>1993</v>
      </c>
      <c r="E781" s="183" t="s">
        <v>560</v>
      </c>
      <c r="F781" s="191">
        <v>3210</v>
      </c>
      <c r="G781" s="213" t="str">
        <f t="shared" si="22"/>
        <v>Rotterdam</v>
      </c>
      <c r="H781" s="215" t="str">
        <f t="shared" si="23"/>
        <v>ZWOLLE</v>
      </c>
      <c r="I781" s="22"/>
      <c r="N781" s="360"/>
      <c r="O781" s="361"/>
      <c r="P781" s="362"/>
    </row>
    <row r="782" spans="1:16" x14ac:dyDescent="0.2">
      <c r="A782" s="182">
        <v>300</v>
      </c>
      <c r="B782" s="193">
        <v>1054</v>
      </c>
      <c r="C782" s="183"/>
      <c r="D782" s="183" t="s">
        <v>2254</v>
      </c>
      <c r="E782" s="183" t="s">
        <v>253</v>
      </c>
      <c r="F782" s="191">
        <v>3290</v>
      </c>
      <c r="G782" s="213" t="str">
        <f t="shared" si="22"/>
        <v>Zuidoost-Brabant</v>
      </c>
      <c r="H782" s="215" t="str">
        <f t="shared" si="23"/>
        <v>TILBURG</v>
      </c>
      <c r="I782" s="22"/>
      <c r="N782" s="360"/>
      <c r="O782" s="361"/>
      <c r="P782" s="362"/>
    </row>
    <row r="783" spans="1:16" x14ac:dyDescent="0.2">
      <c r="A783" s="182">
        <v>300</v>
      </c>
      <c r="B783" s="193">
        <v>1056</v>
      </c>
      <c r="C783" s="183"/>
      <c r="D783" s="183" t="s">
        <v>2255</v>
      </c>
      <c r="E783" s="183" t="s">
        <v>235</v>
      </c>
      <c r="F783" s="191">
        <v>3260</v>
      </c>
      <c r="G783" s="213" t="str">
        <f t="shared" si="22"/>
        <v>West-Brabant</v>
      </c>
      <c r="H783" s="215" t="str">
        <f t="shared" si="23"/>
        <v>TILBURG</v>
      </c>
      <c r="I783" s="22"/>
      <c r="N783" s="360"/>
      <c r="O783" s="361"/>
      <c r="P783" s="362"/>
    </row>
    <row r="784" spans="1:16" x14ac:dyDescent="0.2">
      <c r="A784" s="182">
        <v>300</v>
      </c>
      <c r="B784" s="193">
        <v>1057</v>
      </c>
      <c r="C784" s="183"/>
      <c r="D784" s="183" t="s">
        <v>2256</v>
      </c>
      <c r="E784" s="183" t="s">
        <v>235</v>
      </c>
      <c r="F784" s="191">
        <v>3270</v>
      </c>
      <c r="G784" s="213" t="str">
        <f t="shared" si="22"/>
        <v>Midden-Brabant</v>
      </c>
      <c r="H784" s="215" t="str">
        <f t="shared" si="23"/>
        <v>TILBURG</v>
      </c>
      <c r="I784" s="22"/>
      <c r="N784" s="360"/>
      <c r="O784" s="361"/>
      <c r="P784" s="362"/>
    </row>
    <row r="785" spans="1:16" x14ac:dyDescent="0.2">
      <c r="A785" s="182">
        <v>300</v>
      </c>
      <c r="B785" s="193">
        <v>1060</v>
      </c>
      <c r="C785" s="183"/>
      <c r="D785" s="183" t="s">
        <v>2257</v>
      </c>
      <c r="E785" s="183" t="s">
        <v>556</v>
      </c>
      <c r="F785" s="191">
        <v>3240</v>
      </c>
      <c r="G785" s="213" t="str">
        <f t="shared" si="22"/>
        <v>Waardenland</v>
      </c>
      <c r="H785" s="215" t="str">
        <f t="shared" si="23"/>
        <v>GORINCHEM</v>
      </c>
      <c r="I785" s="22"/>
      <c r="N785" s="360"/>
      <c r="O785" s="361"/>
      <c r="P785" s="362"/>
    </row>
    <row r="786" spans="1:16" x14ac:dyDescent="0.2">
      <c r="A786" s="182">
        <v>300</v>
      </c>
      <c r="B786" s="193">
        <v>1061</v>
      </c>
      <c r="C786" s="183"/>
      <c r="D786" s="183" t="s">
        <v>78</v>
      </c>
      <c r="E786" s="183" t="s">
        <v>468</v>
      </c>
      <c r="F786" s="191">
        <v>3060</v>
      </c>
      <c r="G786" s="213" t="str">
        <f t="shared" si="22"/>
        <v>Apeldoorn Zutphen e.o.</v>
      </c>
      <c r="H786" s="215" t="str">
        <f t="shared" si="23"/>
        <v>AMERSFOORT</v>
      </c>
      <c r="I786" s="22"/>
      <c r="N786" s="360"/>
      <c r="O786" s="361"/>
      <c r="P786" s="362"/>
    </row>
    <row r="787" spans="1:16" x14ac:dyDescent="0.2">
      <c r="A787" s="182">
        <v>300</v>
      </c>
      <c r="B787" s="193">
        <v>1062</v>
      </c>
      <c r="C787" s="183"/>
      <c r="D787" s="183" t="s">
        <v>2258</v>
      </c>
      <c r="E787" s="183" t="s">
        <v>558</v>
      </c>
      <c r="F787" s="191">
        <v>3061</v>
      </c>
      <c r="G787" s="213" t="str">
        <f t="shared" si="22"/>
        <v>Midden IJssel</v>
      </c>
      <c r="H787" s="215" t="str">
        <f t="shared" si="23"/>
        <v>DEVENTER</v>
      </c>
      <c r="I787" s="22"/>
      <c r="N787" s="360"/>
      <c r="O787" s="361"/>
      <c r="P787" s="362"/>
    </row>
    <row r="788" spans="1:16" x14ac:dyDescent="0.2">
      <c r="A788" s="182">
        <v>300</v>
      </c>
      <c r="B788" s="193">
        <v>1064</v>
      </c>
      <c r="C788" s="183"/>
      <c r="D788" s="183" t="s">
        <v>2259</v>
      </c>
      <c r="E788" s="183" t="s">
        <v>552</v>
      </c>
      <c r="F788" s="191">
        <v>3120</v>
      </c>
      <c r="G788" s="213" t="str">
        <f t="shared" si="22"/>
        <v>Noord-Holland Noord</v>
      </c>
      <c r="H788" s="215" t="str">
        <f t="shared" si="23"/>
        <v>ALKMAAR</v>
      </c>
      <c r="I788" s="22"/>
      <c r="N788" s="360"/>
      <c r="O788" s="361"/>
      <c r="P788" s="362"/>
    </row>
    <row r="789" spans="1:16" x14ac:dyDescent="0.2">
      <c r="A789" s="182">
        <v>300</v>
      </c>
      <c r="B789" s="193">
        <v>1065</v>
      </c>
      <c r="C789" s="183"/>
      <c r="D789" s="183" t="s">
        <v>60</v>
      </c>
      <c r="E789" s="183" t="s">
        <v>630</v>
      </c>
      <c r="F789" s="191">
        <v>3040</v>
      </c>
      <c r="G789" s="213" t="str">
        <f t="shared" si="22"/>
        <v>Zwolle</v>
      </c>
      <c r="H789" s="215" t="str">
        <f t="shared" si="23"/>
        <v>ZWOLLE</v>
      </c>
      <c r="I789" s="22"/>
      <c r="N789" s="360"/>
      <c r="O789" s="361"/>
      <c r="P789" s="362"/>
    </row>
    <row r="790" spans="1:16" x14ac:dyDescent="0.2">
      <c r="A790" s="182">
        <v>300</v>
      </c>
      <c r="B790" s="193">
        <v>1068</v>
      </c>
      <c r="C790" s="183"/>
      <c r="D790" s="183" t="s">
        <v>2260</v>
      </c>
      <c r="E790" s="183" t="s">
        <v>263</v>
      </c>
      <c r="F790" s="191">
        <v>3150</v>
      </c>
      <c r="G790" s="213" t="str">
        <f t="shared" si="22"/>
        <v>Amsterdam</v>
      </c>
      <c r="H790" s="215" t="str">
        <f t="shared" si="23"/>
        <v>AMERSFOORT</v>
      </c>
      <c r="I790" s="22"/>
      <c r="N790" s="360"/>
      <c r="O790" s="361"/>
      <c r="P790" s="362"/>
    </row>
    <row r="791" spans="1:16" x14ac:dyDescent="0.2">
      <c r="A791" s="182">
        <v>300</v>
      </c>
      <c r="B791" s="193">
        <v>1069</v>
      </c>
      <c r="C791" s="183"/>
      <c r="D791" s="183" t="s">
        <v>2261</v>
      </c>
      <c r="E791" s="183" t="s">
        <v>263</v>
      </c>
      <c r="F791" s="191">
        <v>3150</v>
      </c>
      <c r="G791" s="213" t="str">
        <f t="shared" si="22"/>
        <v>Amsterdam</v>
      </c>
      <c r="H791" s="215" t="str">
        <f t="shared" si="23"/>
        <v>AMERSFOORT</v>
      </c>
      <c r="I791" s="22"/>
      <c r="N791" s="360"/>
      <c r="O791" s="361"/>
      <c r="P791" s="362"/>
    </row>
    <row r="792" spans="1:16" x14ac:dyDescent="0.2">
      <c r="A792" s="182">
        <v>300</v>
      </c>
      <c r="B792" s="193">
        <v>1070</v>
      </c>
      <c r="C792" s="183"/>
      <c r="D792" s="183" t="s">
        <v>2262</v>
      </c>
      <c r="E792" s="183" t="s">
        <v>245</v>
      </c>
      <c r="F792" s="191">
        <v>3010</v>
      </c>
      <c r="G792" s="213" t="str">
        <f t="shared" ref="G792:G855" si="24">VLOOKUP($F792,$J$23:$L$54,2,FALSE)</f>
        <v>Groningen</v>
      </c>
      <c r="H792" s="215" t="str">
        <f t="shared" ref="H792:H855" si="25">VLOOKUP($F792,$J$23:$L$54,3,FALSE)</f>
        <v>ENSCHEDE</v>
      </c>
      <c r="I792" s="22"/>
      <c r="N792" s="360"/>
      <c r="O792" s="361"/>
      <c r="P792" s="362"/>
    </row>
    <row r="793" spans="1:16" x14ac:dyDescent="0.2">
      <c r="A793" s="182">
        <v>300</v>
      </c>
      <c r="B793" s="193">
        <v>1071</v>
      </c>
      <c r="C793" s="183"/>
      <c r="D793" s="183" t="s">
        <v>2262</v>
      </c>
      <c r="E793" s="183" t="s">
        <v>245</v>
      </c>
      <c r="F793" s="191">
        <v>3030</v>
      </c>
      <c r="G793" s="213" t="str">
        <f t="shared" si="24"/>
        <v>Drenthe</v>
      </c>
      <c r="H793" s="215" t="str">
        <f t="shared" si="25"/>
        <v>ZWOLLE</v>
      </c>
      <c r="I793" s="22"/>
      <c r="N793" s="360"/>
      <c r="O793" s="361"/>
      <c r="P793" s="362"/>
    </row>
    <row r="794" spans="1:16" x14ac:dyDescent="0.2">
      <c r="A794" s="182">
        <v>300</v>
      </c>
      <c r="B794" s="193">
        <v>1075</v>
      </c>
      <c r="C794" s="183"/>
      <c r="D794" s="183" t="s">
        <v>520</v>
      </c>
      <c r="E794" s="183" t="s">
        <v>554</v>
      </c>
      <c r="F794" s="191">
        <v>3070</v>
      </c>
      <c r="G794" s="213" t="str">
        <f t="shared" si="24"/>
        <v>Arnhem</v>
      </c>
      <c r="H794" s="215" t="str">
        <f t="shared" si="25"/>
        <v>ENSCHEDE</v>
      </c>
      <c r="I794" s="22"/>
      <c r="N794" s="360"/>
      <c r="O794" s="361"/>
      <c r="P794" s="362"/>
    </row>
    <row r="795" spans="1:16" x14ac:dyDescent="0.2">
      <c r="A795" s="182">
        <v>300</v>
      </c>
      <c r="B795" s="193">
        <v>1077</v>
      </c>
      <c r="C795" s="183"/>
      <c r="D795" s="183" t="s">
        <v>2264</v>
      </c>
      <c r="E795" s="183" t="s">
        <v>605</v>
      </c>
      <c r="F795" s="191">
        <v>3020</v>
      </c>
      <c r="G795" s="213" t="str">
        <f t="shared" si="24"/>
        <v>Friesland</v>
      </c>
      <c r="H795" s="215" t="str">
        <f t="shared" si="25"/>
        <v>LEEUWARDEN</v>
      </c>
      <c r="I795" s="22"/>
      <c r="N795" s="360"/>
      <c r="O795" s="361"/>
      <c r="P795" s="362"/>
    </row>
    <row r="796" spans="1:16" x14ac:dyDescent="0.2">
      <c r="A796" s="182">
        <v>300</v>
      </c>
      <c r="B796" s="193">
        <v>1079</v>
      </c>
      <c r="C796" s="183"/>
      <c r="D796" s="183" t="s">
        <v>2265</v>
      </c>
      <c r="E796" s="183" t="s">
        <v>554</v>
      </c>
      <c r="F796" s="191">
        <v>3090</v>
      </c>
      <c r="G796" s="213" t="str">
        <f t="shared" si="24"/>
        <v>Utrecht</v>
      </c>
      <c r="H796" s="215" t="str">
        <f t="shared" si="25"/>
        <v>AMERSFOORT</v>
      </c>
      <c r="I796" s="22"/>
      <c r="N796" s="360"/>
      <c r="O796" s="361"/>
      <c r="P796" s="362"/>
    </row>
    <row r="797" spans="1:16" x14ac:dyDescent="0.2">
      <c r="A797" s="182">
        <v>300</v>
      </c>
      <c r="B797" s="193">
        <v>1080</v>
      </c>
      <c r="C797" s="183"/>
      <c r="D797" s="183" t="s">
        <v>2266</v>
      </c>
      <c r="E797" s="183" t="s">
        <v>558</v>
      </c>
      <c r="F797" s="191">
        <v>3090</v>
      </c>
      <c r="G797" s="213" t="str">
        <f t="shared" si="24"/>
        <v>Utrecht</v>
      </c>
      <c r="H797" s="215" t="str">
        <f t="shared" si="25"/>
        <v>AMERSFOORT</v>
      </c>
      <c r="I797" s="22"/>
      <c r="N797" s="360"/>
      <c r="O797" s="361"/>
      <c r="P797" s="362"/>
    </row>
    <row r="798" spans="1:16" x14ac:dyDescent="0.2">
      <c r="A798" s="182">
        <v>300</v>
      </c>
      <c r="B798" s="193">
        <v>1081</v>
      </c>
      <c r="C798" s="183"/>
      <c r="D798" s="183" t="s">
        <v>2267</v>
      </c>
      <c r="E798" s="183" t="s">
        <v>550</v>
      </c>
      <c r="F798" s="191">
        <v>3130</v>
      </c>
      <c r="G798" s="213" t="str">
        <f t="shared" si="24"/>
        <v>Kennemerland</v>
      </c>
      <c r="H798" s="215" t="str">
        <f t="shared" si="25"/>
        <v>ZWOLLE</v>
      </c>
      <c r="I798" s="22"/>
      <c r="N798" s="360"/>
      <c r="O798" s="361"/>
      <c r="P798" s="362"/>
    </row>
    <row r="799" spans="1:16" x14ac:dyDescent="0.2">
      <c r="A799" s="182">
        <v>300</v>
      </c>
      <c r="B799" s="193">
        <v>1082</v>
      </c>
      <c r="C799" s="183"/>
      <c r="D799" s="183" t="s">
        <v>2268</v>
      </c>
      <c r="E799" s="183" t="s">
        <v>246</v>
      </c>
      <c r="F799" s="191">
        <v>3070</v>
      </c>
      <c r="G799" s="213" t="str">
        <f t="shared" si="24"/>
        <v>Arnhem</v>
      </c>
      <c r="H799" s="215" t="str">
        <f t="shared" si="25"/>
        <v>ENSCHEDE</v>
      </c>
      <c r="I799" s="22"/>
      <c r="N799" s="360"/>
      <c r="O799" s="361"/>
      <c r="P799" s="362"/>
    </row>
    <row r="800" spans="1:16" x14ac:dyDescent="0.2">
      <c r="A800" s="182">
        <v>300</v>
      </c>
      <c r="B800" s="193">
        <v>1083</v>
      </c>
      <c r="C800" s="183"/>
      <c r="D800" s="183" t="s">
        <v>2269</v>
      </c>
      <c r="E800" s="183" t="s">
        <v>333</v>
      </c>
      <c r="F800" s="191">
        <v>3010</v>
      </c>
      <c r="G800" s="213" t="str">
        <f t="shared" si="24"/>
        <v>Groningen</v>
      </c>
      <c r="H800" s="215" t="str">
        <f t="shared" si="25"/>
        <v>ENSCHEDE</v>
      </c>
      <c r="I800" s="22"/>
      <c r="N800" s="360"/>
      <c r="O800" s="361"/>
      <c r="P800" s="362"/>
    </row>
    <row r="801" spans="1:16" x14ac:dyDescent="0.2">
      <c r="A801" s="182">
        <v>300</v>
      </c>
      <c r="B801" s="193">
        <v>1084</v>
      </c>
      <c r="C801" s="183"/>
      <c r="D801" s="183" t="s">
        <v>2270</v>
      </c>
      <c r="E801" s="183" t="s">
        <v>438</v>
      </c>
      <c r="F801" s="191">
        <v>3290</v>
      </c>
      <c r="G801" s="213" t="str">
        <f t="shared" si="24"/>
        <v>Zuidoost-Brabant</v>
      </c>
      <c r="H801" s="215" t="str">
        <f t="shared" si="25"/>
        <v>TILBURG</v>
      </c>
      <c r="I801" s="22"/>
      <c r="N801" s="360"/>
      <c r="O801" s="361"/>
      <c r="P801" s="362"/>
    </row>
    <row r="802" spans="1:16" x14ac:dyDescent="0.2">
      <c r="A802" s="182">
        <v>300</v>
      </c>
      <c r="B802" s="193">
        <v>1085</v>
      </c>
      <c r="C802" s="183"/>
      <c r="D802" s="183" t="s">
        <v>2271</v>
      </c>
      <c r="E802" s="183" t="s">
        <v>556</v>
      </c>
      <c r="F802" s="191">
        <v>3230</v>
      </c>
      <c r="G802" s="213" t="str">
        <f t="shared" si="24"/>
        <v>Zuid-Hollandse Eilanden</v>
      </c>
      <c r="H802" s="215" t="str">
        <f t="shared" si="25"/>
        <v>TILBURG</v>
      </c>
      <c r="I802" s="22"/>
      <c r="N802" s="360"/>
      <c r="O802" s="361"/>
      <c r="P802" s="362"/>
    </row>
    <row r="803" spans="1:16" x14ac:dyDescent="0.2">
      <c r="A803" s="182">
        <v>300</v>
      </c>
      <c r="B803" s="193">
        <v>1086</v>
      </c>
      <c r="C803" s="183"/>
      <c r="D803" s="183" t="s">
        <v>2271</v>
      </c>
      <c r="E803" s="183" t="s">
        <v>556</v>
      </c>
      <c r="F803" s="191">
        <v>3240</v>
      </c>
      <c r="G803" s="213" t="str">
        <f t="shared" si="24"/>
        <v>Waardenland</v>
      </c>
      <c r="H803" s="215" t="str">
        <f t="shared" si="25"/>
        <v>GORINCHEM</v>
      </c>
      <c r="I803" s="22"/>
      <c r="N803" s="360"/>
      <c r="O803" s="361"/>
      <c r="P803" s="362"/>
    </row>
    <row r="804" spans="1:16" x14ac:dyDescent="0.2">
      <c r="A804" s="182">
        <v>300</v>
      </c>
      <c r="B804" s="193">
        <v>1087</v>
      </c>
      <c r="C804" s="183"/>
      <c r="D804" s="183" t="s">
        <v>2272</v>
      </c>
      <c r="E804" s="183" t="s">
        <v>241</v>
      </c>
      <c r="F804" s="191">
        <v>3120</v>
      </c>
      <c r="G804" s="213" t="str">
        <f t="shared" si="24"/>
        <v>Noord-Holland Noord</v>
      </c>
      <c r="H804" s="215" t="str">
        <f t="shared" si="25"/>
        <v>ALKMAAR</v>
      </c>
      <c r="I804" s="22"/>
      <c r="N804" s="360"/>
      <c r="O804" s="361"/>
      <c r="P804" s="362"/>
    </row>
    <row r="805" spans="1:16" x14ac:dyDescent="0.2">
      <c r="A805" s="182">
        <v>300</v>
      </c>
      <c r="B805" s="193">
        <v>1088</v>
      </c>
      <c r="C805" s="183"/>
      <c r="D805" s="183" t="s">
        <v>2273</v>
      </c>
      <c r="E805" s="183" t="s">
        <v>313</v>
      </c>
      <c r="F805" s="191">
        <v>3280</v>
      </c>
      <c r="G805" s="213" t="str">
        <f t="shared" si="24"/>
        <v>Noordoost-Brabant</v>
      </c>
      <c r="H805" s="215" t="str">
        <f t="shared" si="25"/>
        <v>TILBURG</v>
      </c>
      <c r="I805" s="22"/>
      <c r="N805" s="360"/>
      <c r="O805" s="361"/>
      <c r="P805" s="362"/>
    </row>
    <row r="806" spans="1:16" x14ac:dyDescent="0.2">
      <c r="A806" s="182">
        <v>300</v>
      </c>
      <c r="B806" s="193">
        <v>1089</v>
      </c>
      <c r="C806" s="183"/>
      <c r="D806" s="183" t="s">
        <v>2273</v>
      </c>
      <c r="E806" s="183" t="s">
        <v>313</v>
      </c>
      <c r="F806" s="191">
        <v>3260</v>
      </c>
      <c r="G806" s="213" t="str">
        <f t="shared" si="24"/>
        <v>West-Brabant</v>
      </c>
      <c r="H806" s="215" t="str">
        <f t="shared" si="25"/>
        <v>TILBURG</v>
      </c>
      <c r="I806" s="22"/>
      <c r="N806" s="360"/>
      <c r="O806" s="361"/>
      <c r="P806" s="362"/>
    </row>
    <row r="807" spans="1:16" x14ac:dyDescent="0.2">
      <c r="A807" s="182">
        <v>300</v>
      </c>
      <c r="B807" s="193">
        <v>1090</v>
      </c>
      <c r="C807" s="183"/>
      <c r="D807" s="183" t="s">
        <v>2274</v>
      </c>
      <c r="E807" s="183" t="s">
        <v>263</v>
      </c>
      <c r="F807" s="191">
        <v>3150</v>
      </c>
      <c r="G807" s="213" t="str">
        <f t="shared" si="24"/>
        <v>Amsterdam</v>
      </c>
      <c r="H807" s="215" t="str">
        <f t="shared" si="25"/>
        <v>AMERSFOORT</v>
      </c>
      <c r="I807" s="22"/>
      <c r="N807" s="360"/>
      <c r="O807" s="361"/>
      <c r="P807" s="362"/>
    </row>
    <row r="808" spans="1:16" x14ac:dyDescent="0.2">
      <c r="A808" s="182">
        <v>300</v>
      </c>
      <c r="B808" s="193">
        <v>1092</v>
      </c>
      <c r="C808" s="183"/>
      <c r="D808" s="183" t="s">
        <v>162</v>
      </c>
      <c r="E808" s="183" t="s">
        <v>251</v>
      </c>
      <c r="F808" s="191">
        <v>3070</v>
      </c>
      <c r="G808" s="213" t="str">
        <f t="shared" si="24"/>
        <v>Arnhem</v>
      </c>
      <c r="H808" s="215" t="str">
        <f t="shared" si="25"/>
        <v>ENSCHEDE</v>
      </c>
      <c r="I808" s="22"/>
      <c r="N808" s="360"/>
      <c r="O808" s="361"/>
      <c r="P808" s="362"/>
    </row>
    <row r="809" spans="1:16" x14ac:dyDescent="0.2">
      <c r="A809" s="182">
        <v>300</v>
      </c>
      <c r="B809" s="193">
        <v>1093</v>
      </c>
      <c r="C809" s="183"/>
      <c r="D809" s="183" t="s">
        <v>730</v>
      </c>
      <c r="E809" s="183" t="s">
        <v>255</v>
      </c>
      <c r="F809" s="191">
        <v>3270</v>
      </c>
      <c r="G809" s="213" t="str">
        <f t="shared" si="24"/>
        <v>Midden-Brabant</v>
      </c>
      <c r="H809" s="215" t="str">
        <f t="shared" si="25"/>
        <v>TILBURG</v>
      </c>
      <c r="I809" s="22"/>
      <c r="N809" s="360"/>
      <c r="O809" s="361"/>
      <c r="P809" s="362"/>
    </row>
    <row r="810" spans="1:16" x14ac:dyDescent="0.2">
      <c r="A810" s="182">
        <v>300</v>
      </c>
      <c r="B810" s="193">
        <v>1094</v>
      </c>
      <c r="C810" s="183"/>
      <c r="D810" s="183" t="s">
        <v>2275</v>
      </c>
      <c r="E810" s="183" t="s">
        <v>256</v>
      </c>
      <c r="F810" s="191">
        <v>3170</v>
      </c>
      <c r="G810" s="213" t="str">
        <f t="shared" si="24"/>
        <v>Zuid Holland Noord</v>
      </c>
      <c r="H810" s="215" t="str">
        <f t="shared" si="25"/>
        <v>LEIDEN</v>
      </c>
      <c r="I810" s="22"/>
      <c r="N810" s="360"/>
      <c r="O810" s="361"/>
      <c r="P810" s="362"/>
    </row>
    <row r="811" spans="1:16" x14ac:dyDescent="0.2">
      <c r="A811" s="182">
        <v>300</v>
      </c>
      <c r="B811" s="193">
        <v>1096</v>
      </c>
      <c r="C811" s="183"/>
      <c r="D811" s="183" t="s">
        <v>2277</v>
      </c>
      <c r="E811" s="183" t="s">
        <v>553</v>
      </c>
      <c r="F811" s="191">
        <v>3200</v>
      </c>
      <c r="G811" s="213" t="str">
        <f t="shared" si="24"/>
        <v>Midden-Holland</v>
      </c>
      <c r="H811" s="215" t="str">
        <f t="shared" si="25"/>
        <v>GORINCHEM</v>
      </c>
      <c r="I811" s="22"/>
      <c r="N811" s="360"/>
      <c r="O811" s="361"/>
      <c r="P811" s="362"/>
    </row>
    <row r="812" spans="1:16" x14ac:dyDescent="0.2">
      <c r="A812" s="182">
        <v>300</v>
      </c>
      <c r="B812" s="193">
        <v>1097</v>
      </c>
      <c r="C812" s="183"/>
      <c r="D812" s="183" t="s">
        <v>2278</v>
      </c>
      <c r="E812" s="183" t="s">
        <v>245</v>
      </c>
      <c r="F812" s="191">
        <v>3010</v>
      </c>
      <c r="G812" s="213" t="str">
        <f t="shared" si="24"/>
        <v>Groningen</v>
      </c>
      <c r="H812" s="215" t="str">
        <f t="shared" si="25"/>
        <v>ENSCHEDE</v>
      </c>
      <c r="I812" s="22"/>
      <c r="N812" s="360"/>
      <c r="O812" s="361"/>
      <c r="P812" s="362"/>
    </row>
    <row r="813" spans="1:16" x14ac:dyDescent="0.2">
      <c r="A813" s="182">
        <v>300</v>
      </c>
      <c r="B813" s="193">
        <v>1098</v>
      </c>
      <c r="C813" s="183"/>
      <c r="D813" s="183" t="s">
        <v>2279</v>
      </c>
      <c r="E813" s="183" t="s">
        <v>552</v>
      </c>
      <c r="F813" s="191">
        <v>3120</v>
      </c>
      <c r="G813" s="213" t="str">
        <f t="shared" si="24"/>
        <v>Noord-Holland Noord</v>
      </c>
      <c r="H813" s="215" t="str">
        <f t="shared" si="25"/>
        <v>ALKMAAR</v>
      </c>
      <c r="I813" s="22"/>
      <c r="N813" s="360"/>
      <c r="O813" s="361"/>
      <c r="P813" s="362"/>
    </row>
    <row r="814" spans="1:16" x14ac:dyDescent="0.2">
      <c r="A814" s="182">
        <v>300</v>
      </c>
      <c r="B814" s="193">
        <v>1100</v>
      </c>
      <c r="C814" s="183"/>
      <c r="D814" s="183" t="s">
        <v>2280</v>
      </c>
      <c r="E814" s="183" t="s">
        <v>575</v>
      </c>
      <c r="F814" s="191">
        <v>3260</v>
      </c>
      <c r="G814" s="213" t="str">
        <f t="shared" si="24"/>
        <v>West-Brabant</v>
      </c>
      <c r="H814" s="215" t="str">
        <f t="shared" si="25"/>
        <v>TILBURG</v>
      </c>
      <c r="I814" s="22"/>
      <c r="N814" s="360"/>
      <c r="O814" s="361"/>
      <c r="P814" s="362"/>
    </row>
    <row r="815" spans="1:16" x14ac:dyDescent="0.2">
      <c r="A815" s="182">
        <v>300</v>
      </c>
      <c r="B815" s="193">
        <v>1101</v>
      </c>
      <c r="C815" s="183"/>
      <c r="D815" s="183" t="s">
        <v>770</v>
      </c>
      <c r="E815" s="183" t="s">
        <v>263</v>
      </c>
      <c r="F815" s="191">
        <v>3150</v>
      </c>
      <c r="G815" s="213" t="str">
        <f t="shared" si="24"/>
        <v>Amsterdam</v>
      </c>
      <c r="H815" s="215" t="str">
        <f t="shared" si="25"/>
        <v>AMERSFOORT</v>
      </c>
      <c r="I815" s="22"/>
      <c r="N815" s="360"/>
      <c r="O815" s="361"/>
      <c r="P815" s="362"/>
    </row>
    <row r="816" spans="1:16" x14ac:dyDescent="0.2">
      <c r="A816" s="182">
        <v>300</v>
      </c>
      <c r="B816" s="193">
        <v>1102</v>
      </c>
      <c r="C816" s="183"/>
      <c r="D816" s="183" t="s">
        <v>2281</v>
      </c>
      <c r="E816" s="183" t="s">
        <v>276</v>
      </c>
      <c r="F816" s="191">
        <v>3090</v>
      </c>
      <c r="G816" s="213" t="str">
        <f t="shared" si="24"/>
        <v>Utrecht</v>
      </c>
      <c r="H816" s="215" t="str">
        <f t="shared" si="25"/>
        <v>AMERSFOORT</v>
      </c>
      <c r="I816" s="22"/>
      <c r="N816" s="360"/>
      <c r="O816" s="361"/>
      <c r="P816" s="362"/>
    </row>
    <row r="817" spans="1:16" x14ac:dyDescent="0.2">
      <c r="A817" s="182">
        <v>300</v>
      </c>
      <c r="B817" s="193">
        <v>1103</v>
      </c>
      <c r="C817" s="183"/>
      <c r="D817" s="183" t="s">
        <v>221</v>
      </c>
      <c r="E817" s="183" t="s">
        <v>251</v>
      </c>
      <c r="F817" s="191">
        <v>3070</v>
      </c>
      <c r="G817" s="213" t="str">
        <f t="shared" si="24"/>
        <v>Arnhem</v>
      </c>
      <c r="H817" s="215" t="str">
        <f t="shared" si="25"/>
        <v>ENSCHEDE</v>
      </c>
      <c r="I817" s="22"/>
      <c r="N817" s="360"/>
      <c r="O817" s="361"/>
      <c r="P817" s="362"/>
    </row>
    <row r="818" spans="1:16" x14ac:dyDescent="0.2">
      <c r="A818" s="182">
        <v>300</v>
      </c>
      <c r="B818" s="193">
        <v>1104</v>
      </c>
      <c r="C818" s="183"/>
      <c r="D818" s="183" t="s">
        <v>2282</v>
      </c>
      <c r="E818" s="183" t="s">
        <v>289</v>
      </c>
      <c r="F818" s="191">
        <v>3080</v>
      </c>
      <c r="G818" s="213" t="str">
        <f t="shared" si="24"/>
        <v>Nijmegen</v>
      </c>
      <c r="H818" s="215" t="str">
        <f t="shared" si="25"/>
        <v>EINDHOVEN</v>
      </c>
      <c r="I818" s="22"/>
      <c r="N818" s="360"/>
      <c r="O818" s="361"/>
      <c r="P818" s="362"/>
    </row>
    <row r="819" spans="1:16" x14ac:dyDescent="0.2">
      <c r="A819" s="182">
        <v>300</v>
      </c>
      <c r="B819" s="193">
        <v>1106</v>
      </c>
      <c r="C819" s="183"/>
      <c r="D819" s="183" t="s">
        <v>2283</v>
      </c>
      <c r="E819" s="183" t="s">
        <v>239</v>
      </c>
      <c r="F819" s="191">
        <v>3040</v>
      </c>
      <c r="G819" s="213" t="str">
        <f t="shared" si="24"/>
        <v>Zwolle</v>
      </c>
      <c r="H819" s="215" t="str">
        <f t="shared" si="25"/>
        <v>ZWOLLE</v>
      </c>
      <c r="I819" s="22"/>
      <c r="N819" s="360"/>
      <c r="O819" s="361"/>
      <c r="P819" s="362"/>
    </row>
    <row r="820" spans="1:16" x14ac:dyDescent="0.2">
      <c r="A820" s="182">
        <v>300</v>
      </c>
      <c r="B820" s="193">
        <v>1107</v>
      </c>
      <c r="C820" s="183"/>
      <c r="D820" s="183" t="s">
        <v>2284</v>
      </c>
      <c r="E820" s="183" t="s">
        <v>298</v>
      </c>
      <c r="F820" s="191">
        <v>3250</v>
      </c>
      <c r="G820" s="213" t="str">
        <f t="shared" si="24"/>
        <v>Zeeland</v>
      </c>
      <c r="H820" s="215" t="str">
        <f t="shared" si="25"/>
        <v>TILBURG</v>
      </c>
      <c r="I820" s="22"/>
      <c r="N820" s="360"/>
      <c r="O820" s="361"/>
      <c r="P820" s="362"/>
    </row>
    <row r="821" spans="1:16" x14ac:dyDescent="0.2">
      <c r="A821" s="182">
        <v>300</v>
      </c>
      <c r="B821" s="193">
        <v>1108</v>
      </c>
      <c r="C821" s="183"/>
      <c r="D821" s="183" t="s">
        <v>2285</v>
      </c>
      <c r="E821" s="183" t="s">
        <v>249</v>
      </c>
      <c r="F821" s="191">
        <v>3050</v>
      </c>
      <c r="G821" s="213" t="str">
        <f t="shared" si="24"/>
        <v>Twente</v>
      </c>
      <c r="H821" s="215" t="str">
        <f t="shared" si="25"/>
        <v>ENSCHEDE</v>
      </c>
      <c r="I821" s="22"/>
      <c r="N821" s="360"/>
      <c r="O821" s="361"/>
      <c r="P821" s="362"/>
    </row>
    <row r="822" spans="1:16" x14ac:dyDescent="0.2">
      <c r="A822" s="182">
        <v>300</v>
      </c>
      <c r="B822" s="193">
        <v>1109</v>
      </c>
      <c r="C822" s="183"/>
      <c r="D822" s="183" t="s">
        <v>48</v>
      </c>
      <c r="E822" s="183" t="s">
        <v>619</v>
      </c>
      <c r="F822" s="191">
        <v>3310</v>
      </c>
      <c r="G822" s="213" t="str">
        <f t="shared" si="24"/>
        <v>Zuid-Limburg</v>
      </c>
      <c r="H822" s="215" t="str">
        <f t="shared" si="25"/>
        <v>TILBURG</v>
      </c>
      <c r="I822" s="22"/>
      <c r="N822" s="360"/>
      <c r="O822" s="361"/>
      <c r="P822" s="362"/>
    </row>
    <row r="823" spans="1:16" x14ac:dyDescent="0.2">
      <c r="A823" s="182">
        <v>300</v>
      </c>
      <c r="B823" s="193">
        <v>1110</v>
      </c>
      <c r="C823" s="183"/>
      <c r="D823" s="183" t="s">
        <v>2286</v>
      </c>
      <c r="E823" s="183" t="s">
        <v>558</v>
      </c>
      <c r="F823" s="191">
        <v>3090</v>
      </c>
      <c r="G823" s="213" t="str">
        <f t="shared" si="24"/>
        <v>Utrecht</v>
      </c>
      <c r="H823" s="215" t="str">
        <f t="shared" si="25"/>
        <v>AMERSFOORT</v>
      </c>
      <c r="I823" s="22"/>
      <c r="N823" s="360"/>
      <c r="O823" s="361"/>
      <c r="P823" s="362"/>
    </row>
    <row r="824" spans="1:16" x14ac:dyDescent="0.2">
      <c r="A824" s="182">
        <v>300</v>
      </c>
      <c r="B824" s="193">
        <v>1111</v>
      </c>
      <c r="C824" s="183"/>
      <c r="D824" s="183" t="s">
        <v>2287</v>
      </c>
      <c r="E824" s="183" t="s">
        <v>244</v>
      </c>
      <c r="F824" s="191">
        <v>3280</v>
      </c>
      <c r="G824" s="213" t="str">
        <f t="shared" si="24"/>
        <v>Noordoost-Brabant</v>
      </c>
      <c r="H824" s="215" t="str">
        <f t="shared" si="25"/>
        <v>TILBURG</v>
      </c>
      <c r="I824" s="22"/>
      <c r="N824" s="360"/>
      <c r="O824" s="361"/>
      <c r="P824" s="362"/>
    </row>
    <row r="825" spans="1:16" x14ac:dyDescent="0.2">
      <c r="A825" s="182">
        <v>300</v>
      </c>
      <c r="B825" s="193">
        <v>1112</v>
      </c>
      <c r="C825" s="183"/>
      <c r="D825" s="183" t="s">
        <v>2288</v>
      </c>
      <c r="E825" s="183" t="s">
        <v>263</v>
      </c>
      <c r="F825" s="191">
        <v>3150</v>
      </c>
      <c r="G825" s="213" t="str">
        <f t="shared" si="24"/>
        <v>Amsterdam</v>
      </c>
      <c r="H825" s="215" t="str">
        <f t="shared" si="25"/>
        <v>AMERSFOORT</v>
      </c>
      <c r="I825" s="22"/>
      <c r="N825" s="360"/>
      <c r="O825" s="361"/>
      <c r="P825" s="362"/>
    </row>
    <row r="826" spans="1:16" x14ac:dyDescent="0.2">
      <c r="A826" s="182">
        <v>300</v>
      </c>
      <c r="B826" s="193">
        <v>1113</v>
      </c>
      <c r="C826" s="183"/>
      <c r="D826" s="183" t="s">
        <v>212</v>
      </c>
      <c r="E826" s="183" t="s">
        <v>249</v>
      </c>
      <c r="F826" s="191">
        <v>3050</v>
      </c>
      <c r="G826" s="213" t="str">
        <f t="shared" si="24"/>
        <v>Twente</v>
      </c>
      <c r="H826" s="215" t="str">
        <f t="shared" si="25"/>
        <v>ENSCHEDE</v>
      </c>
      <c r="I826" s="22"/>
      <c r="N826" s="360"/>
      <c r="O826" s="361"/>
      <c r="P826" s="362"/>
    </row>
    <row r="827" spans="1:16" x14ac:dyDescent="0.2">
      <c r="A827" s="182">
        <v>300</v>
      </c>
      <c r="B827" s="193">
        <v>1114</v>
      </c>
      <c r="C827" s="183"/>
      <c r="D827" s="183" t="s">
        <v>2289</v>
      </c>
      <c r="E827" s="183" t="s">
        <v>404</v>
      </c>
      <c r="F827" s="191">
        <v>3170</v>
      </c>
      <c r="G827" s="213" t="str">
        <f t="shared" si="24"/>
        <v>Zuid Holland Noord</v>
      </c>
      <c r="H827" s="215" t="str">
        <f t="shared" si="25"/>
        <v>LEIDEN</v>
      </c>
      <c r="I827" s="22"/>
      <c r="N827" s="360"/>
      <c r="O827" s="361"/>
      <c r="P827" s="362"/>
    </row>
    <row r="828" spans="1:16" x14ac:dyDescent="0.2">
      <c r="A828" s="182">
        <v>300</v>
      </c>
      <c r="B828" s="193">
        <v>1115</v>
      </c>
      <c r="C828" s="183"/>
      <c r="D828" s="183" t="s">
        <v>2014</v>
      </c>
      <c r="E828" s="183" t="s">
        <v>379</v>
      </c>
      <c r="F828" s="191">
        <v>3061</v>
      </c>
      <c r="G828" s="213" t="str">
        <f t="shared" si="24"/>
        <v>Midden IJssel</v>
      </c>
      <c r="H828" s="215" t="str">
        <f t="shared" si="25"/>
        <v>DEVENTER</v>
      </c>
      <c r="I828" s="22"/>
      <c r="N828" s="360"/>
      <c r="O828" s="361"/>
      <c r="P828" s="362"/>
    </row>
    <row r="829" spans="1:16" x14ac:dyDescent="0.2">
      <c r="A829" s="182">
        <v>300</v>
      </c>
      <c r="B829" s="193">
        <v>1116</v>
      </c>
      <c r="C829" s="183"/>
      <c r="D829" s="183" t="s">
        <v>226</v>
      </c>
      <c r="E829" s="183" t="s">
        <v>262</v>
      </c>
      <c r="F829" s="191">
        <v>3090</v>
      </c>
      <c r="G829" s="213" t="str">
        <f t="shared" si="24"/>
        <v>Utrecht</v>
      </c>
      <c r="H829" s="215" t="str">
        <f t="shared" si="25"/>
        <v>AMERSFOORT</v>
      </c>
      <c r="I829" s="22"/>
      <c r="N829" s="360"/>
      <c r="O829" s="361"/>
      <c r="P829" s="362"/>
    </row>
    <row r="830" spans="1:16" x14ac:dyDescent="0.2">
      <c r="A830" s="182">
        <v>300</v>
      </c>
      <c r="B830" s="193">
        <v>1117</v>
      </c>
      <c r="C830" s="183"/>
      <c r="D830" s="183" t="s">
        <v>2290</v>
      </c>
      <c r="E830" s="183" t="s">
        <v>560</v>
      </c>
      <c r="F830" s="191">
        <v>3210</v>
      </c>
      <c r="G830" s="213" t="str">
        <f t="shared" si="24"/>
        <v>Rotterdam</v>
      </c>
      <c r="H830" s="215" t="str">
        <f t="shared" si="25"/>
        <v>ZWOLLE</v>
      </c>
      <c r="I830" s="22"/>
      <c r="N830" s="360"/>
      <c r="O830" s="361"/>
      <c r="P830" s="362"/>
    </row>
    <row r="831" spans="1:16" x14ac:dyDescent="0.2">
      <c r="A831" s="182">
        <v>300</v>
      </c>
      <c r="B831" s="193">
        <v>1118</v>
      </c>
      <c r="C831" s="183"/>
      <c r="D831" s="183" t="s">
        <v>2291</v>
      </c>
      <c r="E831" s="183" t="s">
        <v>690</v>
      </c>
      <c r="F831" s="191">
        <v>3050</v>
      </c>
      <c r="G831" s="213" t="str">
        <f t="shared" si="24"/>
        <v>Twente</v>
      </c>
      <c r="H831" s="215" t="str">
        <f t="shared" si="25"/>
        <v>ENSCHEDE</v>
      </c>
      <c r="I831" s="22"/>
      <c r="N831" s="360"/>
      <c r="O831" s="361"/>
      <c r="P831" s="362"/>
    </row>
    <row r="832" spans="1:16" x14ac:dyDescent="0.2">
      <c r="A832" s="182">
        <v>300</v>
      </c>
      <c r="B832" s="193">
        <v>1120</v>
      </c>
      <c r="C832" s="183"/>
      <c r="D832" s="183" t="s">
        <v>731</v>
      </c>
      <c r="E832" s="183" t="s">
        <v>604</v>
      </c>
      <c r="F832" s="191">
        <v>3290</v>
      </c>
      <c r="G832" s="213" t="str">
        <f t="shared" si="24"/>
        <v>Zuidoost-Brabant</v>
      </c>
      <c r="H832" s="215" t="str">
        <f t="shared" si="25"/>
        <v>TILBURG</v>
      </c>
      <c r="I832" s="22"/>
      <c r="N832" s="360"/>
      <c r="O832" s="361"/>
      <c r="P832" s="362"/>
    </row>
    <row r="833" spans="1:16" x14ac:dyDescent="0.2">
      <c r="A833" s="182">
        <v>300</v>
      </c>
      <c r="B833" s="193">
        <v>1122</v>
      </c>
      <c r="C833" s="183"/>
      <c r="D833" s="183" t="s">
        <v>2292</v>
      </c>
      <c r="E833" s="183" t="s">
        <v>595</v>
      </c>
      <c r="F833" s="191">
        <v>3120</v>
      </c>
      <c r="G833" s="213" t="str">
        <f t="shared" si="24"/>
        <v>Noord-Holland Noord</v>
      </c>
      <c r="H833" s="215" t="str">
        <f t="shared" si="25"/>
        <v>ALKMAAR</v>
      </c>
      <c r="I833" s="22"/>
      <c r="N833" s="360"/>
      <c r="O833" s="361"/>
      <c r="P833" s="362"/>
    </row>
    <row r="834" spans="1:16" x14ac:dyDescent="0.2">
      <c r="A834" s="182">
        <v>300</v>
      </c>
      <c r="B834" s="193">
        <v>1123</v>
      </c>
      <c r="C834" s="183"/>
      <c r="D834" s="183" t="s">
        <v>163</v>
      </c>
      <c r="E834" s="183" t="s">
        <v>603</v>
      </c>
      <c r="F834" s="191">
        <v>3150</v>
      </c>
      <c r="G834" s="213" t="str">
        <f t="shared" si="24"/>
        <v>Amsterdam</v>
      </c>
      <c r="H834" s="215" t="str">
        <f t="shared" si="25"/>
        <v>AMERSFOORT</v>
      </c>
      <c r="I834" s="22"/>
      <c r="N834" s="360"/>
      <c r="O834" s="361"/>
      <c r="P834" s="362"/>
    </row>
    <row r="835" spans="1:16" x14ac:dyDescent="0.2">
      <c r="A835" s="182">
        <v>300</v>
      </c>
      <c r="B835" s="193">
        <v>1124</v>
      </c>
      <c r="C835" s="183"/>
      <c r="D835" s="183" t="s">
        <v>2293</v>
      </c>
      <c r="E835" s="183" t="s">
        <v>428</v>
      </c>
      <c r="F835" s="191">
        <v>3110</v>
      </c>
      <c r="G835" s="213" t="str">
        <f t="shared" si="24"/>
        <v>t Gooi</v>
      </c>
      <c r="H835" s="215" t="str">
        <f t="shared" si="25"/>
        <v>AMERSFOORT</v>
      </c>
      <c r="I835" s="22"/>
      <c r="N835" s="360"/>
      <c r="O835" s="361"/>
      <c r="P835" s="362"/>
    </row>
    <row r="836" spans="1:16" x14ac:dyDescent="0.2">
      <c r="A836" s="182">
        <v>300</v>
      </c>
      <c r="B836" s="193">
        <v>1127</v>
      </c>
      <c r="C836" s="183"/>
      <c r="D836" s="183" t="s">
        <v>2294</v>
      </c>
      <c r="E836" s="183" t="s">
        <v>386</v>
      </c>
      <c r="F836" s="191">
        <v>3070</v>
      </c>
      <c r="G836" s="213" t="str">
        <f t="shared" si="24"/>
        <v>Arnhem</v>
      </c>
      <c r="H836" s="215" t="str">
        <f t="shared" si="25"/>
        <v>ENSCHEDE</v>
      </c>
      <c r="I836" s="22"/>
      <c r="N836" s="360"/>
      <c r="O836" s="361"/>
      <c r="P836" s="362"/>
    </row>
    <row r="837" spans="1:16" x14ac:dyDescent="0.2">
      <c r="A837" s="182">
        <v>300</v>
      </c>
      <c r="B837" s="193">
        <v>1132</v>
      </c>
      <c r="C837" s="183"/>
      <c r="D837" s="183" t="s">
        <v>2296</v>
      </c>
      <c r="E837" s="183" t="s">
        <v>641</v>
      </c>
      <c r="F837" s="191">
        <v>3070</v>
      </c>
      <c r="G837" s="213" t="str">
        <f t="shared" si="24"/>
        <v>Arnhem</v>
      </c>
      <c r="H837" s="215" t="str">
        <f t="shared" si="25"/>
        <v>ENSCHEDE</v>
      </c>
      <c r="I837" s="22"/>
      <c r="N837" s="360"/>
      <c r="O837" s="361"/>
      <c r="P837" s="362"/>
    </row>
    <row r="838" spans="1:16" x14ac:dyDescent="0.2">
      <c r="A838" s="182">
        <v>300</v>
      </c>
      <c r="B838" s="193">
        <v>1133</v>
      </c>
      <c r="C838" s="183"/>
      <c r="D838" s="183" t="s">
        <v>2296</v>
      </c>
      <c r="E838" s="183" t="s">
        <v>641</v>
      </c>
      <c r="F838" s="191">
        <v>3061</v>
      </c>
      <c r="G838" s="213" t="str">
        <f t="shared" si="24"/>
        <v>Midden IJssel</v>
      </c>
      <c r="H838" s="215" t="str">
        <f t="shared" si="25"/>
        <v>DEVENTER</v>
      </c>
      <c r="I838" s="22"/>
      <c r="N838" s="360"/>
      <c r="O838" s="361"/>
      <c r="P838" s="362"/>
    </row>
    <row r="839" spans="1:16" x14ac:dyDescent="0.2">
      <c r="A839" s="182">
        <v>300</v>
      </c>
      <c r="B839" s="193">
        <v>1134</v>
      </c>
      <c r="C839" s="183"/>
      <c r="D839" s="183" t="s">
        <v>2296</v>
      </c>
      <c r="E839" s="183" t="s">
        <v>641</v>
      </c>
      <c r="F839" s="191">
        <v>3020</v>
      </c>
      <c r="G839" s="213" t="str">
        <f t="shared" si="24"/>
        <v>Friesland</v>
      </c>
      <c r="H839" s="215" t="str">
        <f t="shared" si="25"/>
        <v>LEEUWARDEN</v>
      </c>
      <c r="I839" s="22"/>
      <c r="N839" s="360"/>
      <c r="O839" s="361"/>
      <c r="P839" s="362"/>
    </row>
    <row r="840" spans="1:16" x14ac:dyDescent="0.2">
      <c r="A840" s="182">
        <v>300</v>
      </c>
      <c r="B840" s="193">
        <v>1135</v>
      </c>
      <c r="C840" s="183"/>
      <c r="D840" s="183" t="s">
        <v>2296</v>
      </c>
      <c r="E840" s="183" t="s">
        <v>641</v>
      </c>
      <c r="F840" s="191">
        <v>3010</v>
      </c>
      <c r="G840" s="213" t="str">
        <f t="shared" si="24"/>
        <v>Groningen</v>
      </c>
      <c r="H840" s="215" t="str">
        <f t="shared" si="25"/>
        <v>ENSCHEDE</v>
      </c>
      <c r="I840" s="22"/>
      <c r="N840" s="360"/>
      <c r="O840" s="361"/>
      <c r="P840" s="362"/>
    </row>
    <row r="841" spans="1:16" x14ac:dyDescent="0.2">
      <c r="A841" s="182">
        <v>300</v>
      </c>
      <c r="B841" s="193">
        <v>1136</v>
      </c>
      <c r="C841" s="183"/>
      <c r="D841" s="183" t="s">
        <v>2296</v>
      </c>
      <c r="E841" s="183" t="s">
        <v>641</v>
      </c>
      <c r="F841" s="191">
        <v>3050</v>
      </c>
      <c r="G841" s="213" t="str">
        <f t="shared" si="24"/>
        <v>Twente</v>
      </c>
      <c r="H841" s="215" t="str">
        <f t="shared" si="25"/>
        <v>ENSCHEDE</v>
      </c>
      <c r="I841" s="22"/>
      <c r="N841" s="360"/>
      <c r="O841" s="361"/>
      <c r="P841" s="362"/>
    </row>
    <row r="842" spans="1:16" x14ac:dyDescent="0.2">
      <c r="A842" s="182">
        <v>300</v>
      </c>
      <c r="B842" s="193">
        <v>1139</v>
      </c>
      <c r="C842" s="183"/>
      <c r="D842" s="183" t="s">
        <v>2297</v>
      </c>
      <c r="E842" s="183" t="s">
        <v>240</v>
      </c>
      <c r="F842" s="191">
        <v>3090</v>
      </c>
      <c r="G842" s="213" t="str">
        <f t="shared" si="24"/>
        <v>Utrecht</v>
      </c>
      <c r="H842" s="215" t="str">
        <f t="shared" si="25"/>
        <v>AMERSFOORT</v>
      </c>
      <c r="I842" s="22"/>
      <c r="N842" s="360"/>
      <c r="O842" s="361"/>
      <c r="P842" s="362"/>
    </row>
    <row r="843" spans="1:16" x14ac:dyDescent="0.2">
      <c r="A843" s="182">
        <v>300</v>
      </c>
      <c r="B843" s="193">
        <v>1142</v>
      </c>
      <c r="C843" s="183"/>
      <c r="D843" s="183" t="s">
        <v>2298</v>
      </c>
      <c r="E843" s="183" t="s">
        <v>364</v>
      </c>
      <c r="F843" s="191">
        <v>3030</v>
      </c>
      <c r="G843" s="213" t="str">
        <f t="shared" si="24"/>
        <v>Drenthe</v>
      </c>
      <c r="H843" s="215" t="str">
        <f t="shared" si="25"/>
        <v>ZWOLLE</v>
      </c>
      <c r="I843" s="22"/>
      <c r="N843" s="360"/>
      <c r="O843" s="361"/>
      <c r="P843" s="362"/>
    </row>
    <row r="844" spans="1:16" x14ac:dyDescent="0.2">
      <c r="A844" s="182">
        <v>300</v>
      </c>
      <c r="B844" s="193">
        <v>1143</v>
      </c>
      <c r="C844" s="183"/>
      <c r="D844" s="183" t="s">
        <v>2298</v>
      </c>
      <c r="E844" s="183" t="s">
        <v>364</v>
      </c>
      <c r="F844" s="191">
        <v>3010</v>
      </c>
      <c r="G844" s="213" t="str">
        <f t="shared" si="24"/>
        <v>Groningen</v>
      </c>
      <c r="H844" s="215" t="str">
        <f t="shared" si="25"/>
        <v>ENSCHEDE</v>
      </c>
      <c r="I844" s="22"/>
      <c r="N844" s="360"/>
      <c r="O844" s="361"/>
      <c r="P844" s="362"/>
    </row>
    <row r="845" spans="1:16" x14ac:dyDescent="0.2">
      <c r="A845" s="182">
        <v>300</v>
      </c>
      <c r="B845" s="193">
        <v>1145</v>
      </c>
      <c r="C845" s="183"/>
      <c r="D845" s="183" t="s">
        <v>2299</v>
      </c>
      <c r="E845" s="183" t="s">
        <v>428</v>
      </c>
      <c r="F845" s="191">
        <v>3110</v>
      </c>
      <c r="G845" s="213" t="str">
        <f t="shared" si="24"/>
        <v>t Gooi</v>
      </c>
      <c r="H845" s="215" t="str">
        <f t="shared" si="25"/>
        <v>AMERSFOORT</v>
      </c>
      <c r="I845" s="22"/>
      <c r="N845" s="360"/>
      <c r="O845" s="361"/>
      <c r="P845" s="362"/>
    </row>
    <row r="846" spans="1:16" x14ac:dyDescent="0.2">
      <c r="A846" s="182">
        <v>300</v>
      </c>
      <c r="B846" s="193">
        <v>1151</v>
      </c>
      <c r="C846" s="183"/>
      <c r="D846" s="183" t="s">
        <v>2301</v>
      </c>
      <c r="E846" s="183" t="s">
        <v>252</v>
      </c>
      <c r="F846" s="191">
        <v>3090</v>
      </c>
      <c r="G846" s="213" t="str">
        <f t="shared" si="24"/>
        <v>Utrecht</v>
      </c>
      <c r="H846" s="215" t="str">
        <f t="shared" si="25"/>
        <v>AMERSFOORT</v>
      </c>
      <c r="I846" s="22"/>
      <c r="N846" s="360"/>
      <c r="O846" s="361"/>
      <c r="P846" s="362"/>
    </row>
    <row r="847" spans="1:16" x14ac:dyDescent="0.2">
      <c r="A847" s="182">
        <v>300</v>
      </c>
      <c r="B847" s="193">
        <v>1154</v>
      </c>
      <c r="C847" s="183"/>
      <c r="D847" s="183" t="s">
        <v>224</v>
      </c>
      <c r="E847" s="183" t="s">
        <v>271</v>
      </c>
      <c r="F847" s="191">
        <v>3040</v>
      </c>
      <c r="G847" s="213" t="str">
        <f t="shared" si="24"/>
        <v>Zwolle</v>
      </c>
      <c r="H847" s="215" t="str">
        <f t="shared" si="25"/>
        <v>ZWOLLE</v>
      </c>
      <c r="I847" s="22"/>
      <c r="N847" s="360"/>
      <c r="O847" s="361"/>
      <c r="P847" s="362"/>
    </row>
    <row r="848" spans="1:16" x14ac:dyDescent="0.2">
      <c r="A848" s="182">
        <v>300</v>
      </c>
      <c r="B848" s="193">
        <v>1155</v>
      </c>
      <c r="C848" s="183"/>
      <c r="D848" s="183" t="s">
        <v>49</v>
      </c>
      <c r="E848" s="183" t="s">
        <v>271</v>
      </c>
      <c r="F848" s="191">
        <v>3040</v>
      </c>
      <c r="G848" s="213" t="str">
        <f t="shared" si="24"/>
        <v>Zwolle</v>
      </c>
      <c r="H848" s="215" t="str">
        <f t="shared" si="25"/>
        <v>ZWOLLE</v>
      </c>
      <c r="I848" s="22"/>
      <c r="N848" s="360"/>
      <c r="O848" s="361"/>
      <c r="P848" s="362"/>
    </row>
    <row r="849" spans="1:16" x14ac:dyDescent="0.2">
      <c r="A849" s="182">
        <v>300</v>
      </c>
      <c r="B849" s="193">
        <v>1158</v>
      </c>
      <c r="C849" s="183"/>
      <c r="D849" s="183" t="s">
        <v>2302</v>
      </c>
      <c r="E849" s="183" t="s">
        <v>558</v>
      </c>
      <c r="F849" s="191">
        <v>3010</v>
      </c>
      <c r="G849" s="213" t="str">
        <f t="shared" si="24"/>
        <v>Groningen</v>
      </c>
      <c r="H849" s="215" t="str">
        <f t="shared" si="25"/>
        <v>ENSCHEDE</v>
      </c>
      <c r="I849" s="22"/>
      <c r="N849" s="360"/>
      <c r="O849" s="361"/>
      <c r="P849" s="362"/>
    </row>
    <row r="850" spans="1:16" x14ac:dyDescent="0.2">
      <c r="A850" s="182">
        <v>300</v>
      </c>
      <c r="B850" s="193">
        <v>1159</v>
      </c>
      <c r="C850" s="183"/>
      <c r="D850" s="183" t="s">
        <v>2303</v>
      </c>
      <c r="E850" s="183" t="s">
        <v>299</v>
      </c>
      <c r="F850" s="191">
        <v>3270</v>
      </c>
      <c r="G850" s="213" t="str">
        <f t="shared" si="24"/>
        <v>Midden-Brabant</v>
      </c>
      <c r="H850" s="215" t="str">
        <f t="shared" si="25"/>
        <v>TILBURG</v>
      </c>
      <c r="I850" s="22"/>
      <c r="N850" s="360"/>
      <c r="O850" s="361"/>
      <c r="P850" s="362"/>
    </row>
    <row r="851" spans="1:16" x14ac:dyDescent="0.2">
      <c r="A851" s="182">
        <v>300</v>
      </c>
      <c r="B851" s="193">
        <v>1161</v>
      </c>
      <c r="C851" s="183"/>
      <c r="D851" s="183" t="s">
        <v>2304</v>
      </c>
      <c r="E851" s="183" t="s">
        <v>237</v>
      </c>
      <c r="F851" s="191">
        <v>3310</v>
      </c>
      <c r="G851" s="213" t="str">
        <f t="shared" si="24"/>
        <v>Zuid-Limburg</v>
      </c>
      <c r="H851" s="215" t="str">
        <f t="shared" si="25"/>
        <v>TILBURG</v>
      </c>
      <c r="I851" s="22"/>
      <c r="N851" s="360"/>
      <c r="O851" s="361"/>
      <c r="P851" s="362"/>
    </row>
    <row r="852" spans="1:16" x14ac:dyDescent="0.2">
      <c r="A852" s="182">
        <v>300</v>
      </c>
      <c r="B852" s="193">
        <v>1162</v>
      </c>
      <c r="C852" s="183"/>
      <c r="D852" s="183" t="s">
        <v>2305</v>
      </c>
      <c r="E852" s="183" t="s">
        <v>254</v>
      </c>
      <c r="F852" s="191">
        <v>3020</v>
      </c>
      <c r="G852" s="213" t="str">
        <f t="shared" si="24"/>
        <v>Friesland</v>
      </c>
      <c r="H852" s="215" t="str">
        <f t="shared" si="25"/>
        <v>LEEUWARDEN</v>
      </c>
      <c r="I852" s="22"/>
      <c r="N852" s="360"/>
      <c r="O852" s="361"/>
      <c r="P852" s="362"/>
    </row>
    <row r="853" spans="1:16" x14ac:dyDescent="0.2">
      <c r="A853" s="182">
        <v>300</v>
      </c>
      <c r="B853" s="193">
        <v>1163</v>
      </c>
      <c r="C853" s="183"/>
      <c r="D853" s="183" t="s">
        <v>2305</v>
      </c>
      <c r="E853" s="183" t="s">
        <v>254</v>
      </c>
      <c r="F853" s="191">
        <v>3010</v>
      </c>
      <c r="G853" s="213" t="str">
        <f t="shared" si="24"/>
        <v>Groningen</v>
      </c>
      <c r="H853" s="215" t="str">
        <f t="shared" si="25"/>
        <v>ENSCHEDE</v>
      </c>
      <c r="I853" s="22"/>
      <c r="N853" s="360"/>
      <c r="O853" s="361"/>
      <c r="P853" s="362"/>
    </row>
    <row r="854" spans="1:16" x14ac:dyDescent="0.2">
      <c r="A854" s="182">
        <v>300</v>
      </c>
      <c r="B854" s="193">
        <v>1164</v>
      </c>
      <c r="C854" s="183"/>
      <c r="D854" s="183" t="s">
        <v>2306</v>
      </c>
      <c r="E854" s="183" t="s">
        <v>235</v>
      </c>
      <c r="F854" s="191">
        <v>3260</v>
      </c>
      <c r="G854" s="213" t="str">
        <f t="shared" si="24"/>
        <v>West-Brabant</v>
      </c>
      <c r="H854" s="215" t="str">
        <f t="shared" si="25"/>
        <v>TILBURG</v>
      </c>
      <c r="I854" s="22"/>
      <c r="N854" s="360"/>
      <c r="O854" s="361"/>
      <c r="P854" s="362"/>
    </row>
    <row r="855" spans="1:16" x14ac:dyDescent="0.2">
      <c r="A855" s="182">
        <v>300</v>
      </c>
      <c r="B855" s="193">
        <v>1165</v>
      </c>
      <c r="C855" s="183"/>
      <c r="D855" s="183" t="s">
        <v>2307</v>
      </c>
      <c r="E855" s="183" t="s">
        <v>255</v>
      </c>
      <c r="F855" s="191">
        <v>3270</v>
      </c>
      <c r="G855" s="213" t="str">
        <f t="shared" si="24"/>
        <v>Midden-Brabant</v>
      </c>
      <c r="H855" s="215" t="str">
        <f t="shared" si="25"/>
        <v>TILBURG</v>
      </c>
      <c r="I855" s="22"/>
      <c r="N855" s="360"/>
      <c r="O855" s="361"/>
      <c r="P855" s="362"/>
    </row>
    <row r="856" spans="1:16" x14ac:dyDescent="0.2">
      <c r="A856" s="182">
        <v>300</v>
      </c>
      <c r="B856" s="193">
        <v>1166</v>
      </c>
      <c r="C856" s="183"/>
      <c r="D856" s="183" t="s">
        <v>2308</v>
      </c>
      <c r="E856" s="183" t="s">
        <v>435</v>
      </c>
      <c r="F856" s="191">
        <v>3290</v>
      </c>
      <c r="G856" s="213" t="str">
        <f t="shared" ref="G856:G919" si="26">VLOOKUP($F856,$J$23:$L$54,2,FALSE)</f>
        <v>Zuidoost-Brabant</v>
      </c>
      <c r="H856" s="215" t="str">
        <f t="shared" ref="H856:H919" si="27">VLOOKUP($F856,$J$23:$L$54,3,FALSE)</f>
        <v>TILBURG</v>
      </c>
      <c r="I856" s="22"/>
      <c r="N856" s="360"/>
      <c r="O856" s="361"/>
      <c r="P856" s="362"/>
    </row>
    <row r="857" spans="1:16" x14ac:dyDescent="0.2">
      <c r="A857" s="182">
        <v>300</v>
      </c>
      <c r="B857" s="193">
        <v>1167</v>
      </c>
      <c r="C857" s="183"/>
      <c r="D857" s="183" t="s">
        <v>2309</v>
      </c>
      <c r="E857" s="183" t="s">
        <v>454</v>
      </c>
      <c r="F857" s="191">
        <v>3210</v>
      </c>
      <c r="G857" s="213" t="str">
        <f t="shared" si="26"/>
        <v>Rotterdam</v>
      </c>
      <c r="H857" s="215" t="str">
        <f t="shared" si="27"/>
        <v>ZWOLLE</v>
      </c>
      <c r="I857" s="22"/>
      <c r="N857" s="360"/>
      <c r="O857" s="361"/>
      <c r="P857" s="362"/>
    </row>
    <row r="858" spans="1:16" x14ac:dyDescent="0.2">
      <c r="A858" s="182">
        <v>300</v>
      </c>
      <c r="B858" s="193">
        <v>1168</v>
      </c>
      <c r="C858" s="183"/>
      <c r="D858" s="183" t="s">
        <v>2310</v>
      </c>
      <c r="E858" s="183" t="s">
        <v>322</v>
      </c>
      <c r="F858" s="191">
        <v>3310</v>
      </c>
      <c r="G858" s="213" t="str">
        <f t="shared" si="26"/>
        <v>Zuid-Limburg</v>
      </c>
      <c r="H858" s="215" t="str">
        <f t="shared" si="27"/>
        <v>TILBURG</v>
      </c>
      <c r="I858" s="22"/>
      <c r="N858" s="360"/>
      <c r="O858" s="361"/>
      <c r="P858" s="362"/>
    </row>
    <row r="859" spans="1:16" x14ac:dyDescent="0.2">
      <c r="A859" s="182">
        <v>300</v>
      </c>
      <c r="B859" s="193">
        <v>1169</v>
      </c>
      <c r="C859" s="183"/>
      <c r="D859" s="183" t="s">
        <v>2309</v>
      </c>
      <c r="E859" s="183" t="s">
        <v>454</v>
      </c>
      <c r="F859" s="191">
        <v>3070</v>
      </c>
      <c r="G859" s="213" t="str">
        <f t="shared" si="26"/>
        <v>Arnhem</v>
      </c>
      <c r="H859" s="215" t="str">
        <f t="shared" si="27"/>
        <v>ENSCHEDE</v>
      </c>
      <c r="I859" s="22"/>
      <c r="N859" s="360"/>
      <c r="O859" s="361"/>
      <c r="P859" s="362"/>
    </row>
    <row r="860" spans="1:16" x14ac:dyDescent="0.2">
      <c r="A860" s="182">
        <v>300</v>
      </c>
      <c r="B860" s="193">
        <v>1170</v>
      </c>
      <c r="C860" s="183"/>
      <c r="D860" s="183" t="s">
        <v>184</v>
      </c>
      <c r="E860" s="183" t="s">
        <v>553</v>
      </c>
      <c r="F860" s="191">
        <v>3180</v>
      </c>
      <c r="G860" s="213" t="str">
        <f t="shared" si="26"/>
        <v>Haaglanden</v>
      </c>
      <c r="H860" s="215" t="str">
        <f t="shared" si="27"/>
        <v>TILBURG</v>
      </c>
      <c r="I860" s="22"/>
      <c r="N860" s="360"/>
      <c r="O860" s="361"/>
      <c r="P860" s="362"/>
    </row>
    <row r="861" spans="1:16" x14ac:dyDescent="0.2">
      <c r="A861" s="182">
        <v>300</v>
      </c>
      <c r="B861" s="193">
        <v>1172</v>
      </c>
      <c r="C861" s="183"/>
      <c r="D861" s="183" t="s">
        <v>2311</v>
      </c>
      <c r="E861" s="183" t="s">
        <v>239</v>
      </c>
      <c r="F861" s="191">
        <v>3010</v>
      </c>
      <c r="G861" s="213" t="str">
        <f t="shared" si="26"/>
        <v>Groningen</v>
      </c>
      <c r="H861" s="215" t="str">
        <f t="shared" si="27"/>
        <v>ENSCHEDE</v>
      </c>
      <c r="I861" s="22"/>
      <c r="N861" s="360"/>
      <c r="O861" s="361"/>
      <c r="P861" s="362"/>
    </row>
    <row r="862" spans="1:16" x14ac:dyDescent="0.2">
      <c r="A862" s="182">
        <v>300</v>
      </c>
      <c r="B862" s="193">
        <v>1173</v>
      </c>
      <c r="C862" s="183"/>
      <c r="D862" s="183" t="s">
        <v>2311</v>
      </c>
      <c r="E862" s="183" t="s">
        <v>239</v>
      </c>
      <c r="F862" s="191">
        <v>3040</v>
      </c>
      <c r="G862" s="213" t="str">
        <f t="shared" si="26"/>
        <v>Zwolle</v>
      </c>
      <c r="H862" s="215" t="str">
        <f t="shared" si="27"/>
        <v>ZWOLLE</v>
      </c>
      <c r="I862" s="22"/>
      <c r="N862" s="360"/>
      <c r="O862" s="361"/>
      <c r="P862" s="362"/>
    </row>
    <row r="863" spans="1:16" x14ac:dyDescent="0.2">
      <c r="A863" s="182">
        <v>300</v>
      </c>
      <c r="B863" s="193">
        <v>1174</v>
      </c>
      <c r="C863" s="183"/>
      <c r="D863" s="183" t="s">
        <v>2312</v>
      </c>
      <c r="E863" s="183" t="s">
        <v>251</v>
      </c>
      <c r="F863" s="191">
        <v>3010</v>
      </c>
      <c r="G863" s="213" t="str">
        <f t="shared" si="26"/>
        <v>Groningen</v>
      </c>
      <c r="H863" s="215" t="str">
        <f t="shared" si="27"/>
        <v>ENSCHEDE</v>
      </c>
      <c r="I863" s="22"/>
      <c r="N863" s="360"/>
      <c r="O863" s="361"/>
      <c r="P863" s="362"/>
    </row>
    <row r="864" spans="1:16" x14ac:dyDescent="0.2">
      <c r="A864" s="182">
        <v>300</v>
      </c>
      <c r="B864" s="193">
        <v>1175</v>
      </c>
      <c r="C864" s="183"/>
      <c r="D864" s="183" t="s">
        <v>2312</v>
      </c>
      <c r="E864" s="183" t="s">
        <v>251</v>
      </c>
      <c r="F864" s="191">
        <v>3050</v>
      </c>
      <c r="G864" s="213" t="str">
        <f t="shared" si="26"/>
        <v>Twente</v>
      </c>
      <c r="H864" s="215" t="str">
        <f t="shared" si="27"/>
        <v>ENSCHEDE</v>
      </c>
      <c r="I864" s="22"/>
      <c r="N864" s="360"/>
      <c r="O864" s="361"/>
      <c r="P864" s="362"/>
    </row>
    <row r="865" spans="1:16" x14ac:dyDescent="0.2">
      <c r="A865" s="182">
        <v>300</v>
      </c>
      <c r="B865" s="193">
        <v>1176</v>
      </c>
      <c r="C865" s="183"/>
      <c r="D865" s="183" t="s">
        <v>2312</v>
      </c>
      <c r="E865" s="183" t="s">
        <v>251</v>
      </c>
      <c r="F865" s="191">
        <v>3060</v>
      </c>
      <c r="G865" s="213" t="str">
        <f t="shared" si="26"/>
        <v>Apeldoorn Zutphen e.o.</v>
      </c>
      <c r="H865" s="215" t="str">
        <f t="shared" si="27"/>
        <v>AMERSFOORT</v>
      </c>
      <c r="I865" s="22"/>
      <c r="N865" s="360"/>
      <c r="O865" s="361"/>
      <c r="P865" s="362"/>
    </row>
    <row r="866" spans="1:16" x14ac:dyDescent="0.2">
      <c r="A866" s="182">
        <v>300</v>
      </c>
      <c r="B866" s="193">
        <v>1178</v>
      </c>
      <c r="C866" s="183"/>
      <c r="D866" s="183" t="s">
        <v>1942</v>
      </c>
      <c r="E866" s="183" t="s">
        <v>550</v>
      </c>
      <c r="F866" s="191">
        <v>3120</v>
      </c>
      <c r="G866" s="213" t="str">
        <f t="shared" si="26"/>
        <v>Noord-Holland Noord</v>
      </c>
      <c r="H866" s="215" t="str">
        <f t="shared" si="27"/>
        <v>ALKMAAR</v>
      </c>
      <c r="I866" s="22"/>
      <c r="N866" s="360"/>
      <c r="O866" s="361"/>
      <c r="P866" s="362"/>
    </row>
    <row r="867" spans="1:16" x14ac:dyDescent="0.2">
      <c r="A867" s="182">
        <v>300</v>
      </c>
      <c r="B867" s="193">
        <v>1179</v>
      </c>
      <c r="C867" s="183"/>
      <c r="D867" s="183" t="s">
        <v>1942</v>
      </c>
      <c r="E867" s="183" t="s">
        <v>550</v>
      </c>
      <c r="F867" s="191">
        <v>3130</v>
      </c>
      <c r="G867" s="213" t="str">
        <f t="shared" si="26"/>
        <v>Kennemerland</v>
      </c>
      <c r="H867" s="215" t="str">
        <f t="shared" si="27"/>
        <v>ZWOLLE</v>
      </c>
      <c r="I867" s="22"/>
      <c r="N867" s="360"/>
      <c r="O867" s="361"/>
      <c r="P867" s="362"/>
    </row>
    <row r="868" spans="1:16" x14ac:dyDescent="0.2">
      <c r="A868" s="182">
        <v>300</v>
      </c>
      <c r="B868" s="193">
        <v>1180</v>
      </c>
      <c r="C868" s="183"/>
      <c r="D868" s="183" t="s">
        <v>1942</v>
      </c>
      <c r="E868" s="183" t="s">
        <v>550</v>
      </c>
      <c r="F868" s="191">
        <v>3160</v>
      </c>
      <c r="G868" s="213" t="str">
        <f t="shared" si="26"/>
        <v>Amstelland en de Meerlanden</v>
      </c>
      <c r="H868" s="215" t="str">
        <f t="shared" si="27"/>
        <v>LEIDEN</v>
      </c>
      <c r="I868" s="22"/>
      <c r="N868" s="360"/>
      <c r="O868" s="361"/>
      <c r="P868" s="362"/>
    </row>
    <row r="869" spans="1:16" x14ac:dyDescent="0.2">
      <c r="A869" s="182">
        <v>300</v>
      </c>
      <c r="B869" s="193">
        <v>1181</v>
      </c>
      <c r="C869" s="183"/>
      <c r="D869" s="183" t="s">
        <v>527</v>
      </c>
      <c r="E869" s="183" t="s">
        <v>1061</v>
      </c>
      <c r="F869" s="191">
        <v>3070</v>
      </c>
      <c r="G869" s="213" t="str">
        <f t="shared" si="26"/>
        <v>Arnhem</v>
      </c>
      <c r="H869" s="215" t="str">
        <f t="shared" si="27"/>
        <v>ENSCHEDE</v>
      </c>
      <c r="I869" s="22"/>
      <c r="N869" s="360"/>
      <c r="O869" s="361"/>
      <c r="P869" s="362"/>
    </row>
    <row r="870" spans="1:16" x14ac:dyDescent="0.2">
      <c r="A870" s="182">
        <v>300</v>
      </c>
      <c r="B870" s="193">
        <v>1185</v>
      </c>
      <c r="C870" s="183"/>
      <c r="D870" s="183" t="s">
        <v>2313</v>
      </c>
      <c r="E870" s="183" t="s">
        <v>401</v>
      </c>
      <c r="F870" s="191">
        <v>3190</v>
      </c>
      <c r="G870" s="213" t="str">
        <f t="shared" si="26"/>
        <v>Delft Westland Oostland</v>
      </c>
      <c r="H870" s="215" t="str">
        <f t="shared" si="27"/>
        <v>SCHIEDAM</v>
      </c>
      <c r="I870" s="22"/>
      <c r="N870" s="360"/>
      <c r="O870" s="361"/>
      <c r="P870" s="362"/>
    </row>
    <row r="871" spans="1:16" x14ac:dyDescent="0.2">
      <c r="A871" s="182">
        <v>300</v>
      </c>
      <c r="B871" s="193">
        <v>1186</v>
      </c>
      <c r="C871" s="183"/>
      <c r="D871" s="183" t="s">
        <v>2314</v>
      </c>
      <c r="E871" s="183" t="s">
        <v>401</v>
      </c>
      <c r="F871" s="191">
        <v>3230</v>
      </c>
      <c r="G871" s="213" t="str">
        <f t="shared" si="26"/>
        <v>Zuid-Hollandse Eilanden</v>
      </c>
      <c r="H871" s="215" t="str">
        <f t="shared" si="27"/>
        <v>TILBURG</v>
      </c>
      <c r="I871" s="22"/>
      <c r="N871" s="360"/>
      <c r="O871" s="361"/>
      <c r="P871" s="362"/>
    </row>
    <row r="872" spans="1:16" x14ac:dyDescent="0.2">
      <c r="A872" s="182">
        <v>300</v>
      </c>
      <c r="B872" s="193">
        <v>1187</v>
      </c>
      <c r="C872" s="183"/>
      <c r="D872" s="183" t="s">
        <v>341</v>
      </c>
      <c r="E872" s="183" t="s">
        <v>437</v>
      </c>
      <c r="F872" s="191">
        <v>3080</v>
      </c>
      <c r="G872" s="213" t="str">
        <f t="shared" si="26"/>
        <v>Nijmegen</v>
      </c>
      <c r="H872" s="215" t="str">
        <f t="shared" si="27"/>
        <v>EINDHOVEN</v>
      </c>
      <c r="I872" s="22"/>
      <c r="N872" s="360"/>
      <c r="O872" s="361"/>
      <c r="P872" s="362"/>
    </row>
    <row r="873" spans="1:16" x14ac:dyDescent="0.2">
      <c r="A873" s="182">
        <v>300</v>
      </c>
      <c r="B873" s="193">
        <v>1188</v>
      </c>
      <c r="C873" s="183"/>
      <c r="D873" s="183" t="s">
        <v>2315</v>
      </c>
      <c r="E873" s="183" t="s">
        <v>254</v>
      </c>
      <c r="F873" s="191">
        <v>3020</v>
      </c>
      <c r="G873" s="213" t="str">
        <f t="shared" si="26"/>
        <v>Friesland</v>
      </c>
      <c r="H873" s="215" t="str">
        <f t="shared" si="27"/>
        <v>LEEUWARDEN</v>
      </c>
      <c r="I873" s="22"/>
      <c r="N873" s="360"/>
      <c r="O873" s="361"/>
      <c r="P873" s="362"/>
    </row>
    <row r="874" spans="1:16" x14ac:dyDescent="0.2">
      <c r="A874" s="182">
        <v>300</v>
      </c>
      <c r="B874" s="193">
        <v>1189</v>
      </c>
      <c r="C874" s="183"/>
      <c r="D874" s="183" t="s">
        <v>2315</v>
      </c>
      <c r="E874" s="183" t="s">
        <v>254</v>
      </c>
      <c r="F874" s="191">
        <v>3040</v>
      </c>
      <c r="G874" s="213" t="str">
        <f t="shared" si="26"/>
        <v>Zwolle</v>
      </c>
      <c r="H874" s="215" t="str">
        <f t="shared" si="27"/>
        <v>ZWOLLE</v>
      </c>
      <c r="I874" s="22"/>
      <c r="N874" s="360"/>
      <c r="O874" s="361"/>
      <c r="P874" s="362"/>
    </row>
    <row r="875" spans="1:16" x14ac:dyDescent="0.2">
      <c r="A875" s="182">
        <v>300</v>
      </c>
      <c r="B875" s="193">
        <v>1190</v>
      </c>
      <c r="C875" s="183"/>
      <c r="D875" s="183" t="s">
        <v>2315</v>
      </c>
      <c r="E875" s="183" t="s">
        <v>254</v>
      </c>
      <c r="F875" s="191">
        <v>3010</v>
      </c>
      <c r="G875" s="213" t="str">
        <f t="shared" si="26"/>
        <v>Groningen</v>
      </c>
      <c r="H875" s="215" t="str">
        <f t="shared" si="27"/>
        <v>ENSCHEDE</v>
      </c>
      <c r="I875" s="22"/>
      <c r="N875" s="360"/>
      <c r="O875" s="361"/>
      <c r="P875" s="362"/>
    </row>
    <row r="876" spans="1:16" x14ac:dyDescent="0.2">
      <c r="A876" s="182">
        <v>300</v>
      </c>
      <c r="B876" s="193">
        <v>1191</v>
      </c>
      <c r="C876" s="183"/>
      <c r="D876" s="183" t="s">
        <v>2315</v>
      </c>
      <c r="E876" s="183" t="s">
        <v>254</v>
      </c>
      <c r="F876" s="191">
        <v>3180</v>
      </c>
      <c r="G876" s="213" t="str">
        <f t="shared" si="26"/>
        <v>Haaglanden</v>
      </c>
      <c r="H876" s="215" t="str">
        <f t="shared" si="27"/>
        <v>TILBURG</v>
      </c>
      <c r="I876" s="22"/>
      <c r="N876" s="360"/>
      <c r="O876" s="361"/>
      <c r="P876" s="362"/>
    </row>
    <row r="877" spans="1:16" x14ac:dyDescent="0.2">
      <c r="A877" s="182">
        <v>300</v>
      </c>
      <c r="B877" s="193">
        <v>1192</v>
      </c>
      <c r="C877" s="183"/>
      <c r="D877" s="183" t="s">
        <v>2316</v>
      </c>
      <c r="E877" s="183" t="s">
        <v>554</v>
      </c>
      <c r="F877" s="191">
        <v>3070</v>
      </c>
      <c r="G877" s="213" t="str">
        <f t="shared" si="26"/>
        <v>Arnhem</v>
      </c>
      <c r="H877" s="215" t="str">
        <f t="shared" si="27"/>
        <v>ENSCHEDE</v>
      </c>
      <c r="I877" s="22"/>
      <c r="N877" s="360"/>
      <c r="O877" s="361"/>
      <c r="P877" s="362"/>
    </row>
    <row r="878" spans="1:16" x14ac:dyDescent="0.2">
      <c r="A878" s="182">
        <v>300</v>
      </c>
      <c r="B878" s="193">
        <v>1193</v>
      </c>
      <c r="C878" s="183"/>
      <c r="D878" s="183" t="s">
        <v>528</v>
      </c>
      <c r="E878" s="183" t="s">
        <v>275</v>
      </c>
      <c r="F878" s="191">
        <v>3060</v>
      </c>
      <c r="G878" s="213" t="str">
        <f t="shared" si="26"/>
        <v>Apeldoorn Zutphen e.o.</v>
      </c>
      <c r="H878" s="215" t="str">
        <f t="shared" si="27"/>
        <v>AMERSFOORT</v>
      </c>
      <c r="I878" s="22"/>
      <c r="N878" s="360"/>
      <c r="O878" s="361"/>
      <c r="P878" s="362"/>
    </row>
    <row r="879" spans="1:16" x14ac:dyDescent="0.2">
      <c r="A879" s="182">
        <v>300</v>
      </c>
      <c r="B879" s="193">
        <v>1194</v>
      </c>
      <c r="C879" s="183"/>
      <c r="D879" s="183" t="s">
        <v>2316</v>
      </c>
      <c r="E879" s="183" t="s">
        <v>554</v>
      </c>
      <c r="F879" s="191">
        <v>3090</v>
      </c>
      <c r="G879" s="213" t="str">
        <f t="shared" si="26"/>
        <v>Utrecht</v>
      </c>
      <c r="H879" s="215" t="str">
        <f t="shared" si="27"/>
        <v>AMERSFOORT</v>
      </c>
      <c r="I879" s="22"/>
      <c r="N879" s="360"/>
      <c r="O879" s="361"/>
      <c r="P879" s="362"/>
    </row>
    <row r="880" spans="1:16" x14ac:dyDescent="0.2">
      <c r="A880" s="182">
        <v>300</v>
      </c>
      <c r="B880" s="193">
        <v>1197</v>
      </c>
      <c r="C880" s="183"/>
      <c r="D880" s="183" t="s">
        <v>199</v>
      </c>
      <c r="E880" s="183" t="s">
        <v>551</v>
      </c>
      <c r="F880" s="191">
        <v>3190</v>
      </c>
      <c r="G880" s="213" t="str">
        <f t="shared" si="26"/>
        <v>Delft Westland Oostland</v>
      </c>
      <c r="H880" s="215" t="str">
        <f t="shared" si="27"/>
        <v>SCHIEDAM</v>
      </c>
      <c r="I880" s="22"/>
      <c r="N880" s="360"/>
      <c r="O880" s="361"/>
      <c r="P880" s="362"/>
    </row>
    <row r="881" spans="1:16" x14ac:dyDescent="0.2">
      <c r="A881" s="182">
        <v>300</v>
      </c>
      <c r="B881" s="193">
        <v>1203</v>
      </c>
      <c r="C881" s="183"/>
      <c r="D881" s="183" t="s">
        <v>2317</v>
      </c>
      <c r="E881" s="183" t="s">
        <v>244</v>
      </c>
      <c r="F881" s="191">
        <v>3280</v>
      </c>
      <c r="G881" s="213" t="str">
        <f t="shared" si="26"/>
        <v>Noordoost-Brabant</v>
      </c>
      <c r="H881" s="215" t="str">
        <f t="shared" si="27"/>
        <v>TILBURG</v>
      </c>
      <c r="I881" s="22"/>
      <c r="N881" s="360"/>
      <c r="O881" s="361"/>
      <c r="P881" s="362"/>
    </row>
    <row r="882" spans="1:16" x14ac:dyDescent="0.2">
      <c r="A882" s="182">
        <v>300</v>
      </c>
      <c r="B882" s="193">
        <v>1204</v>
      </c>
      <c r="C882" s="183"/>
      <c r="D882" s="183" t="s">
        <v>2318</v>
      </c>
      <c r="E882" s="183" t="s">
        <v>362</v>
      </c>
      <c r="F882" s="191">
        <v>3020</v>
      </c>
      <c r="G882" s="213" t="str">
        <f t="shared" si="26"/>
        <v>Friesland</v>
      </c>
      <c r="H882" s="215" t="str">
        <f t="shared" si="27"/>
        <v>LEEUWARDEN</v>
      </c>
      <c r="I882" s="22"/>
      <c r="N882" s="360"/>
      <c r="O882" s="361"/>
      <c r="P882" s="362"/>
    </row>
    <row r="883" spans="1:16" x14ac:dyDescent="0.2">
      <c r="A883" s="182">
        <v>300</v>
      </c>
      <c r="B883" s="193">
        <v>1205</v>
      </c>
      <c r="C883" s="183"/>
      <c r="D883" s="183" t="s">
        <v>2319</v>
      </c>
      <c r="E883" s="183" t="s">
        <v>362</v>
      </c>
      <c r="F883" s="191">
        <v>3020</v>
      </c>
      <c r="G883" s="213" t="str">
        <f t="shared" si="26"/>
        <v>Friesland</v>
      </c>
      <c r="H883" s="215" t="str">
        <f t="shared" si="27"/>
        <v>LEEUWARDEN</v>
      </c>
      <c r="I883" s="22"/>
      <c r="N883" s="360"/>
      <c r="O883" s="361"/>
      <c r="P883" s="362"/>
    </row>
    <row r="884" spans="1:16" x14ac:dyDescent="0.2">
      <c r="A884" s="182">
        <v>300</v>
      </c>
      <c r="B884" s="193">
        <v>1207</v>
      </c>
      <c r="C884" s="183"/>
      <c r="D884" s="183" t="s">
        <v>2320</v>
      </c>
      <c r="E884" s="183" t="s">
        <v>596</v>
      </c>
      <c r="F884" s="191">
        <v>3080</v>
      </c>
      <c r="G884" s="213" t="str">
        <f t="shared" si="26"/>
        <v>Nijmegen</v>
      </c>
      <c r="H884" s="215" t="str">
        <f t="shared" si="27"/>
        <v>EINDHOVEN</v>
      </c>
      <c r="I884" s="22"/>
      <c r="N884" s="360"/>
      <c r="O884" s="361"/>
      <c r="P884" s="362"/>
    </row>
    <row r="885" spans="1:16" x14ac:dyDescent="0.2">
      <c r="A885" s="182">
        <v>300</v>
      </c>
      <c r="B885" s="193">
        <v>1210</v>
      </c>
      <c r="C885" s="183"/>
      <c r="D885" s="183" t="s">
        <v>2321</v>
      </c>
      <c r="E885" s="183" t="s">
        <v>964</v>
      </c>
      <c r="F885" s="191">
        <v>3010</v>
      </c>
      <c r="G885" s="213" t="str">
        <f t="shared" si="26"/>
        <v>Groningen</v>
      </c>
      <c r="H885" s="215" t="str">
        <f t="shared" si="27"/>
        <v>ENSCHEDE</v>
      </c>
      <c r="I885" s="22"/>
      <c r="N885" s="360"/>
      <c r="O885" s="361"/>
      <c r="P885" s="362"/>
    </row>
    <row r="886" spans="1:16" x14ac:dyDescent="0.2">
      <c r="A886" s="182">
        <v>300</v>
      </c>
      <c r="B886" s="193">
        <v>1211</v>
      </c>
      <c r="C886" s="183"/>
      <c r="D886" s="183" t="s">
        <v>2322</v>
      </c>
      <c r="E886" s="183" t="s">
        <v>248</v>
      </c>
      <c r="F886" s="191">
        <v>3010</v>
      </c>
      <c r="G886" s="213" t="str">
        <f t="shared" si="26"/>
        <v>Groningen</v>
      </c>
      <c r="H886" s="215" t="str">
        <f t="shared" si="27"/>
        <v>ENSCHEDE</v>
      </c>
      <c r="I886" s="22"/>
      <c r="N886" s="360"/>
      <c r="O886" s="361"/>
      <c r="P886" s="362"/>
    </row>
    <row r="887" spans="1:16" x14ac:dyDescent="0.2">
      <c r="A887" s="182">
        <v>300</v>
      </c>
      <c r="B887" s="193">
        <v>1212</v>
      </c>
      <c r="C887" s="183"/>
      <c r="D887" s="183" t="s">
        <v>2323</v>
      </c>
      <c r="E887" s="183" t="s">
        <v>248</v>
      </c>
      <c r="F887" s="191">
        <v>3010</v>
      </c>
      <c r="G887" s="213" t="str">
        <f t="shared" si="26"/>
        <v>Groningen</v>
      </c>
      <c r="H887" s="215" t="str">
        <f t="shared" si="27"/>
        <v>ENSCHEDE</v>
      </c>
      <c r="I887" s="22"/>
      <c r="N887" s="360"/>
      <c r="O887" s="361"/>
      <c r="P887" s="362"/>
    </row>
    <row r="888" spans="1:16" x14ac:dyDescent="0.2">
      <c r="A888" s="182">
        <v>300</v>
      </c>
      <c r="B888" s="193">
        <v>1213</v>
      </c>
      <c r="C888" s="183"/>
      <c r="D888" s="183" t="s">
        <v>2322</v>
      </c>
      <c r="E888" s="183" t="s">
        <v>248</v>
      </c>
      <c r="F888" s="191">
        <v>3030</v>
      </c>
      <c r="G888" s="213" t="str">
        <f t="shared" si="26"/>
        <v>Drenthe</v>
      </c>
      <c r="H888" s="215" t="str">
        <f t="shared" si="27"/>
        <v>ZWOLLE</v>
      </c>
      <c r="I888" s="22"/>
      <c r="N888" s="360"/>
      <c r="O888" s="361"/>
      <c r="P888" s="362"/>
    </row>
    <row r="889" spans="1:16" x14ac:dyDescent="0.2">
      <c r="A889" s="182">
        <v>300</v>
      </c>
      <c r="B889" s="193">
        <v>1214</v>
      </c>
      <c r="C889" s="183"/>
      <c r="D889" s="183" t="s">
        <v>2324</v>
      </c>
      <c r="E889" s="183" t="s">
        <v>456</v>
      </c>
      <c r="F889" s="191">
        <v>3070</v>
      </c>
      <c r="G889" s="213" t="str">
        <f t="shared" si="26"/>
        <v>Arnhem</v>
      </c>
      <c r="H889" s="215" t="str">
        <f t="shared" si="27"/>
        <v>ENSCHEDE</v>
      </c>
      <c r="I889" s="22"/>
      <c r="N889" s="360"/>
      <c r="O889" s="361"/>
      <c r="P889" s="362"/>
    </row>
    <row r="890" spans="1:16" x14ac:dyDescent="0.2">
      <c r="A890" s="182">
        <v>300</v>
      </c>
      <c r="B890" s="193">
        <v>1218</v>
      </c>
      <c r="C890" s="183"/>
      <c r="D890" s="183" t="s">
        <v>2325</v>
      </c>
      <c r="E890" s="183" t="s">
        <v>275</v>
      </c>
      <c r="F890" s="191">
        <v>3060</v>
      </c>
      <c r="G890" s="213" t="str">
        <f t="shared" si="26"/>
        <v>Apeldoorn Zutphen e.o.</v>
      </c>
      <c r="H890" s="215" t="str">
        <f t="shared" si="27"/>
        <v>AMERSFOORT</v>
      </c>
      <c r="I890" s="22"/>
      <c r="N890" s="360"/>
      <c r="O890" s="361"/>
      <c r="P890" s="362"/>
    </row>
    <row r="891" spans="1:16" x14ac:dyDescent="0.2">
      <c r="A891" s="182">
        <v>300</v>
      </c>
      <c r="B891" s="193">
        <v>1219</v>
      </c>
      <c r="C891" s="183"/>
      <c r="D891" s="183" t="s">
        <v>2326</v>
      </c>
      <c r="E891" s="183" t="s">
        <v>275</v>
      </c>
      <c r="F891" s="191">
        <v>3070</v>
      </c>
      <c r="G891" s="213" t="str">
        <f t="shared" si="26"/>
        <v>Arnhem</v>
      </c>
      <c r="H891" s="215" t="str">
        <f t="shared" si="27"/>
        <v>ENSCHEDE</v>
      </c>
      <c r="I891" s="22"/>
      <c r="N891" s="360"/>
      <c r="O891" s="361"/>
      <c r="P891" s="362"/>
    </row>
    <row r="892" spans="1:16" x14ac:dyDescent="0.2">
      <c r="A892" s="182">
        <v>300</v>
      </c>
      <c r="B892" s="193">
        <v>1220</v>
      </c>
      <c r="C892" s="183"/>
      <c r="D892" s="183" t="s">
        <v>2327</v>
      </c>
      <c r="E892" s="183" t="s">
        <v>275</v>
      </c>
      <c r="F892" s="191">
        <v>3060</v>
      </c>
      <c r="G892" s="213" t="str">
        <f t="shared" si="26"/>
        <v>Apeldoorn Zutphen e.o.</v>
      </c>
      <c r="H892" s="215" t="str">
        <f t="shared" si="27"/>
        <v>AMERSFOORT</v>
      </c>
      <c r="I892" s="22"/>
      <c r="N892" s="360"/>
      <c r="O892" s="361"/>
      <c r="P892" s="362"/>
    </row>
    <row r="893" spans="1:16" x14ac:dyDescent="0.2">
      <c r="A893" s="182">
        <v>300</v>
      </c>
      <c r="B893" s="193">
        <v>1221</v>
      </c>
      <c r="C893" s="183"/>
      <c r="D893" s="183" t="s">
        <v>1140</v>
      </c>
      <c r="E893" s="183" t="s">
        <v>239</v>
      </c>
      <c r="F893" s="191">
        <v>3040</v>
      </c>
      <c r="G893" s="213" t="str">
        <f t="shared" si="26"/>
        <v>Zwolle</v>
      </c>
      <c r="H893" s="215" t="str">
        <f t="shared" si="27"/>
        <v>ZWOLLE</v>
      </c>
      <c r="I893" s="22"/>
      <c r="N893" s="360"/>
      <c r="O893" s="361"/>
      <c r="P893" s="362"/>
    </row>
    <row r="894" spans="1:16" x14ac:dyDescent="0.2">
      <c r="A894" s="182">
        <v>300</v>
      </c>
      <c r="B894" s="193">
        <v>1222</v>
      </c>
      <c r="C894" s="183"/>
      <c r="D894" s="183" t="s">
        <v>2228</v>
      </c>
      <c r="E894" s="183" t="s">
        <v>263</v>
      </c>
      <c r="F894" s="191">
        <v>3150</v>
      </c>
      <c r="G894" s="213" t="str">
        <f t="shared" si="26"/>
        <v>Amsterdam</v>
      </c>
      <c r="H894" s="215" t="str">
        <f t="shared" si="27"/>
        <v>AMERSFOORT</v>
      </c>
      <c r="I894" s="22"/>
      <c r="N894" s="360"/>
      <c r="O894" s="361"/>
      <c r="P894" s="362"/>
    </row>
    <row r="895" spans="1:16" x14ac:dyDescent="0.2">
      <c r="A895" s="182">
        <v>300</v>
      </c>
      <c r="B895" s="193">
        <v>1223</v>
      </c>
      <c r="C895" s="183"/>
      <c r="D895" s="183" t="s">
        <v>2228</v>
      </c>
      <c r="E895" s="183" t="s">
        <v>263</v>
      </c>
      <c r="F895" s="191">
        <v>3150</v>
      </c>
      <c r="G895" s="213" t="str">
        <f t="shared" si="26"/>
        <v>Amsterdam</v>
      </c>
      <c r="H895" s="215" t="str">
        <f t="shared" si="27"/>
        <v>AMERSFOORT</v>
      </c>
      <c r="I895" s="22"/>
      <c r="N895" s="360"/>
      <c r="O895" s="361"/>
      <c r="P895" s="362"/>
    </row>
    <row r="896" spans="1:16" x14ac:dyDescent="0.2">
      <c r="A896" s="182">
        <v>300</v>
      </c>
      <c r="B896" s="193">
        <v>1224</v>
      </c>
      <c r="C896" s="183"/>
      <c r="D896" s="183" t="s">
        <v>2328</v>
      </c>
      <c r="E896" s="183" t="s">
        <v>598</v>
      </c>
      <c r="F896" s="191">
        <v>3100</v>
      </c>
      <c r="G896" s="213" t="str">
        <f t="shared" si="26"/>
        <v>Flevoland</v>
      </c>
      <c r="H896" s="215" t="str">
        <f t="shared" si="27"/>
        <v>ZWOLLE</v>
      </c>
      <c r="I896" s="22"/>
      <c r="N896" s="360"/>
      <c r="O896" s="361"/>
      <c r="P896" s="362"/>
    </row>
    <row r="897" spans="1:16" x14ac:dyDescent="0.2">
      <c r="A897" s="182">
        <v>300</v>
      </c>
      <c r="B897" s="193">
        <v>1225</v>
      </c>
      <c r="C897" s="183"/>
      <c r="D897" s="183" t="s">
        <v>2329</v>
      </c>
      <c r="E897" s="183" t="s">
        <v>466</v>
      </c>
      <c r="F897" s="191">
        <v>3020</v>
      </c>
      <c r="G897" s="213" t="str">
        <f t="shared" si="26"/>
        <v>Friesland</v>
      </c>
      <c r="H897" s="215" t="str">
        <f t="shared" si="27"/>
        <v>LEEUWARDEN</v>
      </c>
      <c r="I897" s="22"/>
      <c r="N897" s="360"/>
      <c r="O897" s="361"/>
      <c r="P897" s="362"/>
    </row>
    <row r="898" spans="1:16" x14ac:dyDescent="0.2">
      <c r="A898" s="182">
        <v>300</v>
      </c>
      <c r="B898" s="193">
        <v>1226</v>
      </c>
      <c r="C898" s="183"/>
      <c r="D898" s="183" t="s">
        <v>2330</v>
      </c>
      <c r="E898" s="183" t="s">
        <v>598</v>
      </c>
      <c r="F898" s="191">
        <v>3040</v>
      </c>
      <c r="G898" s="213" t="str">
        <f t="shared" si="26"/>
        <v>Zwolle</v>
      </c>
      <c r="H898" s="215" t="str">
        <f t="shared" si="27"/>
        <v>ZWOLLE</v>
      </c>
      <c r="I898" s="22"/>
      <c r="N898" s="360"/>
      <c r="O898" s="361"/>
      <c r="P898" s="362"/>
    </row>
    <row r="899" spans="1:16" x14ac:dyDescent="0.2">
      <c r="A899" s="182">
        <v>300</v>
      </c>
      <c r="B899" s="193">
        <v>1227</v>
      </c>
      <c r="C899" s="183"/>
      <c r="D899" s="183" t="s">
        <v>2331</v>
      </c>
      <c r="E899" s="183" t="s">
        <v>576</v>
      </c>
      <c r="F899" s="191">
        <v>3260</v>
      </c>
      <c r="G899" s="213" t="str">
        <f t="shared" si="26"/>
        <v>West-Brabant</v>
      </c>
      <c r="H899" s="215" t="str">
        <f t="shared" si="27"/>
        <v>TILBURG</v>
      </c>
      <c r="I899" s="22"/>
      <c r="N899" s="360"/>
      <c r="O899" s="361"/>
      <c r="P899" s="362"/>
    </row>
    <row r="900" spans="1:16" x14ac:dyDescent="0.2">
      <c r="A900" s="182">
        <v>300</v>
      </c>
      <c r="B900" s="193">
        <v>1228</v>
      </c>
      <c r="C900" s="183"/>
      <c r="D900" s="183" t="s">
        <v>2332</v>
      </c>
      <c r="E900" s="183" t="s">
        <v>576</v>
      </c>
      <c r="F900" s="191">
        <v>3270</v>
      </c>
      <c r="G900" s="213" t="str">
        <f t="shared" si="26"/>
        <v>Midden-Brabant</v>
      </c>
      <c r="H900" s="215" t="str">
        <f t="shared" si="27"/>
        <v>TILBURG</v>
      </c>
      <c r="I900" s="22"/>
      <c r="N900" s="360"/>
      <c r="O900" s="361"/>
      <c r="P900" s="362"/>
    </row>
    <row r="901" spans="1:16" x14ac:dyDescent="0.2">
      <c r="A901" s="182">
        <v>300</v>
      </c>
      <c r="B901" s="193">
        <v>1230</v>
      </c>
      <c r="C901" s="183"/>
      <c r="D901" s="183" t="s">
        <v>2333</v>
      </c>
      <c r="E901" s="183" t="s">
        <v>235</v>
      </c>
      <c r="F901" s="191">
        <v>3260</v>
      </c>
      <c r="G901" s="213" t="str">
        <f t="shared" si="26"/>
        <v>West-Brabant</v>
      </c>
      <c r="H901" s="215" t="str">
        <f t="shared" si="27"/>
        <v>TILBURG</v>
      </c>
      <c r="I901" s="22"/>
      <c r="N901" s="360"/>
      <c r="O901" s="361"/>
      <c r="P901" s="362"/>
    </row>
    <row r="902" spans="1:16" x14ac:dyDescent="0.2">
      <c r="A902" s="182">
        <v>300</v>
      </c>
      <c r="B902" s="193">
        <v>1231</v>
      </c>
      <c r="C902" s="183"/>
      <c r="D902" s="183" t="s">
        <v>2334</v>
      </c>
      <c r="E902" s="183" t="s">
        <v>591</v>
      </c>
      <c r="F902" s="191">
        <v>3240</v>
      </c>
      <c r="G902" s="213" t="str">
        <f t="shared" si="26"/>
        <v>Waardenland</v>
      </c>
      <c r="H902" s="215" t="str">
        <f t="shared" si="27"/>
        <v>GORINCHEM</v>
      </c>
      <c r="I902" s="22"/>
      <c r="N902" s="360"/>
      <c r="O902" s="361"/>
      <c r="P902" s="362"/>
    </row>
    <row r="903" spans="1:16" x14ac:dyDescent="0.2">
      <c r="A903" s="182">
        <v>300</v>
      </c>
      <c r="B903" s="193">
        <v>1232</v>
      </c>
      <c r="C903" s="183"/>
      <c r="D903" s="183" t="s">
        <v>181</v>
      </c>
      <c r="E903" s="183" t="s">
        <v>562</v>
      </c>
      <c r="F903" s="191">
        <v>3090</v>
      </c>
      <c r="G903" s="213" t="str">
        <f t="shared" si="26"/>
        <v>Utrecht</v>
      </c>
      <c r="H903" s="215" t="str">
        <f t="shared" si="27"/>
        <v>AMERSFOORT</v>
      </c>
      <c r="I903" s="22"/>
      <c r="N903" s="360"/>
      <c r="O903" s="361"/>
      <c r="P903" s="362"/>
    </row>
    <row r="904" spans="1:16" x14ac:dyDescent="0.2">
      <c r="A904" s="182">
        <v>300</v>
      </c>
      <c r="B904" s="193">
        <v>1234</v>
      </c>
      <c r="C904" s="183"/>
      <c r="D904" s="183" t="s">
        <v>2335</v>
      </c>
      <c r="E904" s="183" t="s">
        <v>553</v>
      </c>
      <c r="F904" s="191">
        <v>3180</v>
      </c>
      <c r="G904" s="213" t="str">
        <f t="shared" si="26"/>
        <v>Haaglanden</v>
      </c>
      <c r="H904" s="215" t="str">
        <f t="shared" si="27"/>
        <v>TILBURG</v>
      </c>
      <c r="I904" s="22"/>
      <c r="N904" s="360"/>
      <c r="O904" s="361"/>
      <c r="P904" s="362"/>
    </row>
    <row r="905" spans="1:16" x14ac:dyDescent="0.2">
      <c r="A905" s="182">
        <v>300</v>
      </c>
      <c r="B905" s="193">
        <v>1236</v>
      </c>
      <c r="C905" s="183"/>
      <c r="D905" s="183" t="s">
        <v>752</v>
      </c>
      <c r="E905" s="183" t="s">
        <v>274</v>
      </c>
      <c r="F905" s="191">
        <v>3270</v>
      </c>
      <c r="G905" s="213" t="str">
        <f t="shared" si="26"/>
        <v>Midden-Brabant</v>
      </c>
      <c r="H905" s="215" t="str">
        <f t="shared" si="27"/>
        <v>TILBURG</v>
      </c>
      <c r="I905" s="22"/>
      <c r="N905" s="360"/>
      <c r="O905" s="361"/>
      <c r="P905" s="362"/>
    </row>
    <row r="906" spans="1:16" x14ac:dyDescent="0.2">
      <c r="A906" s="182">
        <v>300</v>
      </c>
      <c r="B906" s="193">
        <v>1237</v>
      </c>
      <c r="C906" s="183"/>
      <c r="D906" s="183" t="s">
        <v>2336</v>
      </c>
      <c r="E906" s="183" t="s">
        <v>576</v>
      </c>
      <c r="F906" s="191">
        <v>3270</v>
      </c>
      <c r="G906" s="213" t="str">
        <f t="shared" si="26"/>
        <v>Midden-Brabant</v>
      </c>
      <c r="H906" s="215" t="str">
        <f t="shared" si="27"/>
        <v>TILBURG</v>
      </c>
      <c r="I906" s="22"/>
      <c r="N906" s="360"/>
      <c r="O906" s="361"/>
      <c r="P906" s="362"/>
    </row>
    <row r="907" spans="1:16" x14ac:dyDescent="0.2">
      <c r="A907" s="182">
        <v>300</v>
      </c>
      <c r="B907" s="193">
        <v>1238</v>
      </c>
      <c r="C907" s="183"/>
      <c r="D907" s="183" t="s">
        <v>2337</v>
      </c>
      <c r="E907" s="183" t="s">
        <v>634</v>
      </c>
      <c r="F907" s="191">
        <v>3120</v>
      </c>
      <c r="G907" s="213" t="str">
        <f t="shared" si="26"/>
        <v>Noord-Holland Noord</v>
      </c>
      <c r="H907" s="215" t="str">
        <f t="shared" si="27"/>
        <v>ALKMAAR</v>
      </c>
      <c r="I907" s="22"/>
      <c r="N907" s="360"/>
      <c r="O907" s="361"/>
      <c r="P907" s="362"/>
    </row>
    <row r="908" spans="1:16" x14ac:dyDescent="0.2">
      <c r="A908" s="182">
        <v>300</v>
      </c>
      <c r="B908" s="193">
        <v>1239</v>
      </c>
      <c r="C908" s="183"/>
      <c r="D908" s="183" t="s">
        <v>2338</v>
      </c>
      <c r="E908" s="183" t="s">
        <v>241</v>
      </c>
      <c r="F908" s="191">
        <v>3120</v>
      </c>
      <c r="G908" s="213" t="str">
        <f t="shared" si="26"/>
        <v>Noord-Holland Noord</v>
      </c>
      <c r="H908" s="215" t="str">
        <f t="shared" si="27"/>
        <v>ALKMAAR</v>
      </c>
      <c r="I908" s="22"/>
      <c r="N908" s="360"/>
      <c r="O908" s="361"/>
      <c r="P908" s="362"/>
    </row>
    <row r="909" spans="1:16" x14ac:dyDescent="0.2">
      <c r="A909" s="182">
        <v>300</v>
      </c>
      <c r="B909" s="193">
        <v>1240</v>
      </c>
      <c r="C909" s="183"/>
      <c r="D909" s="183" t="s">
        <v>170</v>
      </c>
      <c r="E909" s="183" t="s">
        <v>582</v>
      </c>
      <c r="F909" s="191">
        <v>3120</v>
      </c>
      <c r="G909" s="213" t="str">
        <f t="shared" si="26"/>
        <v>Noord-Holland Noord</v>
      </c>
      <c r="H909" s="215" t="str">
        <f t="shared" si="27"/>
        <v>ALKMAAR</v>
      </c>
      <c r="I909" s="22"/>
      <c r="N909" s="360"/>
      <c r="O909" s="361"/>
      <c r="P909" s="362"/>
    </row>
    <row r="910" spans="1:16" x14ac:dyDescent="0.2">
      <c r="A910" s="182">
        <v>300</v>
      </c>
      <c r="B910" s="193">
        <v>1243</v>
      </c>
      <c r="C910" s="183"/>
      <c r="D910" s="183" t="s">
        <v>2339</v>
      </c>
      <c r="E910" s="183" t="s">
        <v>447</v>
      </c>
      <c r="F910" s="191">
        <v>3280</v>
      </c>
      <c r="G910" s="213" t="str">
        <f t="shared" si="26"/>
        <v>Noordoost-Brabant</v>
      </c>
      <c r="H910" s="215" t="str">
        <f t="shared" si="27"/>
        <v>TILBURG</v>
      </c>
      <c r="I910" s="22"/>
      <c r="N910" s="360"/>
      <c r="O910" s="361"/>
      <c r="P910" s="362"/>
    </row>
    <row r="911" spans="1:16" x14ac:dyDescent="0.2">
      <c r="A911" s="182">
        <v>300</v>
      </c>
      <c r="B911" s="193">
        <v>1244</v>
      </c>
      <c r="C911" s="183"/>
      <c r="D911" s="183" t="s">
        <v>2340</v>
      </c>
      <c r="E911" s="183" t="s">
        <v>461</v>
      </c>
      <c r="F911" s="191">
        <v>3240</v>
      </c>
      <c r="G911" s="213" t="str">
        <f t="shared" si="26"/>
        <v>Waardenland</v>
      </c>
      <c r="H911" s="215" t="str">
        <f t="shared" si="27"/>
        <v>GORINCHEM</v>
      </c>
      <c r="I911" s="22"/>
      <c r="N911" s="360"/>
      <c r="O911" s="361"/>
      <c r="P911" s="362"/>
    </row>
    <row r="912" spans="1:16" x14ac:dyDescent="0.2">
      <c r="A912" s="182">
        <v>300</v>
      </c>
      <c r="B912" s="193">
        <v>1247</v>
      </c>
      <c r="C912" s="183"/>
      <c r="D912" s="183" t="s">
        <v>2341</v>
      </c>
      <c r="E912" s="183" t="s">
        <v>638</v>
      </c>
      <c r="F912" s="191">
        <v>3310</v>
      </c>
      <c r="G912" s="213" t="str">
        <f t="shared" si="26"/>
        <v>Zuid-Limburg</v>
      </c>
      <c r="H912" s="215" t="str">
        <f t="shared" si="27"/>
        <v>TILBURG</v>
      </c>
      <c r="I912" s="22"/>
      <c r="N912" s="360"/>
      <c r="O912" s="361"/>
      <c r="P912" s="362"/>
    </row>
    <row r="913" spans="1:16" x14ac:dyDescent="0.2">
      <c r="A913" s="182">
        <v>300</v>
      </c>
      <c r="B913" s="193">
        <v>1248</v>
      </c>
      <c r="C913" s="183"/>
      <c r="D913" s="183" t="s">
        <v>2342</v>
      </c>
      <c r="E913" s="183" t="s">
        <v>558</v>
      </c>
      <c r="F913" s="191">
        <v>3090</v>
      </c>
      <c r="G913" s="213" t="str">
        <f t="shared" si="26"/>
        <v>Utrecht</v>
      </c>
      <c r="H913" s="215" t="str">
        <f t="shared" si="27"/>
        <v>AMERSFOORT</v>
      </c>
      <c r="I913" s="22"/>
      <c r="N913" s="360"/>
      <c r="O913" s="361"/>
      <c r="P913" s="362"/>
    </row>
    <row r="914" spans="1:16" x14ac:dyDescent="0.2">
      <c r="A914" s="182">
        <v>300</v>
      </c>
      <c r="B914" s="193">
        <v>1249</v>
      </c>
      <c r="C914" s="183"/>
      <c r="D914" s="183" t="s">
        <v>222</v>
      </c>
      <c r="E914" s="183" t="s">
        <v>560</v>
      </c>
      <c r="F914" s="191">
        <v>3210</v>
      </c>
      <c r="G914" s="213" t="str">
        <f t="shared" si="26"/>
        <v>Rotterdam</v>
      </c>
      <c r="H914" s="215" t="str">
        <f t="shared" si="27"/>
        <v>ZWOLLE</v>
      </c>
      <c r="I914" s="22"/>
      <c r="N914" s="360"/>
      <c r="O914" s="361"/>
      <c r="P914" s="362"/>
    </row>
    <row r="915" spans="1:16" x14ac:dyDescent="0.2">
      <c r="A915" s="182">
        <v>300</v>
      </c>
      <c r="B915" s="193">
        <v>1250</v>
      </c>
      <c r="C915" s="183"/>
      <c r="D915" s="183" t="s">
        <v>543</v>
      </c>
      <c r="E915" s="183" t="s">
        <v>440</v>
      </c>
      <c r="F915" s="191">
        <v>3020</v>
      </c>
      <c r="G915" s="213" t="str">
        <f t="shared" si="26"/>
        <v>Friesland</v>
      </c>
      <c r="H915" s="215" t="str">
        <f t="shared" si="27"/>
        <v>LEEUWARDEN</v>
      </c>
      <c r="I915" s="22"/>
      <c r="N915" s="360"/>
      <c r="O915" s="361"/>
      <c r="P915" s="362"/>
    </row>
    <row r="916" spans="1:16" x14ac:dyDescent="0.2">
      <c r="A916" s="182">
        <v>300</v>
      </c>
      <c r="B916" s="193">
        <v>1252</v>
      </c>
      <c r="C916" s="183"/>
      <c r="D916" s="183" t="s">
        <v>544</v>
      </c>
      <c r="E916" s="183" t="s">
        <v>442</v>
      </c>
      <c r="F916" s="191">
        <v>3110</v>
      </c>
      <c r="G916" s="213" t="str">
        <f t="shared" si="26"/>
        <v>t Gooi</v>
      </c>
      <c r="H916" s="215" t="str">
        <f t="shared" si="27"/>
        <v>AMERSFOORT</v>
      </c>
      <c r="I916" s="22"/>
      <c r="N916" s="360"/>
      <c r="O916" s="361"/>
      <c r="P916" s="362"/>
    </row>
    <row r="917" spans="1:16" x14ac:dyDescent="0.2">
      <c r="A917" s="182">
        <v>300</v>
      </c>
      <c r="B917" s="193">
        <v>1253</v>
      </c>
      <c r="C917" s="183"/>
      <c r="D917" s="183" t="s">
        <v>545</v>
      </c>
      <c r="E917" s="183" t="s">
        <v>635</v>
      </c>
      <c r="F917" s="191">
        <v>3110</v>
      </c>
      <c r="G917" s="213" t="str">
        <f t="shared" si="26"/>
        <v>t Gooi</v>
      </c>
      <c r="H917" s="215" t="str">
        <f t="shared" si="27"/>
        <v>AMERSFOORT</v>
      </c>
      <c r="I917" s="22"/>
      <c r="N917" s="360"/>
      <c r="O917" s="361"/>
      <c r="P917" s="362"/>
    </row>
    <row r="918" spans="1:16" x14ac:dyDescent="0.2">
      <c r="A918" s="182">
        <v>300</v>
      </c>
      <c r="B918" s="193">
        <v>1254</v>
      </c>
      <c r="C918" s="183"/>
      <c r="D918" s="183" t="s">
        <v>223</v>
      </c>
      <c r="E918" s="183" t="s">
        <v>273</v>
      </c>
      <c r="F918" s="191">
        <v>3240</v>
      </c>
      <c r="G918" s="213" t="str">
        <f t="shared" si="26"/>
        <v>Waardenland</v>
      </c>
      <c r="H918" s="215" t="str">
        <f t="shared" si="27"/>
        <v>GORINCHEM</v>
      </c>
      <c r="I918" s="22"/>
      <c r="N918" s="360"/>
      <c r="O918" s="361"/>
      <c r="P918" s="362"/>
    </row>
    <row r="919" spans="1:16" x14ac:dyDescent="0.2">
      <c r="A919" s="182">
        <v>300</v>
      </c>
      <c r="B919" s="193">
        <v>1255</v>
      </c>
      <c r="C919" s="183"/>
      <c r="D919" s="183" t="s">
        <v>165</v>
      </c>
      <c r="E919" s="183" t="s">
        <v>668</v>
      </c>
      <c r="F919" s="191">
        <v>3310</v>
      </c>
      <c r="G919" s="213" t="str">
        <f t="shared" si="26"/>
        <v>Zuid-Limburg</v>
      </c>
      <c r="H919" s="215" t="str">
        <f t="shared" si="27"/>
        <v>TILBURG</v>
      </c>
      <c r="I919" s="22"/>
      <c r="N919" s="360"/>
      <c r="O919" s="361"/>
      <c r="P919" s="362"/>
    </row>
    <row r="920" spans="1:16" x14ac:dyDescent="0.2">
      <c r="A920" s="182">
        <v>300</v>
      </c>
      <c r="B920" s="193">
        <v>1256</v>
      </c>
      <c r="C920" s="183"/>
      <c r="D920" s="183" t="s">
        <v>166</v>
      </c>
      <c r="E920" s="183" t="s">
        <v>636</v>
      </c>
      <c r="F920" s="191">
        <v>3120</v>
      </c>
      <c r="G920" s="213" t="str">
        <f t="shared" ref="G920:G983" si="28">VLOOKUP($F920,$J$23:$L$54,2,FALSE)</f>
        <v>Noord-Holland Noord</v>
      </c>
      <c r="H920" s="215" t="str">
        <f t="shared" ref="H920:H983" si="29">VLOOKUP($F920,$J$23:$L$54,3,FALSE)</f>
        <v>ALKMAAR</v>
      </c>
      <c r="I920" s="22"/>
      <c r="N920" s="360"/>
      <c r="O920" s="361"/>
      <c r="P920" s="362"/>
    </row>
    <row r="921" spans="1:16" x14ac:dyDescent="0.2">
      <c r="A921" s="182">
        <v>300</v>
      </c>
      <c r="B921" s="193">
        <v>1257</v>
      </c>
      <c r="C921" s="183"/>
      <c r="D921" s="183" t="s">
        <v>2343</v>
      </c>
      <c r="E921" s="183" t="s">
        <v>315</v>
      </c>
      <c r="F921" s="191">
        <v>3170</v>
      </c>
      <c r="G921" s="213" t="str">
        <f t="shared" si="28"/>
        <v>Zuid Holland Noord</v>
      </c>
      <c r="H921" s="215" t="str">
        <f t="shared" si="29"/>
        <v>LEIDEN</v>
      </c>
      <c r="I921" s="22"/>
      <c r="N921" s="360"/>
      <c r="O921" s="361"/>
      <c r="P921" s="362"/>
    </row>
    <row r="922" spans="1:16" x14ac:dyDescent="0.2">
      <c r="A922" s="182">
        <v>300</v>
      </c>
      <c r="B922" s="193">
        <v>1258</v>
      </c>
      <c r="C922" s="183"/>
      <c r="D922" s="183" t="s">
        <v>2344</v>
      </c>
      <c r="E922" s="183" t="s">
        <v>253</v>
      </c>
      <c r="F922" s="191">
        <v>3290</v>
      </c>
      <c r="G922" s="213" t="str">
        <f t="shared" si="28"/>
        <v>Zuidoost-Brabant</v>
      </c>
      <c r="H922" s="215" t="str">
        <f t="shared" si="29"/>
        <v>TILBURG</v>
      </c>
      <c r="I922" s="22"/>
      <c r="N922" s="360"/>
      <c r="O922" s="361"/>
      <c r="P922" s="362"/>
    </row>
    <row r="923" spans="1:16" x14ac:dyDescent="0.2">
      <c r="A923" s="182">
        <v>300</v>
      </c>
      <c r="B923" s="193">
        <v>1259</v>
      </c>
      <c r="C923" s="183"/>
      <c r="D923" s="183" t="s">
        <v>167</v>
      </c>
      <c r="E923" s="183" t="s">
        <v>409</v>
      </c>
      <c r="F923" s="191">
        <v>3040</v>
      </c>
      <c r="G923" s="213" t="str">
        <f t="shared" si="28"/>
        <v>Zwolle</v>
      </c>
      <c r="H923" s="215" t="str">
        <f t="shared" si="29"/>
        <v>ZWOLLE</v>
      </c>
      <c r="I923" s="22"/>
      <c r="N923" s="360"/>
      <c r="O923" s="361"/>
      <c r="P923" s="362"/>
    </row>
    <row r="924" spans="1:16" x14ac:dyDescent="0.2">
      <c r="A924" s="182">
        <v>300</v>
      </c>
      <c r="B924" s="193">
        <v>1260</v>
      </c>
      <c r="C924" s="183"/>
      <c r="D924" s="183" t="s">
        <v>2345</v>
      </c>
      <c r="E924" s="183" t="s">
        <v>366</v>
      </c>
      <c r="F924" s="191">
        <v>3050</v>
      </c>
      <c r="G924" s="213" t="str">
        <f t="shared" si="28"/>
        <v>Twente</v>
      </c>
      <c r="H924" s="215" t="str">
        <f t="shared" si="29"/>
        <v>ENSCHEDE</v>
      </c>
      <c r="I924" s="22"/>
      <c r="N924" s="360"/>
      <c r="O924" s="361"/>
      <c r="P924" s="362"/>
    </row>
    <row r="925" spans="1:16" x14ac:dyDescent="0.2">
      <c r="A925" s="182">
        <v>300</v>
      </c>
      <c r="B925" s="193">
        <v>1261</v>
      </c>
      <c r="C925" s="183"/>
      <c r="D925" s="183" t="s">
        <v>501</v>
      </c>
      <c r="E925" s="183" t="s">
        <v>306</v>
      </c>
      <c r="F925" s="191">
        <v>3090</v>
      </c>
      <c r="G925" s="213" t="str">
        <f t="shared" si="28"/>
        <v>Utrecht</v>
      </c>
      <c r="H925" s="215" t="str">
        <f t="shared" si="29"/>
        <v>AMERSFOORT</v>
      </c>
      <c r="I925" s="22"/>
      <c r="N925" s="360"/>
      <c r="O925" s="361"/>
      <c r="P925" s="362"/>
    </row>
    <row r="926" spans="1:16" x14ac:dyDescent="0.2">
      <c r="A926" s="182">
        <v>300</v>
      </c>
      <c r="B926" s="193">
        <v>1262</v>
      </c>
      <c r="C926" s="183"/>
      <c r="D926" s="183" t="s">
        <v>757</v>
      </c>
      <c r="E926" s="183" t="s">
        <v>629</v>
      </c>
      <c r="F926" s="191">
        <v>3170</v>
      </c>
      <c r="G926" s="213" t="str">
        <f t="shared" si="28"/>
        <v>Zuid Holland Noord</v>
      </c>
      <c r="H926" s="215" t="str">
        <f t="shared" si="29"/>
        <v>LEIDEN</v>
      </c>
      <c r="I926" s="22"/>
      <c r="N926" s="360"/>
      <c r="O926" s="361"/>
      <c r="P926" s="362"/>
    </row>
    <row r="927" spans="1:16" x14ac:dyDescent="0.2">
      <c r="A927" s="182">
        <v>300</v>
      </c>
      <c r="B927" s="193">
        <v>1264</v>
      </c>
      <c r="C927" s="183"/>
      <c r="D927" s="183" t="s">
        <v>736</v>
      </c>
      <c r="E927" s="183" t="s">
        <v>277</v>
      </c>
      <c r="F927" s="191">
        <v>3120</v>
      </c>
      <c r="G927" s="213" t="str">
        <f t="shared" si="28"/>
        <v>Noord-Holland Noord</v>
      </c>
      <c r="H927" s="215" t="str">
        <f t="shared" si="29"/>
        <v>ALKMAAR</v>
      </c>
      <c r="I927" s="22"/>
      <c r="N927" s="360"/>
      <c r="O927" s="361"/>
      <c r="P927" s="362"/>
    </row>
    <row r="928" spans="1:16" x14ac:dyDescent="0.2">
      <c r="A928" s="182">
        <v>300</v>
      </c>
      <c r="B928" s="193">
        <v>1265</v>
      </c>
      <c r="C928" s="183"/>
      <c r="D928" s="183" t="s">
        <v>2346</v>
      </c>
      <c r="E928" s="183" t="s">
        <v>593</v>
      </c>
      <c r="F928" s="191">
        <v>3280</v>
      </c>
      <c r="G928" s="213" t="str">
        <f t="shared" si="28"/>
        <v>Noordoost-Brabant</v>
      </c>
      <c r="H928" s="215" t="str">
        <f t="shared" si="29"/>
        <v>TILBURG</v>
      </c>
      <c r="I928" s="22"/>
      <c r="N928" s="360"/>
      <c r="O928" s="361"/>
      <c r="P928" s="362"/>
    </row>
    <row r="929" spans="1:16" x14ac:dyDescent="0.2">
      <c r="A929" s="182">
        <v>300</v>
      </c>
      <c r="B929" s="193">
        <v>1266</v>
      </c>
      <c r="C929" s="183"/>
      <c r="D929" s="183" t="s">
        <v>2347</v>
      </c>
      <c r="E929" s="183" t="s">
        <v>559</v>
      </c>
      <c r="F929" s="191">
        <v>3160</v>
      </c>
      <c r="G929" s="213" t="str">
        <f t="shared" si="28"/>
        <v>Amstelland en de Meerlanden</v>
      </c>
      <c r="H929" s="215" t="str">
        <f t="shared" si="29"/>
        <v>LEIDEN</v>
      </c>
      <c r="I929" s="22"/>
      <c r="N929" s="360"/>
      <c r="O929" s="361"/>
      <c r="P929" s="362"/>
    </row>
    <row r="930" spans="1:16" x14ac:dyDescent="0.2">
      <c r="A930" s="182">
        <v>300</v>
      </c>
      <c r="B930" s="193">
        <v>1268</v>
      </c>
      <c r="C930" s="183"/>
      <c r="D930" s="183" t="s">
        <v>737</v>
      </c>
      <c r="E930" s="183" t="s">
        <v>561</v>
      </c>
      <c r="F930" s="191">
        <v>3300</v>
      </c>
      <c r="G930" s="213" t="str">
        <f t="shared" si="28"/>
        <v>Noord-Limburg</v>
      </c>
      <c r="H930" s="215" t="str">
        <f t="shared" si="29"/>
        <v>EINDHOVEN</v>
      </c>
      <c r="I930" s="22"/>
      <c r="N930" s="360"/>
      <c r="O930" s="361"/>
      <c r="P930" s="362"/>
    </row>
    <row r="931" spans="1:16" x14ac:dyDescent="0.2">
      <c r="A931" s="182">
        <v>300</v>
      </c>
      <c r="B931" s="193">
        <v>1269</v>
      </c>
      <c r="C931" s="183"/>
      <c r="D931" s="183" t="s">
        <v>2348</v>
      </c>
      <c r="E931" s="183" t="s">
        <v>550</v>
      </c>
      <c r="F931" s="191">
        <v>3130</v>
      </c>
      <c r="G931" s="213" t="str">
        <f t="shared" si="28"/>
        <v>Kennemerland</v>
      </c>
      <c r="H931" s="215" t="str">
        <f t="shared" si="29"/>
        <v>ZWOLLE</v>
      </c>
      <c r="I931" s="22"/>
      <c r="N931" s="360"/>
      <c r="O931" s="361"/>
      <c r="P931" s="362"/>
    </row>
    <row r="932" spans="1:16" x14ac:dyDescent="0.2">
      <c r="A932" s="182">
        <v>300</v>
      </c>
      <c r="B932" s="193">
        <v>1270</v>
      </c>
      <c r="C932" s="183"/>
      <c r="D932" s="183" t="s">
        <v>2349</v>
      </c>
      <c r="E932" s="183" t="s">
        <v>639</v>
      </c>
      <c r="F932" s="191">
        <v>3020</v>
      </c>
      <c r="G932" s="213" t="str">
        <f t="shared" si="28"/>
        <v>Friesland</v>
      </c>
      <c r="H932" s="215" t="str">
        <f t="shared" si="29"/>
        <v>LEEUWARDEN</v>
      </c>
      <c r="I932" s="22"/>
      <c r="N932" s="360"/>
      <c r="O932" s="361"/>
      <c r="P932" s="362"/>
    </row>
    <row r="933" spans="1:16" x14ac:dyDescent="0.2">
      <c r="A933" s="182">
        <v>300</v>
      </c>
      <c r="B933" s="193">
        <v>1271</v>
      </c>
      <c r="C933" s="183"/>
      <c r="D933" s="183" t="s">
        <v>2350</v>
      </c>
      <c r="E933" s="183" t="s">
        <v>631</v>
      </c>
      <c r="F933" s="191">
        <v>3020</v>
      </c>
      <c r="G933" s="213" t="str">
        <f t="shared" si="28"/>
        <v>Friesland</v>
      </c>
      <c r="H933" s="215" t="str">
        <f t="shared" si="29"/>
        <v>LEEUWARDEN</v>
      </c>
      <c r="I933" s="22"/>
      <c r="N933" s="360"/>
      <c r="O933" s="361"/>
      <c r="P933" s="362"/>
    </row>
    <row r="934" spans="1:16" x14ac:dyDescent="0.2">
      <c r="A934" s="182">
        <v>300</v>
      </c>
      <c r="B934" s="193">
        <v>1272</v>
      </c>
      <c r="C934" s="183"/>
      <c r="D934" s="183" t="s">
        <v>2351</v>
      </c>
      <c r="E934" s="183" t="s">
        <v>553</v>
      </c>
      <c r="F934" s="191">
        <v>3180</v>
      </c>
      <c r="G934" s="213" t="str">
        <f t="shared" si="28"/>
        <v>Haaglanden</v>
      </c>
      <c r="H934" s="215" t="str">
        <f t="shared" si="29"/>
        <v>TILBURG</v>
      </c>
      <c r="I934" s="22"/>
      <c r="N934" s="360"/>
      <c r="O934" s="361"/>
      <c r="P934" s="362"/>
    </row>
    <row r="935" spans="1:16" x14ac:dyDescent="0.2">
      <c r="A935" s="182">
        <v>300</v>
      </c>
      <c r="B935" s="193">
        <v>1274</v>
      </c>
      <c r="C935" s="183"/>
      <c r="D935" s="183" t="s">
        <v>2352</v>
      </c>
      <c r="E935" s="183" t="s">
        <v>643</v>
      </c>
      <c r="F935" s="191">
        <v>3020</v>
      </c>
      <c r="G935" s="213" t="str">
        <f t="shared" si="28"/>
        <v>Friesland</v>
      </c>
      <c r="H935" s="215" t="str">
        <f t="shared" si="29"/>
        <v>LEEUWARDEN</v>
      </c>
      <c r="I935" s="22"/>
      <c r="N935" s="360"/>
      <c r="O935" s="361"/>
      <c r="P935" s="362"/>
    </row>
    <row r="936" spans="1:16" x14ac:dyDescent="0.2">
      <c r="A936" s="182">
        <v>300</v>
      </c>
      <c r="B936" s="193">
        <v>1275</v>
      </c>
      <c r="C936" s="183"/>
      <c r="D936" s="183" t="s">
        <v>2353</v>
      </c>
      <c r="E936" s="183" t="s">
        <v>263</v>
      </c>
      <c r="F936" s="191">
        <v>3150</v>
      </c>
      <c r="G936" s="213" t="str">
        <f t="shared" si="28"/>
        <v>Amsterdam</v>
      </c>
      <c r="H936" s="215" t="str">
        <f t="shared" si="29"/>
        <v>AMERSFOORT</v>
      </c>
      <c r="I936" s="22"/>
      <c r="N936" s="360"/>
      <c r="O936" s="361"/>
      <c r="P936" s="362"/>
    </row>
    <row r="937" spans="1:16" x14ac:dyDescent="0.2">
      <c r="A937" s="182">
        <v>300</v>
      </c>
      <c r="B937" s="193">
        <v>1277</v>
      </c>
      <c r="C937" s="183"/>
      <c r="D937" s="183" t="s">
        <v>2354</v>
      </c>
      <c r="E937" s="183" t="s">
        <v>393</v>
      </c>
      <c r="F937" s="191">
        <v>3110</v>
      </c>
      <c r="G937" s="213" t="str">
        <f t="shared" si="28"/>
        <v>t Gooi</v>
      </c>
      <c r="H937" s="215" t="str">
        <f t="shared" si="29"/>
        <v>AMERSFOORT</v>
      </c>
      <c r="I937" s="22"/>
      <c r="N937" s="360"/>
      <c r="O937" s="361"/>
      <c r="P937" s="362"/>
    </row>
    <row r="938" spans="1:16" x14ac:dyDescent="0.2">
      <c r="A938" s="182">
        <v>300</v>
      </c>
      <c r="B938" s="193">
        <v>1278</v>
      </c>
      <c r="C938" s="183"/>
      <c r="D938" s="183" t="s">
        <v>198</v>
      </c>
      <c r="E938" s="183" t="s">
        <v>633</v>
      </c>
      <c r="F938" s="191">
        <v>3110</v>
      </c>
      <c r="G938" s="213" t="str">
        <f t="shared" si="28"/>
        <v>t Gooi</v>
      </c>
      <c r="H938" s="215" t="str">
        <f t="shared" si="29"/>
        <v>AMERSFOORT</v>
      </c>
      <c r="I938" s="22"/>
      <c r="N938" s="360"/>
      <c r="O938" s="361"/>
      <c r="P938" s="362"/>
    </row>
    <row r="939" spans="1:16" x14ac:dyDescent="0.2">
      <c r="A939" s="182">
        <v>300</v>
      </c>
      <c r="B939" s="193">
        <v>1281</v>
      </c>
      <c r="C939" s="183"/>
      <c r="D939" s="183" t="s">
        <v>159</v>
      </c>
      <c r="E939" s="183" t="s">
        <v>646</v>
      </c>
      <c r="F939" s="191">
        <v>3130</v>
      </c>
      <c r="G939" s="213" t="str">
        <f t="shared" si="28"/>
        <v>Kennemerland</v>
      </c>
      <c r="H939" s="215" t="str">
        <f t="shared" si="29"/>
        <v>ZWOLLE</v>
      </c>
      <c r="I939" s="22"/>
      <c r="N939" s="360"/>
      <c r="O939" s="361"/>
      <c r="P939" s="362"/>
    </row>
    <row r="940" spans="1:16" x14ac:dyDescent="0.2">
      <c r="A940" s="182">
        <v>300</v>
      </c>
      <c r="B940" s="193">
        <v>1282</v>
      </c>
      <c r="C940" s="183"/>
      <c r="D940" s="183" t="s">
        <v>168</v>
      </c>
      <c r="E940" s="183" t="s">
        <v>433</v>
      </c>
      <c r="F940" s="191">
        <v>3290</v>
      </c>
      <c r="G940" s="213" t="str">
        <f t="shared" si="28"/>
        <v>Zuidoost-Brabant</v>
      </c>
      <c r="H940" s="215" t="str">
        <f t="shared" si="29"/>
        <v>TILBURG</v>
      </c>
      <c r="I940" s="22"/>
      <c r="N940" s="360"/>
      <c r="O940" s="361"/>
      <c r="P940" s="362"/>
    </row>
    <row r="941" spans="1:16" x14ac:dyDescent="0.2">
      <c r="A941" s="182">
        <v>300</v>
      </c>
      <c r="B941" s="193">
        <v>1285</v>
      </c>
      <c r="C941" s="183"/>
      <c r="D941" s="183" t="s">
        <v>497</v>
      </c>
      <c r="E941" s="183" t="s">
        <v>263</v>
      </c>
      <c r="F941" s="191">
        <v>3150</v>
      </c>
      <c r="G941" s="213" t="str">
        <f t="shared" si="28"/>
        <v>Amsterdam</v>
      </c>
      <c r="H941" s="215" t="str">
        <f t="shared" si="29"/>
        <v>AMERSFOORT</v>
      </c>
      <c r="I941" s="22"/>
      <c r="N941" s="360"/>
      <c r="O941" s="361"/>
      <c r="P941" s="362"/>
    </row>
    <row r="942" spans="1:16" x14ac:dyDescent="0.2">
      <c r="A942" s="182">
        <v>300</v>
      </c>
      <c r="B942" s="193">
        <v>1286</v>
      </c>
      <c r="C942" s="183"/>
      <c r="D942" s="183" t="s">
        <v>2355</v>
      </c>
      <c r="E942" s="183" t="s">
        <v>558</v>
      </c>
      <c r="F942" s="191">
        <v>3090</v>
      </c>
      <c r="G942" s="213" t="str">
        <f t="shared" si="28"/>
        <v>Utrecht</v>
      </c>
      <c r="H942" s="215" t="str">
        <f t="shared" si="29"/>
        <v>AMERSFOORT</v>
      </c>
      <c r="I942" s="22"/>
      <c r="N942" s="360"/>
      <c r="O942" s="361"/>
      <c r="P942" s="362"/>
    </row>
    <row r="943" spans="1:16" x14ac:dyDescent="0.2">
      <c r="A943" s="182">
        <v>300</v>
      </c>
      <c r="B943" s="193">
        <v>1287</v>
      </c>
      <c r="C943" s="183"/>
      <c r="D943" s="183" t="s">
        <v>769</v>
      </c>
      <c r="E943" s="183" t="s">
        <v>434</v>
      </c>
      <c r="F943" s="191">
        <v>3050</v>
      </c>
      <c r="G943" s="213" t="str">
        <f t="shared" si="28"/>
        <v>Twente</v>
      </c>
      <c r="H943" s="215" t="str">
        <f t="shared" si="29"/>
        <v>ENSCHEDE</v>
      </c>
      <c r="I943" s="22"/>
      <c r="N943" s="360"/>
      <c r="O943" s="361"/>
      <c r="P943" s="362"/>
    </row>
    <row r="944" spans="1:16" x14ac:dyDescent="0.2">
      <c r="A944" s="182">
        <v>300</v>
      </c>
      <c r="B944" s="193">
        <v>1288</v>
      </c>
      <c r="C944" s="183"/>
      <c r="D944" s="183" t="s">
        <v>2356</v>
      </c>
      <c r="E944" s="183" t="s">
        <v>263</v>
      </c>
      <c r="F944" s="191">
        <v>3150</v>
      </c>
      <c r="G944" s="213" t="str">
        <f t="shared" si="28"/>
        <v>Amsterdam</v>
      </c>
      <c r="H944" s="215" t="str">
        <f t="shared" si="29"/>
        <v>AMERSFOORT</v>
      </c>
      <c r="I944" s="22"/>
      <c r="N944" s="360"/>
      <c r="O944" s="361"/>
      <c r="P944" s="362"/>
    </row>
    <row r="945" spans="1:16" x14ac:dyDescent="0.2">
      <c r="A945" s="182">
        <v>300</v>
      </c>
      <c r="B945" s="193">
        <v>1289</v>
      </c>
      <c r="C945" s="183"/>
      <c r="D945" s="183" t="s">
        <v>2357</v>
      </c>
      <c r="E945" s="183" t="s">
        <v>298</v>
      </c>
      <c r="F945" s="191">
        <v>3250</v>
      </c>
      <c r="G945" s="213" t="str">
        <f t="shared" si="28"/>
        <v>Zeeland</v>
      </c>
      <c r="H945" s="215" t="str">
        <f t="shared" si="29"/>
        <v>TILBURG</v>
      </c>
      <c r="I945" s="22"/>
      <c r="N945" s="360"/>
      <c r="O945" s="361"/>
      <c r="P945" s="362"/>
    </row>
    <row r="946" spans="1:16" x14ac:dyDescent="0.2">
      <c r="A946" s="182">
        <v>300</v>
      </c>
      <c r="B946" s="193">
        <v>1290</v>
      </c>
      <c r="C946" s="183"/>
      <c r="D946" s="183" t="s">
        <v>2358</v>
      </c>
      <c r="E946" s="183" t="s">
        <v>251</v>
      </c>
      <c r="F946" s="191">
        <v>3070</v>
      </c>
      <c r="G946" s="213" t="str">
        <f t="shared" si="28"/>
        <v>Arnhem</v>
      </c>
      <c r="H946" s="215" t="str">
        <f t="shared" si="29"/>
        <v>ENSCHEDE</v>
      </c>
      <c r="I946" s="22"/>
      <c r="N946" s="360"/>
      <c r="O946" s="361"/>
      <c r="P946" s="362"/>
    </row>
    <row r="947" spans="1:16" x14ac:dyDescent="0.2">
      <c r="A947" s="182">
        <v>300</v>
      </c>
      <c r="B947" s="193">
        <v>1291</v>
      </c>
      <c r="C947" s="183"/>
      <c r="D947" s="183" t="s">
        <v>2359</v>
      </c>
      <c r="E947" s="183" t="s">
        <v>553</v>
      </c>
      <c r="F947" s="191">
        <v>3180</v>
      </c>
      <c r="G947" s="213" t="str">
        <f t="shared" si="28"/>
        <v>Haaglanden</v>
      </c>
      <c r="H947" s="215" t="str">
        <f t="shared" si="29"/>
        <v>TILBURG</v>
      </c>
      <c r="I947" s="22"/>
      <c r="N947" s="360"/>
      <c r="O947" s="361"/>
      <c r="P947" s="362"/>
    </row>
    <row r="948" spans="1:16" x14ac:dyDescent="0.2">
      <c r="A948" s="182">
        <v>300</v>
      </c>
      <c r="B948" s="193">
        <v>1292</v>
      </c>
      <c r="C948" s="183"/>
      <c r="D948" s="183" t="s">
        <v>2360</v>
      </c>
      <c r="E948" s="183" t="s">
        <v>640</v>
      </c>
      <c r="F948" s="191">
        <v>3090</v>
      </c>
      <c r="G948" s="213" t="str">
        <f t="shared" si="28"/>
        <v>Utrecht</v>
      </c>
      <c r="H948" s="215" t="str">
        <f t="shared" si="29"/>
        <v>AMERSFOORT</v>
      </c>
      <c r="I948" s="22"/>
      <c r="N948" s="360"/>
      <c r="O948" s="361"/>
      <c r="P948" s="362"/>
    </row>
    <row r="949" spans="1:16" x14ac:dyDescent="0.2">
      <c r="A949" s="182">
        <v>300</v>
      </c>
      <c r="B949" s="193">
        <v>1294</v>
      </c>
      <c r="C949" s="183"/>
      <c r="D949" s="183" t="s">
        <v>38</v>
      </c>
      <c r="E949" s="183" t="s">
        <v>329</v>
      </c>
      <c r="F949" s="191">
        <v>3130</v>
      </c>
      <c r="G949" s="213" t="str">
        <f t="shared" si="28"/>
        <v>Kennemerland</v>
      </c>
      <c r="H949" s="215" t="str">
        <f t="shared" si="29"/>
        <v>ZWOLLE</v>
      </c>
      <c r="I949" s="22"/>
      <c r="N949" s="360"/>
      <c r="O949" s="361"/>
      <c r="P949" s="362"/>
    </row>
    <row r="950" spans="1:16" x14ac:dyDescent="0.2">
      <c r="A950" s="182">
        <v>300</v>
      </c>
      <c r="B950" s="193">
        <v>1295</v>
      </c>
      <c r="C950" s="183"/>
      <c r="D950" s="183" t="s">
        <v>767</v>
      </c>
      <c r="E950" s="183" t="s">
        <v>552</v>
      </c>
      <c r="F950" s="191">
        <v>3120</v>
      </c>
      <c r="G950" s="213" t="str">
        <f t="shared" si="28"/>
        <v>Noord-Holland Noord</v>
      </c>
      <c r="H950" s="215" t="str">
        <f t="shared" si="29"/>
        <v>ALKMAAR</v>
      </c>
      <c r="I950" s="22"/>
      <c r="N950" s="360"/>
      <c r="O950" s="361"/>
      <c r="P950" s="362"/>
    </row>
    <row r="951" spans="1:16" x14ac:dyDescent="0.2">
      <c r="A951" s="182">
        <v>300</v>
      </c>
      <c r="B951" s="193">
        <v>1296</v>
      </c>
      <c r="C951" s="183"/>
      <c r="D951" s="183" t="s">
        <v>2362</v>
      </c>
      <c r="E951" s="183" t="s">
        <v>297</v>
      </c>
      <c r="F951" s="191">
        <v>3250</v>
      </c>
      <c r="G951" s="213" t="str">
        <f t="shared" si="28"/>
        <v>Zeeland</v>
      </c>
      <c r="H951" s="215" t="str">
        <f t="shared" si="29"/>
        <v>TILBURG</v>
      </c>
      <c r="I951" s="22"/>
      <c r="N951" s="360"/>
      <c r="O951" s="361"/>
      <c r="P951" s="362"/>
    </row>
    <row r="952" spans="1:16" x14ac:dyDescent="0.2">
      <c r="A952" s="182">
        <v>300</v>
      </c>
      <c r="B952" s="193">
        <v>1297</v>
      </c>
      <c r="C952" s="183"/>
      <c r="D952" s="183" t="s">
        <v>2363</v>
      </c>
      <c r="E952" s="183" t="s">
        <v>262</v>
      </c>
      <c r="F952" s="191">
        <v>3090</v>
      </c>
      <c r="G952" s="213" t="str">
        <f t="shared" si="28"/>
        <v>Utrecht</v>
      </c>
      <c r="H952" s="215" t="str">
        <f t="shared" si="29"/>
        <v>AMERSFOORT</v>
      </c>
      <c r="I952" s="22"/>
      <c r="N952" s="360"/>
      <c r="O952" s="361"/>
      <c r="P952" s="362"/>
    </row>
    <row r="953" spans="1:16" x14ac:dyDescent="0.2">
      <c r="A953" s="182">
        <v>300</v>
      </c>
      <c r="B953" s="193">
        <v>1298</v>
      </c>
      <c r="C953" s="183"/>
      <c r="D953" s="183" t="s">
        <v>2364</v>
      </c>
      <c r="E953" s="183" t="s">
        <v>618</v>
      </c>
      <c r="F953" s="191">
        <v>3120</v>
      </c>
      <c r="G953" s="213" t="str">
        <f t="shared" si="28"/>
        <v>Noord-Holland Noord</v>
      </c>
      <c r="H953" s="215" t="str">
        <f t="shared" si="29"/>
        <v>ALKMAAR</v>
      </c>
      <c r="I953" s="22"/>
      <c r="N953" s="360"/>
      <c r="O953" s="361"/>
      <c r="P953" s="362"/>
    </row>
    <row r="954" spans="1:16" x14ac:dyDescent="0.2">
      <c r="A954" s="182">
        <v>300</v>
      </c>
      <c r="B954" s="193">
        <v>1299</v>
      </c>
      <c r="C954" s="183"/>
      <c r="D954" s="183" t="s">
        <v>2365</v>
      </c>
      <c r="E954" s="183" t="s">
        <v>560</v>
      </c>
      <c r="F954" s="191">
        <v>3180</v>
      </c>
      <c r="G954" s="213" t="str">
        <f t="shared" si="28"/>
        <v>Haaglanden</v>
      </c>
      <c r="H954" s="215" t="str">
        <f t="shared" si="29"/>
        <v>TILBURG</v>
      </c>
      <c r="I954" s="22"/>
      <c r="N954" s="360"/>
      <c r="O954" s="361"/>
      <c r="P954" s="362"/>
    </row>
    <row r="955" spans="1:16" x14ac:dyDescent="0.2">
      <c r="A955" s="182">
        <v>300</v>
      </c>
      <c r="B955" s="193">
        <v>1301</v>
      </c>
      <c r="C955" s="183"/>
      <c r="D955" s="183" t="s">
        <v>2366</v>
      </c>
      <c r="E955" s="183" t="s">
        <v>553</v>
      </c>
      <c r="F955" s="191">
        <v>3180</v>
      </c>
      <c r="G955" s="213" t="str">
        <f t="shared" si="28"/>
        <v>Haaglanden</v>
      </c>
      <c r="H955" s="215" t="str">
        <f t="shared" si="29"/>
        <v>TILBURG</v>
      </c>
      <c r="I955" s="22"/>
      <c r="N955" s="360"/>
      <c r="O955" s="361"/>
      <c r="P955" s="362"/>
    </row>
    <row r="956" spans="1:16" x14ac:dyDescent="0.2">
      <c r="A956" s="182">
        <v>300</v>
      </c>
      <c r="B956" s="193">
        <v>1304</v>
      </c>
      <c r="C956" s="183"/>
      <c r="D956" s="183" t="s">
        <v>161</v>
      </c>
      <c r="E956" s="183" t="s">
        <v>397</v>
      </c>
      <c r="F956" s="191">
        <v>3180</v>
      </c>
      <c r="G956" s="213" t="str">
        <f t="shared" si="28"/>
        <v>Haaglanden</v>
      </c>
      <c r="H956" s="215" t="str">
        <f t="shared" si="29"/>
        <v>TILBURG</v>
      </c>
      <c r="I956" s="22"/>
      <c r="N956" s="360"/>
      <c r="O956" s="361"/>
      <c r="P956" s="362"/>
    </row>
    <row r="957" spans="1:16" x14ac:dyDescent="0.2">
      <c r="A957" s="182">
        <v>300</v>
      </c>
      <c r="B957" s="193">
        <v>1305</v>
      </c>
      <c r="C957" s="183"/>
      <c r="D957" s="183" t="s">
        <v>122</v>
      </c>
      <c r="E957" s="183" t="s">
        <v>338</v>
      </c>
      <c r="F957" s="191">
        <v>3010</v>
      </c>
      <c r="G957" s="213" t="str">
        <f t="shared" si="28"/>
        <v>Groningen</v>
      </c>
      <c r="H957" s="215" t="str">
        <f t="shared" si="29"/>
        <v>ENSCHEDE</v>
      </c>
      <c r="I957" s="22"/>
      <c r="N957" s="360"/>
      <c r="O957" s="361"/>
      <c r="P957" s="362"/>
    </row>
    <row r="958" spans="1:16" x14ac:dyDescent="0.2">
      <c r="A958" s="182">
        <v>300</v>
      </c>
      <c r="B958" s="193">
        <v>1306</v>
      </c>
      <c r="C958" s="183"/>
      <c r="D958" s="183" t="s">
        <v>61</v>
      </c>
      <c r="E958" s="183" t="s">
        <v>651</v>
      </c>
      <c r="F958" s="191">
        <v>3290</v>
      </c>
      <c r="G958" s="213" t="str">
        <f t="shared" si="28"/>
        <v>Zuidoost-Brabant</v>
      </c>
      <c r="H958" s="215" t="str">
        <f t="shared" si="29"/>
        <v>TILBURG</v>
      </c>
      <c r="I958" s="22"/>
      <c r="N958" s="360"/>
      <c r="O958" s="361"/>
      <c r="P958" s="362"/>
    </row>
    <row r="959" spans="1:16" x14ac:dyDescent="0.2">
      <c r="A959" s="182">
        <v>300</v>
      </c>
      <c r="B959" s="193">
        <v>1307</v>
      </c>
      <c r="C959" s="183"/>
      <c r="D959" s="183" t="s">
        <v>125</v>
      </c>
      <c r="E959" s="183" t="s">
        <v>255</v>
      </c>
      <c r="F959" s="191">
        <v>3270</v>
      </c>
      <c r="G959" s="213" t="str">
        <f t="shared" si="28"/>
        <v>Midden-Brabant</v>
      </c>
      <c r="H959" s="215" t="str">
        <f t="shared" si="29"/>
        <v>TILBURG</v>
      </c>
      <c r="I959" s="22"/>
      <c r="N959" s="360"/>
      <c r="O959" s="361"/>
      <c r="P959" s="362"/>
    </row>
    <row r="960" spans="1:16" x14ac:dyDescent="0.2">
      <c r="A960" s="182">
        <v>300</v>
      </c>
      <c r="B960" s="193">
        <v>1309</v>
      </c>
      <c r="C960" s="183"/>
      <c r="D960" s="183" t="s">
        <v>2367</v>
      </c>
      <c r="E960" s="183" t="s">
        <v>551</v>
      </c>
      <c r="F960" s="191">
        <v>3190</v>
      </c>
      <c r="G960" s="213" t="str">
        <f t="shared" si="28"/>
        <v>Delft Westland Oostland</v>
      </c>
      <c r="H960" s="215" t="str">
        <f t="shared" si="29"/>
        <v>SCHIEDAM</v>
      </c>
      <c r="I960" s="22"/>
      <c r="N960" s="360"/>
      <c r="O960" s="361"/>
      <c r="P960" s="362"/>
    </row>
    <row r="961" spans="1:16" x14ac:dyDescent="0.2">
      <c r="A961" s="182">
        <v>300</v>
      </c>
      <c r="B961" s="193">
        <v>1310</v>
      </c>
      <c r="C961" s="183"/>
      <c r="D961" s="183" t="s">
        <v>2368</v>
      </c>
      <c r="E961" s="183" t="s">
        <v>638</v>
      </c>
      <c r="F961" s="191">
        <v>3310</v>
      </c>
      <c r="G961" s="213" t="str">
        <f t="shared" si="28"/>
        <v>Zuid-Limburg</v>
      </c>
      <c r="H961" s="215" t="str">
        <f t="shared" si="29"/>
        <v>TILBURG</v>
      </c>
      <c r="I961" s="22"/>
      <c r="N961" s="360"/>
      <c r="O961" s="361"/>
      <c r="P961" s="362"/>
    </row>
    <row r="962" spans="1:16" x14ac:dyDescent="0.2">
      <c r="A962" s="182">
        <v>300</v>
      </c>
      <c r="B962" s="193">
        <v>1312</v>
      </c>
      <c r="C962" s="183"/>
      <c r="D962" s="183" t="s">
        <v>2369</v>
      </c>
      <c r="E962" s="183" t="s">
        <v>560</v>
      </c>
      <c r="F962" s="191">
        <v>3210</v>
      </c>
      <c r="G962" s="213" t="str">
        <f t="shared" si="28"/>
        <v>Rotterdam</v>
      </c>
      <c r="H962" s="215" t="str">
        <f t="shared" si="29"/>
        <v>ZWOLLE</v>
      </c>
      <c r="I962" s="22"/>
      <c r="N962" s="360"/>
      <c r="O962" s="361"/>
      <c r="P962" s="362"/>
    </row>
    <row r="963" spans="1:16" x14ac:dyDescent="0.2">
      <c r="A963" s="182">
        <v>300</v>
      </c>
      <c r="B963" s="193">
        <v>1315</v>
      </c>
      <c r="C963" s="183"/>
      <c r="D963" s="183" t="s">
        <v>2370</v>
      </c>
      <c r="E963" s="183" t="s">
        <v>253</v>
      </c>
      <c r="F963" s="191">
        <v>3290</v>
      </c>
      <c r="G963" s="213" t="str">
        <f t="shared" si="28"/>
        <v>Zuidoost-Brabant</v>
      </c>
      <c r="H963" s="215" t="str">
        <f t="shared" si="29"/>
        <v>TILBURG</v>
      </c>
      <c r="I963" s="22"/>
      <c r="N963" s="360"/>
      <c r="O963" s="361"/>
      <c r="P963" s="362"/>
    </row>
    <row r="964" spans="1:16" x14ac:dyDescent="0.2">
      <c r="A964" s="182">
        <v>300</v>
      </c>
      <c r="B964" s="193">
        <v>1316</v>
      </c>
      <c r="C964" s="183"/>
      <c r="D964" s="183" t="s">
        <v>2371</v>
      </c>
      <c r="E964" s="183" t="s">
        <v>297</v>
      </c>
      <c r="F964" s="191">
        <v>3250</v>
      </c>
      <c r="G964" s="213" t="str">
        <f t="shared" si="28"/>
        <v>Zeeland</v>
      </c>
      <c r="H964" s="215" t="str">
        <f t="shared" si="29"/>
        <v>TILBURG</v>
      </c>
      <c r="I964" s="22"/>
      <c r="N964" s="360"/>
      <c r="O964" s="361"/>
      <c r="P964" s="362"/>
    </row>
    <row r="965" spans="1:16" x14ac:dyDescent="0.2">
      <c r="A965" s="182">
        <v>300</v>
      </c>
      <c r="B965" s="193">
        <v>1317</v>
      </c>
      <c r="C965" s="183"/>
      <c r="D965" s="183" t="s">
        <v>62</v>
      </c>
      <c r="E965" s="183" t="s">
        <v>292</v>
      </c>
      <c r="F965" s="191">
        <v>3070</v>
      </c>
      <c r="G965" s="213" t="str">
        <f t="shared" si="28"/>
        <v>Arnhem</v>
      </c>
      <c r="H965" s="215" t="str">
        <f t="shared" si="29"/>
        <v>ENSCHEDE</v>
      </c>
      <c r="I965" s="22"/>
      <c r="N965" s="360"/>
      <c r="O965" s="361"/>
      <c r="P965" s="362"/>
    </row>
    <row r="966" spans="1:16" x14ac:dyDescent="0.2">
      <c r="A966" s="182">
        <v>300</v>
      </c>
      <c r="B966" s="193">
        <v>1318</v>
      </c>
      <c r="C966" s="183"/>
      <c r="D966" s="183" t="s">
        <v>121</v>
      </c>
      <c r="E966" s="183" t="s">
        <v>577</v>
      </c>
      <c r="F966" s="191">
        <v>3170</v>
      </c>
      <c r="G966" s="213" t="str">
        <f t="shared" si="28"/>
        <v>Zuid Holland Noord</v>
      </c>
      <c r="H966" s="215" t="str">
        <f t="shared" si="29"/>
        <v>LEIDEN</v>
      </c>
      <c r="I966" s="22"/>
      <c r="N966" s="360"/>
      <c r="O966" s="361"/>
      <c r="P966" s="362"/>
    </row>
    <row r="967" spans="1:16" x14ac:dyDescent="0.2">
      <c r="A967" s="182">
        <v>300</v>
      </c>
      <c r="B967" s="193">
        <v>1320</v>
      </c>
      <c r="C967" s="183"/>
      <c r="D967" s="183" t="s">
        <v>2372</v>
      </c>
      <c r="E967" s="183" t="s">
        <v>288</v>
      </c>
      <c r="F967" s="191">
        <v>3250</v>
      </c>
      <c r="G967" s="213" t="str">
        <f t="shared" si="28"/>
        <v>Zeeland</v>
      </c>
      <c r="H967" s="215" t="str">
        <f t="shared" si="29"/>
        <v>TILBURG</v>
      </c>
      <c r="I967" s="22"/>
      <c r="N967" s="360"/>
      <c r="O967" s="361"/>
      <c r="P967" s="362"/>
    </row>
    <row r="968" spans="1:16" x14ac:dyDescent="0.2">
      <c r="A968" s="182">
        <v>300</v>
      </c>
      <c r="B968" s="193">
        <v>1322</v>
      </c>
      <c r="C968" s="183"/>
      <c r="D968" s="183" t="s">
        <v>2373</v>
      </c>
      <c r="E968" s="183" t="s">
        <v>650</v>
      </c>
      <c r="F968" s="191">
        <v>3070</v>
      </c>
      <c r="G968" s="213" t="str">
        <f t="shared" si="28"/>
        <v>Arnhem</v>
      </c>
      <c r="H968" s="215" t="str">
        <f t="shared" si="29"/>
        <v>ENSCHEDE</v>
      </c>
      <c r="I968" s="22"/>
      <c r="N968" s="360"/>
      <c r="O968" s="361"/>
      <c r="P968" s="362"/>
    </row>
    <row r="969" spans="1:16" x14ac:dyDescent="0.2">
      <c r="A969" s="182">
        <v>300</v>
      </c>
      <c r="B969" s="193">
        <v>1326</v>
      </c>
      <c r="C969" s="183"/>
      <c r="D969" s="183" t="s">
        <v>12</v>
      </c>
      <c r="E969" s="183" t="s">
        <v>574</v>
      </c>
      <c r="F969" s="191">
        <v>3030</v>
      </c>
      <c r="G969" s="213" t="str">
        <f t="shared" si="28"/>
        <v>Drenthe</v>
      </c>
      <c r="H969" s="215" t="str">
        <f t="shared" si="29"/>
        <v>ZWOLLE</v>
      </c>
      <c r="I969" s="22"/>
      <c r="N969" s="360"/>
      <c r="O969" s="361"/>
      <c r="P969" s="362"/>
    </row>
    <row r="970" spans="1:16" x14ac:dyDescent="0.2">
      <c r="A970" s="182">
        <v>300</v>
      </c>
      <c r="B970" s="193">
        <v>1327</v>
      </c>
      <c r="C970" s="183"/>
      <c r="D970" s="183" t="s">
        <v>346</v>
      </c>
      <c r="E970" s="183" t="s">
        <v>624</v>
      </c>
      <c r="F970" s="191">
        <v>3020</v>
      </c>
      <c r="G970" s="213" t="str">
        <f t="shared" si="28"/>
        <v>Friesland</v>
      </c>
      <c r="H970" s="215" t="str">
        <f t="shared" si="29"/>
        <v>LEEUWARDEN</v>
      </c>
      <c r="I970" s="22"/>
      <c r="N970" s="360"/>
      <c r="O970" s="361"/>
      <c r="P970" s="362"/>
    </row>
    <row r="971" spans="1:16" x14ac:dyDescent="0.2">
      <c r="A971" s="182">
        <v>300</v>
      </c>
      <c r="B971" s="193">
        <v>1330</v>
      </c>
      <c r="C971" s="183"/>
      <c r="D971" s="183" t="s">
        <v>124</v>
      </c>
      <c r="E971" s="183" t="s">
        <v>428</v>
      </c>
      <c r="F971" s="191">
        <v>3110</v>
      </c>
      <c r="G971" s="213" t="str">
        <f t="shared" si="28"/>
        <v>t Gooi</v>
      </c>
      <c r="H971" s="215" t="str">
        <f t="shared" si="29"/>
        <v>AMERSFOORT</v>
      </c>
      <c r="I971" s="22"/>
      <c r="N971" s="360"/>
      <c r="O971" s="361"/>
      <c r="P971" s="362"/>
    </row>
    <row r="972" spans="1:16" x14ac:dyDescent="0.2">
      <c r="A972" s="182">
        <v>300</v>
      </c>
      <c r="B972" s="193">
        <v>1332</v>
      </c>
      <c r="C972" s="183"/>
      <c r="D972" s="183" t="s">
        <v>347</v>
      </c>
      <c r="E972" s="183" t="s">
        <v>263</v>
      </c>
      <c r="F972" s="191">
        <v>3150</v>
      </c>
      <c r="G972" s="213" t="str">
        <f t="shared" si="28"/>
        <v>Amsterdam</v>
      </c>
      <c r="H972" s="215" t="str">
        <f t="shared" si="29"/>
        <v>AMERSFOORT</v>
      </c>
      <c r="I972" s="22"/>
      <c r="N972" s="360"/>
      <c r="O972" s="361"/>
      <c r="P972" s="362"/>
    </row>
    <row r="973" spans="1:16" x14ac:dyDescent="0.2">
      <c r="A973" s="182">
        <v>300</v>
      </c>
      <c r="B973" s="193">
        <v>1333</v>
      </c>
      <c r="C973" s="183"/>
      <c r="D973" s="183" t="s">
        <v>2374</v>
      </c>
      <c r="E973" s="183" t="s">
        <v>263</v>
      </c>
      <c r="F973" s="191">
        <v>3150</v>
      </c>
      <c r="G973" s="213" t="str">
        <f t="shared" si="28"/>
        <v>Amsterdam</v>
      </c>
      <c r="H973" s="215" t="str">
        <f t="shared" si="29"/>
        <v>AMERSFOORT</v>
      </c>
      <c r="I973" s="22"/>
      <c r="N973" s="360"/>
      <c r="O973" s="361"/>
      <c r="P973" s="362"/>
    </row>
    <row r="974" spans="1:16" x14ac:dyDescent="0.2">
      <c r="A974" s="182">
        <v>300</v>
      </c>
      <c r="B974" s="193">
        <v>1335</v>
      </c>
      <c r="C974" s="183"/>
      <c r="D974" s="183" t="s">
        <v>2375</v>
      </c>
      <c r="E974" s="183" t="s">
        <v>428</v>
      </c>
      <c r="F974" s="191">
        <v>3150</v>
      </c>
      <c r="G974" s="213" t="str">
        <f t="shared" si="28"/>
        <v>Amsterdam</v>
      </c>
      <c r="H974" s="215" t="str">
        <f t="shared" si="29"/>
        <v>AMERSFOORT</v>
      </c>
      <c r="I974" s="22"/>
      <c r="N974" s="360"/>
      <c r="O974" s="361"/>
      <c r="P974" s="362"/>
    </row>
    <row r="975" spans="1:16" x14ac:dyDescent="0.2">
      <c r="A975" s="182">
        <v>300</v>
      </c>
      <c r="B975" s="193">
        <v>1337</v>
      </c>
      <c r="C975" s="183"/>
      <c r="D975" s="183" t="s">
        <v>2376</v>
      </c>
      <c r="E975" s="183" t="s">
        <v>468</v>
      </c>
      <c r="F975" s="191">
        <v>3060</v>
      </c>
      <c r="G975" s="213" t="str">
        <f t="shared" si="28"/>
        <v>Apeldoorn Zutphen e.o.</v>
      </c>
      <c r="H975" s="215" t="str">
        <f t="shared" si="29"/>
        <v>AMERSFOORT</v>
      </c>
      <c r="I975" s="22"/>
      <c r="N975" s="360"/>
      <c r="O975" s="361"/>
      <c r="P975" s="362"/>
    </row>
    <row r="976" spans="1:16" x14ac:dyDescent="0.2">
      <c r="A976" s="182">
        <v>300</v>
      </c>
      <c r="B976" s="193">
        <v>1338</v>
      </c>
      <c r="C976" s="183"/>
      <c r="D976" s="183" t="s">
        <v>1712</v>
      </c>
      <c r="E976" s="183" t="s">
        <v>650</v>
      </c>
      <c r="F976" s="191">
        <v>3050</v>
      </c>
      <c r="G976" s="213" t="str">
        <f t="shared" si="28"/>
        <v>Twente</v>
      </c>
      <c r="H976" s="215" t="str">
        <f t="shared" si="29"/>
        <v>ENSCHEDE</v>
      </c>
      <c r="I976" s="22"/>
      <c r="N976" s="360"/>
      <c r="O976" s="361"/>
      <c r="P976" s="362"/>
    </row>
    <row r="977" spans="1:16" x14ac:dyDescent="0.2">
      <c r="A977" s="182">
        <v>300</v>
      </c>
      <c r="B977" s="193">
        <v>1339</v>
      </c>
      <c r="C977" s="183"/>
      <c r="D977" s="183" t="s">
        <v>95</v>
      </c>
      <c r="E977" s="183" t="s">
        <v>553</v>
      </c>
      <c r="F977" s="191">
        <v>3120</v>
      </c>
      <c r="G977" s="213" t="str">
        <f t="shared" si="28"/>
        <v>Noord-Holland Noord</v>
      </c>
      <c r="H977" s="215" t="str">
        <f t="shared" si="29"/>
        <v>ALKMAAR</v>
      </c>
      <c r="I977" s="22"/>
      <c r="N977" s="360"/>
      <c r="O977" s="361"/>
      <c r="P977" s="362"/>
    </row>
    <row r="978" spans="1:16" x14ac:dyDescent="0.2">
      <c r="A978" s="182">
        <v>300</v>
      </c>
      <c r="B978" s="193">
        <v>1340</v>
      </c>
      <c r="C978" s="183"/>
      <c r="D978" s="183" t="s">
        <v>2377</v>
      </c>
      <c r="E978" s="183" t="s">
        <v>553</v>
      </c>
      <c r="F978" s="191">
        <v>3130</v>
      </c>
      <c r="G978" s="213" t="str">
        <f t="shared" si="28"/>
        <v>Kennemerland</v>
      </c>
      <c r="H978" s="215" t="str">
        <f t="shared" si="29"/>
        <v>ZWOLLE</v>
      </c>
      <c r="I978" s="22"/>
      <c r="N978" s="360"/>
      <c r="O978" s="361"/>
      <c r="P978" s="362"/>
    </row>
    <row r="979" spans="1:16" x14ac:dyDescent="0.2">
      <c r="A979" s="182">
        <v>300</v>
      </c>
      <c r="B979" s="193">
        <v>1341</v>
      </c>
      <c r="C979" s="183"/>
      <c r="D979" s="183" t="s">
        <v>2378</v>
      </c>
      <c r="E979" s="183" t="s">
        <v>553</v>
      </c>
      <c r="F979" s="191">
        <v>3210</v>
      </c>
      <c r="G979" s="213" t="str">
        <f t="shared" si="28"/>
        <v>Rotterdam</v>
      </c>
      <c r="H979" s="215" t="str">
        <f t="shared" si="29"/>
        <v>ZWOLLE</v>
      </c>
      <c r="I979" s="22"/>
      <c r="N979" s="360"/>
      <c r="O979" s="361"/>
      <c r="P979" s="362"/>
    </row>
    <row r="980" spans="1:16" x14ac:dyDescent="0.2">
      <c r="A980" s="182">
        <v>300</v>
      </c>
      <c r="B980" s="193">
        <v>1343</v>
      </c>
      <c r="C980" s="183"/>
      <c r="D980" s="183" t="s">
        <v>2378</v>
      </c>
      <c r="E980" s="183" t="s">
        <v>553</v>
      </c>
      <c r="F980" s="191">
        <v>3230</v>
      </c>
      <c r="G980" s="213" t="str">
        <f t="shared" si="28"/>
        <v>Zuid-Hollandse Eilanden</v>
      </c>
      <c r="H980" s="215" t="str">
        <f t="shared" si="29"/>
        <v>TILBURG</v>
      </c>
      <c r="I980" s="22"/>
      <c r="N980" s="360"/>
      <c r="O980" s="361"/>
      <c r="P980" s="362"/>
    </row>
    <row r="981" spans="1:16" x14ac:dyDescent="0.2">
      <c r="A981" s="182">
        <v>300</v>
      </c>
      <c r="B981" s="193">
        <v>1345</v>
      </c>
      <c r="C981" s="183"/>
      <c r="D981" s="183" t="s">
        <v>2380</v>
      </c>
      <c r="E981" s="183" t="s">
        <v>292</v>
      </c>
      <c r="F981" s="191">
        <v>3070</v>
      </c>
      <c r="G981" s="213" t="str">
        <f t="shared" si="28"/>
        <v>Arnhem</v>
      </c>
      <c r="H981" s="215" t="str">
        <f t="shared" si="29"/>
        <v>ENSCHEDE</v>
      </c>
      <c r="I981" s="22"/>
      <c r="N981" s="360"/>
      <c r="O981" s="361"/>
      <c r="P981" s="362"/>
    </row>
    <row r="982" spans="1:16" x14ac:dyDescent="0.2">
      <c r="A982" s="182">
        <v>300</v>
      </c>
      <c r="B982" s="193">
        <v>1346</v>
      </c>
      <c r="C982" s="183"/>
      <c r="D982" s="183" t="s">
        <v>2380</v>
      </c>
      <c r="E982" s="183" t="s">
        <v>292</v>
      </c>
      <c r="F982" s="191">
        <v>3080</v>
      </c>
      <c r="G982" s="213" t="str">
        <f t="shared" si="28"/>
        <v>Nijmegen</v>
      </c>
      <c r="H982" s="215" t="str">
        <f t="shared" si="29"/>
        <v>EINDHOVEN</v>
      </c>
      <c r="I982" s="22"/>
      <c r="N982" s="360"/>
      <c r="O982" s="361"/>
      <c r="P982" s="362"/>
    </row>
    <row r="983" spans="1:16" x14ac:dyDescent="0.2">
      <c r="A983" s="182">
        <v>300</v>
      </c>
      <c r="B983" s="193">
        <v>1348</v>
      </c>
      <c r="C983" s="183"/>
      <c r="D983" s="183" t="s">
        <v>2381</v>
      </c>
      <c r="E983" s="183" t="s">
        <v>245</v>
      </c>
      <c r="F983" s="191">
        <v>3010</v>
      </c>
      <c r="G983" s="213" t="str">
        <f t="shared" si="28"/>
        <v>Groningen</v>
      </c>
      <c r="H983" s="215" t="str">
        <f t="shared" si="29"/>
        <v>ENSCHEDE</v>
      </c>
      <c r="I983" s="22"/>
      <c r="N983" s="360"/>
      <c r="O983" s="361"/>
      <c r="P983" s="362"/>
    </row>
    <row r="984" spans="1:16" x14ac:dyDescent="0.2">
      <c r="A984" s="182">
        <v>300</v>
      </c>
      <c r="B984" s="193">
        <v>1349</v>
      </c>
      <c r="C984" s="183"/>
      <c r="D984" s="183" t="s">
        <v>2199</v>
      </c>
      <c r="E984" s="183" t="s">
        <v>268</v>
      </c>
      <c r="F984" s="191">
        <v>3040</v>
      </c>
      <c r="G984" s="213" t="str">
        <f t="shared" ref="G984:G1047" si="30">VLOOKUP($F984,$J$23:$L$54,2,FALSE)</f>
        <v>Zwolle</v>
      </c>
      <c r="H984" s="215" t="str">
        <f t="shared" ref="H984:H1047" si="31">VLOOKUP($F984,$J$23:$L$54,3,FALSE)</f>
        <v>ZWOLLE</v>
      </c>
      <c r="I984" s="22"/>
      <c r="N984" s="360"/>
      <c r="O984" s="361"/>
      <c r="P984" s="362"/>
    </row>
    <row r="985" spans="1:16" x14ac:dyDescent="0.2">
      <c r="A985" s="182">
        <v>300</v>
      </c>
      <c r="B985" s="193">
        <v>1350</v>
      </c>
      <c r="C985" s="183"/>
      <c r="D985" s="183" t="s">
        <v>192</v>
      </c>
      <c r="E985" s="183" t="s">
        <v>559</v>
      </c>
      <c r="F985" s="191">
        <v>3160</v>
      </c>
      <c r="G985" s="213" t="str">
        <f t="shared" si="30"/>
        <v>Amstelland en de Meerlanden</v>
      </c>
      <c r="H985" s="215" t="str">
        <f t="shared" si="31"/>
        <v>LEIDEN</v>
      </c>
      <c r="I985" s="22"/>
      <c r="N985" s="360"/>
      <c r="O985" s="361"/>
      <c r="P985" s="362"/>
    </row>
    <row r="986" spans="1:16" x14ac:dyDescent="0.2">
      <c r="A986" s="182">
        <v>300</v>
      </c>
      <c r="B986" s="193">
        <v>1351</v>
      </c>
      <c r="C986" s="183"/>
      <c r="D986" s="183" t="s">
        <v>2382</v>
      </c>
      <c r="E986" s="183" t="s">
        <v>559</v>
      </c>
      <c r="F986" s="191">
        <v>3160</v>
      </c>
      <c r="G986" s="213" t="str">
        <f t="shared" si="30"/>
        <v>Amstelland en de Meerlanden</v>
      </c>
      <c r="H986" s="215" t="str">
        <f t="shared" si="31"/>
        <v>LEIDEN</v>
      </c>
      <c r="I986" s="22"/>
      <c r="N986" s="360"/>
      <c r="O986" s="361"/>
      <c r="P986" s="362"/>
    </row>
    <row r="987" spans="1:16" x14ac:dyDescent="0.2">
      <c r="A987" s="182">
        <v>300</v>
      </c>
      <c r="B987" s="193">
        <v>1352</v>
      </c>
      <c r="C987" s="183"/>
      <c r="D987" s="183" t="s">
        <v>2383</v>
      </c>
      <c r="E987" s="183" t="s">
        <v>1141</v>
      </c>
      <c r="F987" s="191">
        <v>3120</v>
      </c>
      <c r="G987" s="213" t="str">
        <f t="shared" si="30"/>
        <v>Noord-Holland Noord</v>
      </c>
      <c r="H987" s="215" t="str">
        <f t="shared" si="31"/>
        <v>ALKMAAR</v>
      </c>
      <c r="I987" s="22"/>
      <c r="N987" s="360"/>
      <c r="O987" s="361"/>
      <c r="P987" s="362"/>
    </row>
    <row r="988" spans="1:16" x14ac:dyDescent="0.2">
      <c r="A988" s="182">
        <v>300</v>
      </c>
      <c r="B988" s="193">
        <v>1353</v>
      </c>
      <c r="C988" s="183"/>
      <c r="D988" s="183" t="s">
        <v>2384</v>
      </c>
      <c r="E988" s="183" t="s">
        <v>383</v>
      </c>
      <c r="F988" s="191">
        <v>3060</v>
      </c>
      <c r="G988" s="213" t="str">
        <f t="shared" si="30"/>
        <v>Apeldoorn Zutphen e.o.</v>
      </c>
      <c r="H988" s="215" t="str">
        <f t="shared" si="31"/>
        <v>AMERSFOORT</v>
      </c>
      <c r="I988" s="22"/>
      <c r="N988" s="360"/>
      <c r="O988" s="361"/>
      <c r="P988" s="362"/>
    </row>
    <row r="989" spans="1:16" x14ac:dyDescent="0.2">
      <c r="A989" s="182">
        <v>300</v>
      </c>
      <c r="B989" s="193">
        <v>1354</v>
      </c>
      <c r="C989" s="183"/>
      <c r="D989" s="183" t="s">
        <v>2384</v>
      </c>
      <c r="E989" s="183" t="s">
        <v>383</v>
      </c>
      <c r="F989" s="191">
        <v>3070</v>
      </c>
      <c r="G989" s="213" t="str">
        <f t="shared" si="30"/>
        <v>Arnhem</v>
      </c>
      <c r="H989" s="215" t="str">
        <f t="shared" si="31"/>
        <v>ENSCHEDE</v>
      </c>
      <c r="I989" s="22"/>
      <c r="N989" s="360"/>
      <c r="O989" s="361"/>
      <c r="P989" s="362"/>
    </row>
    <row r="990" spans="1:16" x14ac:dyDescent="0.2">
      <c r="A990" s="182">
        <v>300</v>
      </c>
      <c r="B990" s="193">
        <v>1355</v>
      </c>
      <c r="C990" s="183"/>
      <c r="D990" s="183" t="s">
        <v>2384</v>
      </c>
      <c r="E990" s="183" t="s">
        <v>383</v>
      </c>
      <c r="F990" s="191">
        <v>3061</v>
      </c>
      <c r="G990" s="213" t="str">
        <f t="shared" si="30"/>
        <v>Midden IJssel</v>
      </c>
      <c r="H990" s="215" t="str">
        <f t="shared" si="31"/>
        <v>DEVENTER</v>
      </c>
      <c r="I990" s="22"/>
      <c r="N990" s="360"/>
      <c r="O990" s="361"/>
      <c r="P990" s="362"/>
    </row>
    <row r="991" spans="1:16" x14ac:dyDescent="0.2">
      <c r="A991" s="182">
        <v>300</v>
      </c>
      <c r="B991" s="193">
        <v>1357</v>
      </c>
      <c r="C991" s="183"/>
      <c r="D991" s="183" t="s">
        <v>2385</v>
      </c>
      <c r="E991" s="183" t="s">
        <v>588</v>
      </c>
      <c r="F991" s="191">
        <v>3120</v>
      </c>
      <c r="G991" s="213" t="str">
        <f t="shared" si="30"/>
        <v>Noord-Holland Noord</v>
      </c>
      <c r="H991" s="215" t="str">
        <f t="shared" si="31"/>
        <v>ALKMAAR</v>
      </c>
      <c r="I991" s="22"/>
      <c r="N991" s="360"/>
      <c r="O991" s="361"/>
      <c r="P991" s="362"/>
    </row>
    <row r="992" spans="1:16" x14ac:dyDescent="0.2">
      <c r="A992" s="182">
        <v>300</v>
      </c>
      <c r="B992" s="193">
        <v>1358</v>
      </c>
      <c r="C992" s="183"/>
      <c r="D992" s="183" t="s">
        <v>97</v>
      </c>
      <c r="E992" s="183" t="s">
        <v>243</v>
      </c>
      <c r="F992" s="191">
        <v>3280</v>
      </c>
      <c r="G992" s="213" t="str">
        <f t="shared" si="30"/>
        <v>Noordoost-Brabant</v>
      </c>
      <c r="H992" s="215" t="str">
        <f t="shared" si="31"/>
        <v>TILBURG</v>
      </c>
      <c r="I992" s="22"/>
      <c r="N992" s="360"/>
      <c r="O992" s="361"/>
      <c r="P992" s="362"/>
    </row>
    <row r="993" spans="1:16" x14ac:dyDescent="0.2">
      <c r="A993" s="182">
        <v>300</v>
      </c>
      <c r="B993" s="193">
        <v>1359</v>
      </c>
      <c r="C993" s="183"/>
      <c r="D993" s="183" t="s">
        <v>2386</v>
      </c>
      <c r="E993" s="183" t="s">
        <v>249</v>
      </c>
      <c r="F993" s="191">
        <v>3050</v>
      </c>
      <c r="G993" s="213" t="str">
        <f t="shared" si="30"/>
        <v>Twente</v>
      </c>
      <c r="H993" s="215" t="str">
        <f t="shared" si="31"/>
        <v>ENSCHEDE</v>
      </c>
      <c r="I993" s="22"/>
      <c r="N993" s="360"/>
      <c r="O993" s="361"/>
      <c r="P993" s="362"/>
    </row>
    <row r="994" spans="1:16" x14ac:dyDescent="0.2">
      <c r="A994" s="182">
        <v>300</v>
      </c>
      <c r="B994" s="193">
        <v>1360</v>
      </c>
      <c r="C994" s="183"/>
      <c r="D994" s="183" t="s">
        <v>483</v>
      </c>
      <c r="E994" s="183" t="s">
        <v>247</v>
      </c>
      <c r="F994" s="191">
        <v>3030</v>
      </c>
      <c r="G994" s="213" t="str">
        <f t="shared" si="30"/>
        <v>Drenthe</v>
      </c>
      <c r="H994" s="215" t="str">
        <f t="shared" si="31"/>
        <v>ZWOLLE</v>
      </c>
      <c r="I994" s="22"/>
      <c r="N994" s="360"/>
      <c r="O994" s="361"/>
      <c r="P994" s="362"/>
    </row>
    <row r="995" spans="1:16" x14ac:dyDescent="0.2">
      <c r="A995" s="182">
        <v>300</v>
      </c>
      <c r="B995" s="193">
        <v>1364</v>
      </c>
      <c r="C995" s="183"/>
      <c r="D995" s="183" t="s">
        <v>2387</v>
      </c>
      <c r="E995" s="183" t="s">
        <v>551</v>
      </c>
      <c r="F995" s="191">
        <v>3190</v>
      </c>
      <c r="G995" s="213" t="str">
        <f t="shared" si="30"/>
        <v>Delft Westland Oostland</v>
      </c>
      <c r="H995" s="215" t="str">
        <f t="shared" si="31"/>
        <v>SCHIEDAM</v>
      </c>
      <c r="I995" s="22"/>
      <c r="N995" s="360"/>
      <c r="O995" s="361"/>
      <c r="P995" s="362"/>
    </row>
    <row r="996" spans="1:16" x14ac:dyDescent="0.2">
      <c r="A996" s="182">
        <v>300</v>
      </c>
      <c r="B996" s="193">
        <v>1365</v>
      </c>
      <c r="C996" s="183"/>
      <c r="D996" s="183" t="s">
        <v>2388</v>
      </c>
      <c r="E996" s="183" t="s">
        <v>562</v>
      </c>
      <c r="F996" s="191">
        <v>3090</v>
      </c>
      <c r="G996" s="213" t="str">
        <f t="shared" si="30"/>
        <v>Utrecht</v>
      </c>
      <c r="H996" s="215" t="str">
        <f t="shared" si="31"/>
        <v>AMERSFOORT</v>
      </c>
      <c r="I996" s="22"/>
      <c r="N996" s="360"/>
      <c r="O996" s="361"/>
      <c r="P996" s="362"/>
    </row>
    <row r="997" spans="1:16" x14ac:dyDescent="0.2">
      <c r="A997" s="182">
        <v>300</v>
      </c>
      <c r="B997" s="193">
        <v>1366</v>
      </c>
      <c r="C997" s="183"/>
      <c r="D997" s="183" t="s">
        <v>2389</v>
      </c>
      <c r="E997" s="183" t="s">
        <v>250</v>
      </c>
      <c r="F997" s="191">
        <v>3090</v>
      </c>
      <c r="G997" s="213" t="str">
        <f t="shared" si="30"/>
        <v>Utrecht</v>
      </c>
      <c r="H997" s="215" t="str">
        <f t="shared" si="31"/>
        <v>AMERSFOORT</v>
      </c>
      <c r="I997" s="22"/>
      <c r="N997" s="360"/>
      <c r="O997" s="361"/>
      <c r="P997" s="362"/>
    </row>
    <row r="998" spans="1:16" x14ac:dyDescent="0.2">
      <c r="A998" s="182">
        <v>300</v>
      </c>
      <c r="B998" s="193">
        <v>1367</v>
      </c>
      <c r="C998" s="183"/>
      <c r="D998" s="183" t="s">
        <v>2389</v>
      </c>
      <c r="E998" s="183" t="s">
        <v>250</v>
      </c>
      <c r="F998" s="191">
        <v>3090</v>
      </c>
      <c r="G998" s="213" t="str">
        <f t="shared" si="30"/>
        <v>Utrecht</v>
      </c>
      <c r="H998" s="215" t="str">
        <f t="shared" si="31"/>
        <v>AMERSFOORT</v>
      </c>
      <c r="I998" s="22"/>
      <c r="N998" s="360"/>
      <c r="O998" s="361"/>
      <c r="P998" s="362"/>
    </row>
    <row r="999" spans="1:16" x14ac:dyDescent="0.2">
      <c r="A999" s="182">
        <v>300</v>
      </c>
      <c r="B999" s="193">
        <v>1369</v>
      </c>
      <c r="C999" s="183"/>
      <c r="D999" s="183" t="s">
        <v>195</v>
      </c>
      <c r="E999" s="183" t="s">
        <v>561</v>
      </c>
      <c r="F999" s="191">
        <v>3300</v>
      </c>
      <c r="G999" s="213" t="str">
        <f t="shared" si="30"/>
        <v>Noord-Limburg</v>
      </c>
      <c r="H999" s="215" t="str">
        <f t="shared" si="31"/>
        <v>EINDHOVEN</v>
      </c>
      <c r="I999" s="22"/>
      <c r="N999" s="360"/>
      <c r="O999" s="361"/>
      <c r="P999" s="362"/>
    </row>
    <row r="1000" spans="1:16" x14ac:dyDescent="0.2">
      <c r="A1000" s="182">
        <v>300</v>
      </c>
      <c r="B1000" s="193">
        <v>1370</v>
      </c>
      <c r="C1000" s="183"/>
      <c r="D1000" s="183" t="s">
        <v>2390</v>
      </c>
      <c r="E1000" s="183" t="s">
        <v>263</v>
      </c>
      <c r="F1000" s="191">
        <v>3150</v>
      </c>
      <c r="G1000" s="213" t="str">
        <f t="shared" si="30"/>
        <v>Amsterdam</v>
      </c>
      <c r="H1000" s="215" t="str">
        <f t="shared" si="31"/>
        <v>AMERSFOORT</v>
      </c>
      <c r="I1000" s="22"/>
      <c r="N1000" s="360"/>
      <c r="O1000" s="361"/>
      <c r="P1000" s="362"/>
    </row>
    <row r="1001" spans="1:16" x14ac:dyDescent="0.2">
      <c r="A1001" s="182">
        <v>300</v>
      </c>
      <c r="B1001" s="193">
        <v>1372</v>
      </c>
      <c r="C1001" s="183"/>
      <c r="D1001" s="183" t="s">
        <v>2391</v>
      </c>
      <c r="E1001" s="183" t="s">
        <v>244</v>
      </c>
      <c r="F1001" s="191">
        <v>3280</v>
      </c>
      <c r="G1001" s="213" t="str">
        <f t="shared" si="30"/>
        <v>Noordoost-Brabant</v>
      </c>
      <c r="H1001" s="215" t="str">
        <f t="shared" si="31"/>
        <v>TILBURG</v>
      </c>
      <c r="I1001" s="22"/>
      <c r="N1001" s="360"/>
      <c r="O1001" s="361"/>
      <c r="P1001" s="362"/>
    </row>
    <row r="1002" spans="1:16" x14ac:dyDescent="0.2">
      <c r="A1002" s="182">
        <v>300</v>
      </c>
      <c r="B1002" s="193">
        <v>1381</v>
      </c>
      <c r="C1002" s="183"/>
      <c r="D1002" s="183" t="s">
        <v>482</v>
      </c>
      <c r="E1002" s="183" t="s">
        <v>245</v>
      </c>
      <c r="F1002" s="191">
        <v>3010</v>
      </c>
      <c r="G1002" s="213" t="str">
        <f t="shared" si="30"/>
        <v>Groningen</v>
      </c>
      <c r="H1002" s="215" t="str">
        <f t="shared" si="31"/>
        <v>ENSCHEDE</v>
      </c>
      <c r="I1002" s="22"/>
      <c r="N1002" s="360"/>
      <c r="O1002" s="361"/>
      <c r="P1002" s="362"/>
    </row>
    <row r="1003" spans="1:16" x14ac:dyDescent="0.2">
      <c r="A1003" s="182">
        <v>300</v>
      </c>
      <c r="B1003" s="193">
        <v>1384</v>
      </c>
      <c r="C1003" s="183"/>
      <c r="D1003" s="183" t="s">
        <v>2393</v>
      </c>
      <c r="E1003" s="183" t="s">
        <v>432</v>
      </c>
      <c r="F1003" s="191">
        <v>3260</v>
      </c>
      <c r="G1003" s="213" t="str">
        <f t="shared" si="30"/>
        <v>West-Brabant</v>
      </c>
      <c r="H1003" s="215" t="str">
        <f t="shared" si="31"/>
        <v>TILBURG</v>
      </c>
      <c r="I1003" s="22"/>
      <c r="N1003" s="360"/>
      <c r="O1003" s="361"/>
      <c r="P1003" s="362"/>
    </row>
    <row r="1004" spans="1:16" x14ac:dyDescent="0.2">
      <c r="A1004" s="182">
        <v>300</v>
      </c>
      <c r="B1004" s="193">
        <v>1385</v>
      </c>
      <c r="C1004" s="183"/>
      <c r="D1004" s="183" t="s">
        <v>2394</v>
      </c>
      <c r="E1004" s="183" t="s">
        <v>246</v>
      </c>
      <c r="F1004" s="191">
        <v>3061</v>
      </c>
      <c r="G1004" s="213" t="str">
        <f t="shared" si="30"/>
        <v>Midden IJssel</v>
      </c>
      <c r="H1004" s="215" t="str">
        <f t="shared" si="31"/>
        <v>DEVENTER</v>
      </c>
      <c r="I1004" s="22"/>
      <c r="N1004" s="360"/>
      <c r="O1004" s="361"/>
      <c r="P1004" s="362"/>
    </row>
    <row r="1005" spans="1:16" x14ac:dyDescent="0.2">
      <c r="A1005" s="182">
        <v>300</v>
      </c>
      <c r="B1005" s="193">
        <v>1386</v>
      </c>
      <c r="C1005" s="183"/>
      <c r="D1005" s="183" t="s">
        <v>191</v>
      </c>
      <c r="E1005" s="183" t="s">
        <v>246</v>
      </c>
      <c r="F1005" s="191">
        <v>3040</v>
      </c>
      <c r="G1005" s="213" t="str">
        <f t="shared" si="30"/>
        <v>Zwolle</v>
      </c>
      <c r="H1005" s="215" t="str">
        <f t="shared" si="31"/>
        <v>ZWOLLE</v>
      </c>
      <c r="I1005" s="22"/>
      <c r="N1005" s="360"/>
      <c r="O1005" s="361"/>
      <c r="P1005" s="362"/>
    </row>
    <row r="1006" spans="1:16" x14ac:dyDescent="0.2">
      <c r="A1006" s="182">
        <v>300</v>
      </c>
      <c r="B1006" s="193">
        <v>1387</v>
      </c>
      <c r="C1006" s="183"/>
      <c r="D1006" s="183" t="s">
        <v>2395</v>
      </c>
      <c r="E1006" s="183" t="s">
        <v>254</v>
      </c>
      <c r="F1006" s="191">
        <v>3020</v>
      </c>
      <c r="G1006" s="213" t="str">
        <f t="shared" si="30"/>
        <v>Friesland</v>
      </c>
      <c r="H1006" s="215" t="str">
        <f t="shared" si="31"/>
        <v>LEEUWARDEN</v>
      </c>
      <c r="I1006" s="22"/>
      <c r="N1006" s="360"/>
      <c r="O1006" s="361"/>
      <c r="P1006" s="362"/>
    </row>
    <row r="1007" spans="1:16" x14ac:dyDescent="0.2">
      <c r="A1007" s="182">
        <v>300</v>
      </c>
      <c r="B1007" s="193">
        <v>1390</v>
      </c>
      <c r="C1007" s="183"/>
      <c r="D1007" s="183" t="s">
        <v>190</v>
      </c>
      <c r="E1007" s="183" t="s">
        <v>428</v>
      </c>
      <c r="F1007" s="191">
        <v>3290</v>
      </c>
      <c r="G1007" s="213" t="str">
        <f t="shared" si="30"/>
        <v>Zuidoost-Brabant</v>
      </c>
      <c r="H1007" s="215" t="str">
        <f t="shared" si="31"/>
        <v>TILBURG</v>
      </c>
      <c r="I1007" s="22"/>
      <c r="N1007" s="360"/>
      <c r="O1007" s="361"/>
      <c r="P1007" s="362"/>
    </row>
    <row r="1008" spans="1:16" x14ac:dyDescent="0.2">
      <c r="A1008" s="182">
        <v>300</v>
      </c>
      <c r="B1008" s="193">
        <v>1391</v>
      </c>
      <c r="C1008" s="183"/>
      <c r="D1008" s="183" t="s">
        <v>112</v>
      </c>
      <c r="E1008" s="183" t="s">
        <v>428</v>
      </c>
      <c r="F1008" s="191">
        <v>3310</v>
      </c>
      <c r="G1008" s="213" t="str">
        <f t="shared" si="30"/>
        <v>Zuid-Limburg</v>
      </c>
      <c r="H1008" s="215" t="str">
        <f t="shared" si="31"/>
        <v>TILBURG</v>
      </c>
      <c r="I1008" s="22"/>
      <c r="N1008" s="360"/>
      <c r="O1008" s="361"/>
      <c r="P1008" s="362"/>
    </row>
    <row r="1009" spans="1:16" x14ac:dyDescent="0.2">
      <c r="A1009" s="182">
        <v>300</v>
      </c>
      <c r="B1009" s="193">
        <v>1392</v>
      </c>
      <c r="C1009" s="183"/>
      <c r="D1009" s="183" t="s">
        <v>51</v>
      </c>
      <c r="E1009" s="183" t="s">
        <v>428</v>
      </c>
      <c r="F1009" s="191">
        <v>3010</v>
      </c>
      <c r="G1009" s="213" t="str">
        <f t="shared" si="30"/>
        <v>Groningen</v>
      </c>
      <c r="H1009" s="215" t="str">
        <f t="shared" si="31"/>
        <v>ENSCHEDE</v>
      </c>
      <c r="I1009" s="22"/>
      <c r="N1009" s="360"/>
      <c r="O1009" s="361"/>
      <c r="P1009" s="362"/>
    </row>
    <row r="1010" spans="1:16" x14ac:dyDescent="0.2">
      <c r="A1010" s="182">
        <v>300</v>
      </c>
      <c r="B1010" s="193">
        <v>1393</v>
      </c>
      <c r="C1010" s="183"/>
      <c r="D1010" s="183" t="s">
        <v>52</v>
      </c>
      <c r="E1010" s="183" t="s">
        <v>428</v>
      </c>
      <c r="F1010" s="191">
        <v>3200</v>
      </c>
      <c r="G1010" s="213" t="str">
        <f t="shared" si="30"/>
        <v>Midden-Holland</v>
      </c>
      <c r="H1010" s="215" t="str">
        <f t="shared" si="31"/>
        <v>GORINCHEM</v>
      </c>
      <c r="I1010" s="22"/>
      <c r="N1010" s="360"/>
      <c r="O1010" s="361"/>
      <c r="P1010" s="362"/>
    </row>
    <row r="1011" spans="1:16" x14ac:dyDescent="0.2">
      <c r="A1011" s="182">
        <v>300</v>
      </c>
      <c r="B1011" s="193">
        <v>1395</v>
      </c>
      <c r="C1011" s="183"/>
      <c r="D1011" s="183" t="s">
        <v>53</v>
      </c>
      <c r="E1011" s="183" t="s">
        <v>428</v>
      </c>
      <c r="F1011" s="191">
        <v>3130</v>
      </c>
      <c r="G1011" s="213" t="str">
        <f t="shared" si="30"/>
        <v>Kennemerland</v>
      </c>
      <c r="H1011" s="215" t="str">
        <f t="shared" si="31"/>
        <v>ZWOLLE</v>
      </c>
      <c r="I1011" s="22"/>
      <c r="N1011" s="360"/>
      <c r="O1011" s="361"/>
      <c r="P1011" s="362"/>
    </row>
    <row r="1012" spans="1:16" x14ac:dyDescent="0.2">
      <c r="A1012" s="182">
        <v>300</v>
      </c>
      <c r="B1012" s="193">
        <v>1396</v>
      </c>
      <c r="C1012" s="183"/>
      <c r="D1012" s="183" t="s">
        <v>54</v>
      </c>
      <c r="E1012" s="183" t="s">
        <v>428</v>
      </c>
      <c r="F1012" s="191">
        <v>3090</v>
      </c>
      <c r="G1012" s="213" t="str">
        <f t="shared" si="30"/>
        <v>Utrecht</v>
      </c>
      <c r="H1012" s="215" t="str">
        <f t="shared" si="31"/>
        <v>AMERSFOORT</v>
      </c>
      <c r="I1012" s="22"/>
      <c r="N1012" s="360"/>
      <c r="O1012" s="361"/>
      <c r="P1012" s="362"/>
    </row>
    <row r="1013" spans="1:16" x14ac:dyDescent="0.2">
      <c r="A1013" s="182">
        <v>300</v>
      </c>
      <c r="B1013" s="193">
        <v>1398</v>
      </c>
      <c r="C1013" s="183"/>
      <c r="D1013" s="183" t="s">
        <v>2396</v>
      </c>
      <c r="E1013" s="183" t="s">
        <v>428</v>
      </c>
      <c r="F1013" s="191">
        <v>3040</v>
      </c>
      <c r="G1013" s="213" t="str">
        <f t="shared" si="30"/>
        <v>Zwolle</v>
      </c>
      <c r="H1013" s="215" t="str">
        <f t="shared" si="31"/>
        <v>ZWOLLE</v>
      </c>
      <c r="I1013" s="22"/>
      <c r="N1013" s="360"/>
      <c r="O1013" s="361"/>
      <c r="P1013" s="362"/>
    </row>
    <row r="1014" spans="1:16" x14ac:dyDescent="0.2">
      <c r="A1014" s="182">
        <v>300</v>
      </c>
      <c r="B1014" s="193">
        <v>1399</v>
      </c>
      <c r="C1014" s="183"/>
      <c r="D1014" s="183" t="s">
        <v>2397</v>
      </c>
      <c r="E1014" s="183" t="s">
        <v>428</v>
      </c>
      <c r="F1014" s="191">
        <v>3160</v>
      </c>
      <c r="G1014" s="213" t="str">
        <f t="shared" si="30"/>
        <v>Amstelland en de Meerlanden</v>
      </c>
      <c r="H1014" s="215" t="str">
        <f t="shared" si="31"/>
        <v>LEIDEN</v>
      </c>
      <c r="I1014" s="22"/>
      <c r="N1014" s="360"/>
      <c r="O1014" s="361"/>
      <c r="P1014" s="362"/>
    </row>
    <row r="1015" spans="1:16" x14ac:dyDescent="0.2">
      <c r="A1015" s="182">
        <v>300</v>
      </c>
      <c r="B1015" s="193">
        <v>1400</v>
      </c>
      <c r="C1015" s="183"/>
      <c r="D1015" s="183" t="s">
        <v>2398</v>
      </c>
      <c r="E1015" s="183" t="s">
        <v>428</v>
      </c>
      <c r="F1015" s="191">
        <v>3180</v>
      </c>
      <c r="G1015" s="213" t="str">
        <f t="shared" si="30"/>
        <v>Haaglanden</v>
      </c>
      <c r="H1015" s="215" t="str">
        <f t="shared" si="31"/>
        <v>TILBURG</v>
      </c>
      <c r="I1015" s="22"/>
      <c r="N1015" s="360"/>
      <c r="O1015" s="361"/>
      <c r="P1015" s="362"/>
    </row>
    <row r="1016" spans="1:16" x14ac:dyDescent="0.2">
      <c r="A1016" s="182">
        <v>300</v>
      </c>
      <c r="B1016" s="193">
        <v>1401</v>
      </c>
      <c r="C1016" s="183"/>
      <c r="D1016" s="183" t="s">
        <v>2399</v>
      </c>
      <c r="E1016" s="183" t="s">
        <v>428</v>
      </c>
      <c r="F1016" s="191">
        <v>3150</v>
      </c>
      <c r="G1016" s="213" t="str">
        <f t="shared" si="30"/>
        <v>Amsterdam</v>
      </c>
      <c r="H1016" s="215" t="str">
        <f t="shared" si="31"/>
        <v>AMERSFOORT</v>
      </c>
      <c r="I1016" s="22"/>
      <c r="N1016" s="360"/>
      <c r="O1016" s="361"/>
      <c r="P1016" s="362"/>
    </row>
    <row r="1017" spans="1:16" x14ac:dyDescent="0.2">
      <c r="A1017" s="182">
        <v>300</v>
      </c>
      <c r="B1017" s="193">
        <v>1403</v>
      </c>
      <c r="C1017" s="183"/>
      <c r="D1017" s="183" t="s">
        <v>2400</v>
      </c>
      <c r="E1017" s="183" t="s">
        <v>428</v>
      </c>
      <c r="F1017" s="191">
        <v>3150</v>
      </c>
      <c r="G1017" s="213" t="str">
        <f t="shared" si="30"/>
        <v>Amsterdam</v>
      </c>
      <c r="H1017" s="215" t="str">
        <f t="shared" si="31"/>
        <v>AMERSFOORT</v>
      </c>
      <c r="I1017" s="22"/>
      <c r="N1017" s="360"/>
      <c r="O1017" s="361"/>
      <c r="P1017" s="362"/>
    </row>
    <row r="1018" spans="1:16" x14ac:dyDescent="0.2">
      <c r="A1018" s="182">
        <v>300</v>
      </c>
      <c r="B1018" s="193">
        <v>1404</v>
      </c>
      <c r="C1018" s="183"/>
      <c r="D1018" s="183" t="s">
        <v>10</v>
      </c>
      <c r="E1018" s="183" t="s">
        <v>428</v>
      </c>
      <c r="F1018" s="191">
        <v>3240</v>
      </c>
      <c r="G1018" s="213" t="str">
        <f t="shared" si="30"/>
        <v>Waardenland</v>
      </c>
      <c r="H1018" s="215" t="str">
        <f t="shared" si="31"/>
        <v>GORINCHEM</v>
      </c>
      <c r="I1018" s="22"/>
      <c r="N1018" s="360"/>
      <c r="O1018" s="361"/>
      <c r="P1018" s="362"/>
    </row>
    <row r="1019" spans="1:16" x14ac:dyDescent="0.2">
      <c r="A1019" s="182">
        <v>300</v>
      </c>
      <c r="B1019" s="193">
        <v>1405</v>
      </c>
      <c r="C1019" s="183"/>
      <c r="D1019" s="183" t="s">
        <v>225</v>
      </c>
      <c r="E1019" s="183" t="s">
        <v>428</v>
      </c>
      <c r="F1019" s="191">
        <v>3250</v>
      </c>
      <c r="G1019" s="213" t="str">
        <f t="shared" si="30"/>
        <v>Zeeland</v>
      </c>
      <c r="H1019" s="215" t="str">
        <f t="shared" si="31"/>
        <v>TILBURG</v>
      </c>
      <c r="I1019" s="22"/>
      <c r="N1019" s="360"/>
      <c r="O1019" s="361"/>
      <c r="P1019" s="362"/>
    </row>
    <row r="1020" spans="1:16" x14ac:dyDescent="0.2">
      <c r="A1020" s="182">
        <v>300</v>
      </c>
      <c r="B1020" s="193">
        <v>1406</v>
      </c>
      <c r="C1020" s="183"/>
      <c r="D1020" s="183" t="s">
        <v>741</v>
      </c>
      <c r="E1020" s="183" t="s">
        <v>428</v>
      </c>
      <c r="F1020" s="191">
        <v>3210</v>
      </c>
      <c r="G1020" s="213" t="str">
        <f t="shared" si="30"/>
        <v>Rotterdam</v>
      </c>
      <c r="H1020" s="215" t="str">
        <f t="shared" si="31"/>
        <v>ZWOLLE</v>
      </c>
      <c r="I1020" s="22"/>
      <c r="N1020" s="360"/>
      <c r="O1020" s="361"/>
      <c r="P1020" s="362"/>
    </row>
    <row r="1021" spans="1:16" x14ac:dyDescent="0.2">
      <c r="A1021" s="182">
        <v>300</v>
      </c>
      <c r="B1021" s="193">
        <v>1407</v>
      </c>
      <c r="C1021" s="183"/>
      <c r="D1021" s="183" t="s">
        <v>59</v>
      </c>
      <c r="E1021" s="183" t="s">
        <v>428</v>
      </c>
      <c r="F1021" s="191">
        <v>3050</v>
      </c>
      <c r="G1021" s="213" t="str">
        <f t="shared" si="30"/>
        <v>Twente</v>
      </c>
      <c r="H1021" s="215" t="str">
        <f t="shared" si="31"/>
        <v>ENSCHEDE</v>
      </c>
      <c r="I1021" s="22"/>
      <c r="N1021" s="360"/>
      <c r="O1021" s="361"/>
      <c r="P1021" s="362"/>
    </row>
    <row r="1022" spans="1:16" x14ac:dyDescent="0.2">
      <c r="A1022" s="182">
        <v>300</v>
      </c>
      <c r="B1022" s="193">
        <v>1408</v>
      </c>
      <c r="C1022" s="183"/>
      <c r="D1022" s="183" t="s">
        <v>55</v>
      </c>
      <c r="E1022" s="183" t="s">
        <v>428</v>
      </c>
      <c r="F1022" s="191">
        <v>3120</v>
      </c>
      <c r="G1022" s="213" t="str">
        <f t="shared" si="30"/>
        <v>Noord-Holland Noord</v>
      </c>
      <c r="H1022" s="215" t="str">
        <f t="shared" si="31"/>
        <v>ALKMAAR</v>
      </c>
      <c r="I1022" s="22"/>
      <c r="N1022" s="360"/>
      <c r="O1022" s="361"/>
      <c r="P1022" s="362"/>
    </row>
    <row r="1023" spans="1:16" x14ac:dyDescent="0.2">
      <c r="A1023" s="182">
        <v>300</v>
      </c>
      <c r="B1023" s="193">
        <v>1409</v>
      </c>
      <c r="C1023" s="183"/>
      <c r="D1023" s="183" t="s">
        <v>50</v>
      </c>
      <c r="E1023" s="183" t="s">
        <v>428</v>
      </c>
      <c r="F1023" s="191">
        <v>3300</v>
      </c>
      <c r="G1023" s="213" t="str">
        <f t="shared" si="30"/>
        <v>Noord-Limburg</v>
      </c>
      <c r="H1023" s="215" t="str">
        <f t="shared" si="31"/>
        <v>EINDHOVEN</v>
      </c>
      <c r="I1023" s="22"/>
      <c r="N1023" s="360"/>
      <c r="O1023" s="361"/>
      <c r="P1023" s="362"/>
    </row>
    <row r="1024" spans="1:16" x14ac:dyDescent="0.2">
      <c r="A1024" s="182">
        <v>300</v>
      </c>
      <c r="B1024" s="193">
        <v>1410</v>
      </c>
      <c r="C1024" s="183"/>
      <c r="D1024" s="183" t="s">
        <v>756</v>
      </c>
      <c r="E1024" s="183" t="s">
        <v>428</v>
      </c>
      <c r="F1024" s="191">
        <v>3020</v>
      </c>
      <c r="G1024" s="213" t="str">
        <f t="shared" si="30"/>
        <v>Friesland</v>
      </c>
      <c r="H1024" s="215" t="str">
        <f t="shared" si="31"/>
        <v>LEEUWARDEN</v>
      </c>
      <c r="I1024" s="22"/>
      <c r="N1024" s="360"/>
      <c r="O1024" s="361"/>
      <c r="P1024" s="362"/>
    </row>
    <row r="1025" spans="1:16" x14ac:dyDescent="0.2">
      <c r="A1025" s="182">
        <v>300</v>
      </c>
      <c r="B1025" s="193">
        <v>1411</v>
      </c>
      <c r="C1025" s="183"/>
      <c r="D1025" s="183" t="s">
        <v>46</v>
      </c>
      <c r="E1025" s="183" t="s">
        <v>428</v>
      </c>
      <c r="F1025" s="191">
        <v>3030</v>
      </c>
      <c r="G1025" s="213" t="str">
        <f t="shared" si="30"/>
        <v>Drenthe</v>
      </c>
      <c r="H1025" s="215" t="str">
        <f t="shared" si="31"/>
        <v>ZWOLLE</v>
      </c>
      <c r="I1025" s="22"/>
      <c r="N1025" s="360"/>
      <c r="O1025" s="361"/>
      <c r="P1025" s="362"/>
    </row>
    <row r="1026" spans="1:16" x14ac:dyDescent="0.2">
      <c r="A1026" s="182">
        <v>300</v>
      </c>
      <c r="B1026" s="193">
        <v>1412</v>
      </c>
      <c r="C1026" s="183"/>
      <c r="D1026" s="183" t="s">
        <v>760</v>
      </c>
      <c r="E1026" s="183" t="s">
        <v>428</v>
      </c>
      <c r="F1026" s="191">
        <v>3110</v>
      </c>
      <c r="G1026" s="213" t="str">
        <f t="shared" si="30"/>
        <v>t Gooi</v>
      </c>
      <c r="H1026" s="215" t="str">
        <f t="shared" si="31"/>
        <v>AMERSFOORT</v>
      </c>
      <c r="I1026" s="22"/>
      <c r="N1026" s="360"/>
      <c r="O1026" s="361"/>
      <c r="P1026" s="362"/>
    </row>
    <row r="1027" spans="1:16" x14ac:dyDescent="0.2">
      <c r="A1027" s="182">
        <v>300</v>
      </c>
      <c r="B1027" s="193">
        <v>1413</v>
      </c>
      <c r="C1027" s="183"/>
      <c r="D1027" s="183" t="s">
        <v>772</v>
      </c>
      <c r="E1027" s="183" t="s">
        <v>428</v>
      </c>
      <c r="F1027" s="191">
        <v>3060</v>
      </c>
      <c r="G1027" s="213" t="str">
        <f t="shared" si="30"/>
        <v>Apeldoorn Zutphen e.o.</v>
      </c>
      <c r="H1027" s="215" t="str">
        <f t="shared" si="31"/>
        <v>AMERSFOORT</v>
      </c>
      <c r="I1027" s="22"/>
      <c r="N1027" s="360"/>
      <c r="O1027" s="361"/>
      <c r="P1027" s="362"/>
    </row>
    <row r="1028" spans="1:16" x14ac:dyDescent="0.2">
      <c r="A1028" s="182">
        <v>300</v>
      </c>
      <c r="B1028" s="193">
        <v>1414</v>
      </c>
      <c r="C1028" s="183"/>
      <c r="D1028" s="183" t="s">
        <v>2401</v>
      </c>
      <c r="E1028" s="183" t="s">
        <v>557</v>
      </c>
      <c r="F1028" s="191">
        <v>3250</v>
      </c>
      <c r="G1028" s="213" t="str">
        <f t="shared" si="30"/>
        <v>Zeeland</v>
      </c>
      <c r="H1028" s="215" t="str">
        <f t="shared" si="31"/>
        <v>TILBURG</v>
      </c>
      <c r="I1028" s="22"/>
      <c r="N1028" s="360"/>
      <c r="O1028" s="361"/>
      <c r="P1028" s="362"/>
    </row>
    <row r="1029" spans="1:16" x14ac:dyDescent="0.2">
      <c r="A1029" s="182">
        <v>300</v>
      </c>
      <c r="B1029" s="193">
        <v>1415</v>
      </c>
      <c r="C1029" s="183"/>
      <c r="D1029" s="183" t="s">
        <v>2402</v>
      </c>
      <c r="E1029" s="183" t="s">
        <v>255</v>
      </c>
      <c r="F1029" s="191">
        <v>3260</v>
      </c>
      <c r="G1029" s="213" t="str">
        <f t="shared" si="30"/>
        <v>West-Brabant</v>
      </c>
      <c r="H1029" s="215" t="str">
        <f t="shared" si="31"/>
        <v>TILBURG</v>
      </c>
      <c r="I1029" s="22"/>
      <c r="N1029" s="360"/>
      <c r="O1029" s="361"/>
      <c r="P1029" s="362"/>
    </row>
    <row r="1030" spans="1:16" x14ac:dyDescent="0.2">
      <c r="A1030" s="182">
        <v>300</v>
      </c>
      <c r="B1030" s="193">
        <v>1416</v>
      </c>
      <c r="C1030" s="183"/>
      <c r="D1030" s="183" t="s">
        <v>2403</v>
      </c>
      <c r="E1030" s="183" t="s">
        <v>255</v>
      </c>
      <c r="F1030" s="191">
        <v>3270</v>
      </c>
      <c r="G1030" s="213" t="str">
        <f t="shared" si="30"/>
        <v>Midden-Brabant</v>
      </c>
      <c r="H1030" s="215" t="str">
        <f t="shared" si="31"/>
        <v>TILBURG</v>
      </c>
      <c r="I1030" s="22"/>
      <c r="N1030" s="360"/>
      <c r="O1030" s="361"/>
      <c r="P1030" s="362"/>
    </row>
    <row r="1031" spans="1:16" x14ac:dyDescent="0.2">
      <c r="A1031" s="182">
        <v>300</v>
      </c>
      <c r="B1031" s="193">
        <v>1417</v>
      </c>
      <c r="C1031" s="183"/>
      <c r="D1031" s="183" t="s">
        <v>481</v>
      </c>
      <c r="E1031" s="183" t="s">
        <v>561</v>
      </c>
      <c r="F1031" s="191">
        <v>3300</v>
      </c>
      <c r="G1031" s="213" t="str">
        <f t="shared" si="30"/>
        <v>Noord-Limburg</v>
      </c>
      <c r="H1031" s="215" t="str">
        <f t="shared" si="31"/>
        <v>EINDHOVEN</v>
      </c>
      <c r="I1031" s="22"/>
      <c r="N1031" s="360"/>
      <c r="O1031" s="361"/>
      <c r="P1031" s="362"/>
    </row>
    <row r="1032" spans="1:16" x14ac:dyDescent="0.2">
      <c r="A1032" s="182">
        <v>300</v>
      </c>
      <c r="B1032" s="193">
        <v>1418</v>
      </c>
      <c r="C1032" s="183"/>
      <c r="D1032" s="183" t="s">
        <v>2404</v>
      </c>
      <c r="E1032" s="183" t="s">
        <v>247</v>
      </c>
      <c r="F1032" s="191">
        <v>3030</v>
      </c>
      <c r="G1032" s="213" t="str">
        <f t="shared" si="30"/>
        <v>Drenthe</v>
      </c>
      <c r="H1032" s="215" t="str">
        <f t="shared" si="31"/>
        <v>ZWOLLE</v>
      </c>
      <c r="I1032" s="22"/>
      <c r="N1032" s="360"/>
      <c r="O1032" s="361"/>
      <c r="P1032" s="362"/>
    </row>
    <row r="1033" spans="1:16" x14ac:dyDescent="0.2">
      <c r="A1033" s="182">
        <v>300</v>
      </c>
      <c r="B1033" s="193">
        <v>1419</v>
      </c>
      <c r="C1033" s="183"/>
      <c r="D1033" s="183" t="s">
        <v>2404</v>
      </c>
      <c r="E1033" s="183" t="s">
        <v>247</v>
      </c>
      <c r="F1033" s="191">
        <v>3030</v>
      </c>
      <c r="G1033" s="213" t="str">
        <f t="shared" si="30"/>
        <v>Drenthe</v>
      </c>
      <c r="H1033" s="215" t="str">
        <f t="shared" si="31"/>
        <v>ZWOLLE</v>
      </c>
      <c r="I1033" s="22"/>
      <c r="N1033" s="360"/>
      <c r="O1033" s="361"/>
      <c r="P1033" s="362"/>
    </row>
    <row r="1034" spans="1:16" x14ac:dyDescent="0.2">
      <c r="A1034" s="182">
        <v>300</v>
      </c>
      <c r="B1034" s="193">
        <v>1420</v>
      </c>
      <c r="C1034" s="183"/>
      <c r="D1034" s="183" t="s">
        <v>2404</v>
      </c>
      <c r="E1034" s="183" t="s">
        <v>247</v>
      </c>
      <c r="F1034" s="191">
        <v>3010</v>
      </c>
      <c r="G1034" s="213" t="str">
        <f t="shared" si="30"/>
        <v>Groningen</v>
      </c>
      <c r="H1034" s="215" t="str">
        <f t="shared" si="31"/>
        <v>ENSCHEDE</v>
      </c>
      <c r="I1034" s="22"/>
      <c r="N1034" s="360"/>
      <c r="O1034" s="361"/>
      <c r="P1034" s="362"/>
    </row>
    <row r="1035" spans="1:16" x14ac:dyDescent="0.2">
      <c r="A1035" s="182">
        <v>300</v>
      </c>
      <c r="B1035" s="193">
        <v>1421</v>
      </c>
      <c r="C1035" s="183"/>
      <c r="D1035" s="183" t="s">
        <v>2404</v>
      </c>
      <c r="E1035" s="183" t="s">
        <v>247</v>
      </c>
      <c r="F1035" s="191">
        <v>3010</v>
      </c>
      <c r="G1035" s="213" t="str">
        <f t="shared" si="30"/>
        <v>Groningen</v>
      </c>
      <c r="H1035" s="215" t="str">
        <f t="shared" si="31"/>
        <v>ENSCHEDE</v>
      </c>
      <c r="I1035" s="22"/>
      <c r="N1035" s="360"/>
      <c r="O1035" s="361"/>
      <c r="P1035" s="362"/>
    </row>
    <row r="1036" spans="1:16" x14ac:dyDescent="0.2">
      <c r="A1036" s="182">
        <v>300</v>
      </c>
      <c r="B1036" s="193">
        <v>1423</v>
      </c>
      <c r="C1036" s="183"/>
      <c r="D1036" s="183" t="s">
        <v>174</v>
      </c>
      <c r="E1036" s="183" t="s">
        <v>553</v>
      </c>
      <c r="F1036" s="191">
        <v>3180</v>
      </c>
      <c r="G1036" s="213" t="str">
        <f t="shared" si="30"/>
        <v>Haaglanden</v>
      </c>
      <c r="H1036" s="215" t="str">
        <f t="shared" si="31"/>
        <v>TILBURG</v>
      </c>
      <c r="I1036" s="22"/>
      <c r="N1036" s="360"/>
      <c r="O1036" s="361"/>
      <c r="P1036" s="362"/>
    </row>
    <row r="1037" spans="1:16" x14ac:dyDescent="0.2">
      <c r="A1037" s="182">
        <v>300</v>
      </c>
      <c r="B1037" s="193">
        <v>1424</v>
      </c>
      <c r="C1037" s="183"/>
      <c r="D1037" s="183" t="s">
        <v>2405</v>
      </c>
      <c r="E1037" s="183" t="s">
        <v>255</v>
      </c>
      <c r="F1037" s="191">
        <v>3270</v>
      </c>
      <c r="G1037" s="213" t="str">
        <f t="shared" si="30"/>
        <v>Midden-Brabant</v>
      </c>
      <c r="H1037" s="215" t="str">
        <f t="shared" si="31"/>
        <v>TILBURG</v>
      </c>
      <c r="I1037" s="22"/>
      <c r="N1037" s="360"/>
      <c r="O1037" s="361"/>
      <c r="P1037" s="362"/>
    </row>
    <row r="1038" spans="1:16" x14ac:dyDescent="0.2">
      <c r="A1038" s="182">
        <v>300</v>
      </c>
      <c r="B1038" s="193">
        <v>1425</v>
      </c>
      <c r="C1038" s="183"/>
      <c r="D1038" s="183" t="s">
        <v>2000</v>
      </c>
      <c r="E1038" s="183" t="s">
        <v>332</v>
      </c>
      <c r="F1038" s="191">
        <v>3180</v>
      </c>
      <c r="G1038" s="213" t="str">
        <f t="shared" si="30"/>
        <v>Haaglanden</v>
      </c>
      <c r="H1038" s="215" t="str">
        <f t="shared" si="31"/>
        <v>TILBURG</v>
      </c>
      <c r="I1038" s="22"/>
      <c r="N1038" s="360"/>
      <c r="O1038" s="361"/>
      <c r="P1038" s="362"/>
    </row>
    <row r="1039" spans="1:16" x14ac:dyDescent="0.2">
      <c r="A1039" s="182">
        <v>300</v>
      </c>
      <c r="B1039" s="193">
        <v>1426</v>
      </c>
      <c r="C1039" s="183"/>
      <c r="D1039" s="183" t="s">
        <v>2000</v>
      </c>
      <c r="E1039" s="183" t="s">
        <v>332</v>
      </c>
      <c r="F1039" s="191">
        <v>3190</v>
      </c>
      <c r="G1039" s="213" t="str">
        <f t="shared" si="30"/>
        <v>Delft Westland Oostland</v>
      </c>
      <c r="H1039" s="215" t="str">
        <f t="shared" si="31"/>
        <v>SCHIEDAM</v>
      </c>
      <c r="I1039" s="22"/>
      <c r="N1039" s="360"/>
      <c r="O1039" s="361"/>
      <c r="P1039" s="362"/>
    </row>
    <row r="1040" spans="1:16" x14ac:dyDescent="0.2">
      <c r="A1040" s="182">
        <v>300</v>
      </c>
      <c r="B1040" s="193">
        <v>1427</v>
      </c>
      <c r="C1040" s="183"/>
      <c r="D1040" s="183" t="s">
        <v>2406</v>
      </c>
      <c r="E1040" s="183" t="s">
        <v>466</v>
      </c>
      <c r="F1040" s="191">
        <v>3020</v>
      </c>
      <c r="G1040" s="213" t="str">
        <f t="shared" si="30"/>
        <v>Friesland</v>
      </c>
      <c r="H1040" s="215" t="str">
        <f t="shared" si="31"/>
        <v>LEEUWARDEN</v>
      </c>
      <c r="I1040" s="22"/>
      <c r="N1040" s="360"/>
      <c r="O1040" s="361"/>
      <c r="P1040" s="362"/>
    </row>
    <row r="1041" spans="1:16" x14ac:dyDescent="0.2">
      <c r="A1041" s="182">
        <v>300</v>
      </c>
      <c r="B1041" s="193">
        <v>1428</v>
      </c>
      <c r="C1041" s="183"/>
      <c r="D1041" s="183" t="s">
        <v>1923</v>
      </c>
      <c r="E1041" s="183" t="s">
        <v>417</v>
      </c>
      <c r="F1041" s="191">
        <v>3310</v>
      </c>
      <c r="G1041" s="213" t="str">
        <f t="shared" si="30"/>
        <v>Zuid-Limburg</v>
      </c>
      <c r="H1041" s="215" t="str">
        <f t="shared" si="31"/>
        <v>TILBURG</v>
      </c>
      <c r="I1041" s="22"/>
      <c r="N1041" s="360"/>
      <c r="O1041" s="361"/>
      <c r="P1041" s="362"/>
    </row>
    <row r="1042" spans="1:16" x14ac:dyDescent="0.2">
      <c r="A1042" s="182">
        <v>300</v>
      </c>
      <c r="B1042" s="193">
        <v>1429</v>
      </c>
      <c r="C1042" s="183"/>
      <c r="D1042" s="183" t="s">
        <v>2407</v>
      </c>
      <c r="E1042" s="183" t="s">
        <v>253</v>
      </c>
      <c r="F1042" s="191">
        <v>3290</v>
      </c>
      <c r="G1042" s="213" t="str">
        <f t="shared" si="30"/>
        <v>Zuidoost-Brabant</v>
      </c>
      <c r="H1042" s="215" t="str">
        <f t="shared" si="31"/>
        <v>TILBURG</v>
      </c>
      <c r="I1042" s="22"/>
      <c r="N1042" s="360"/>
      <c r="O1042" s="361"/>
      <c r="P1042" s="362"/>
    </row>
    <row r="1043" spans="1:16" x14ac:dyDescent="0.2">
      <c r="A1043" s="182">
        <v>300</v>
      </c>
      <c r="B1043" s="193">
        <v>1430</v>
      </c>
      <c r="C1043" s="183"/>
      <c r="D1043" s="183" t="s">
        <v>2408</v>
      </c>
      <c r="E1043" s="183" t="s">
        <v>560</v>
      </c>
      <c r="F1043" s="191">
        <v>3210</v>
      </c>
      <c r="G1043" s="213" t="str">
        <f t="shared" si="30"/>
        <v>Rotterdam</v>
      </c>
      <c r="H1043" s="215" t="str">
        <f t="shared" si="31"/>
        <v>ZWOLLE</v>
      </c>
      <c r="I1043" s="22"/>
      <c r="N1043" s="360"/>
      <c r="O1043" s="361"/>
      <c r="P1043" s="362"/>
    </row>
    <row r="1044" spans="1:16" x14ac:dyDescent="0.2">
      <c r="A1044" s="182">
        <v>300</v>
      </c>
      <c r="B1044" s="193">
        <v>1431</v>
      </c>
      <c r="C1044" s="183"/>
      <c r="D1044" s="183" t="s">
        <v>788</v>
      </c>
      <c r="E1044" s="183" t="s">
        <v>253</v>
      </c>
      <c r="F1044" s="191">
        <v>3290</v>
      </c>
      <c r="G1044" s="213" t="str">
        <f t="shared" si="30"/>
        <v>Zuidoost-Brabant</v>
      </c>
      <c r="H1044" s="215" t="str">
        <f t="shared" si="31"/>
        <v>TILBURG</v>
      </c>
      <c r="I1044" s="22"/>
      <c r="N1044" s="360"/>
      <c r="O1044" s="361"/>
      <c r="P1044" s="362"/>
    </row>
    <row r="1045" spans="1:16" x14ac:dyDescent="0.2">
      <c r="A1045" s="182">
        <v>300</v>
      </c>
      <c r="B1045" s="193">
        <v>1432</v>
      </c>
      <c r="C1045" s="183"/>
      <c r="D1045" s="183" t="s">
        <v>529</v>
      </c>
      <c r="E1045" s="183" t="s">
        <v>245</v>
      </c>
      <c r="F1045" s="191">
        <v>3010</v>
      </c>
      <c r="G1045" s="213" t="str">
        <f t="shared" si="30"/>
        <v>Groningen</v>
      </c>
      <c r="H1045" s="215" t="str">
        <f t="shared" si="31"/>
        <v>ENSCHEDE</v>
      </c>
      <c r="I1045" s="22"/>
      <c r="N1045" s="360"/>
      <c r="O1045" s="361"/>
      <c r="P1045" s="362"/>
    </row>
    <row r="1046" spans="1:16" x14ac:dyDescent="0.2">
      <c r="A1046" s="182">
        <v>300</v>
      </c>
      <c r="B1046" s="193">
        <v>1433</v>
      </c>
      <c r="C1046" s="183"/>
      <c r="D1046" s="183" t="s">
        <v>2409</v>
      </c>
      <c r="E1046" s="183" t="s">
        <v>1142</v>
      </c>
      <c r="F1046" s="191">
        <v>3310</v>
      </c>
      <c r="G1046" s="213" t="str">
        <f t="shared" si="30"/>
        <v>Zuid-Limburg</v>
      </c>
      <c r="H1046" s="215" t="str">
        <f t="shared" si="31"/>
        <v>TILBURG</v>
      </c>
      <c r="I1046" s="22"/>
      <c r="N1046" s="360"/>
      <c r="O1046" s="361"/>
      <c r="P1046" s="362"/>
    </row>
    <row r="1047" spans="1:16" x14ac:dyDescent="0.2">
      <c r="A1047" s="182">
        <v>300</v>
      </c>
      <c r="B1047" s="193">
        <v>1434</v>
      </c>
      <c r="C1047" s="183"/>
      <c r="D1047" s="183" t="s">
        <v>2410</v>
      </c>
      <c r="E1047" s="183" t="s">
        <v>288</v>
      </c>
      <c r="F1047" s="191">
        <v>3250</v>
      </c>
      <c r="G1047" s="213" t="str">
        <f t="shared" si="30"/>
        <v>Zeeland</v>
      </c>
      <c r="H1047" s="215" t="str">
        <f t="shared" si="31"/>
        <v>TILBURG</v>
      </c>
      <c r="I1047" s="22"/>
      <c r="N1047" s="360"/>
      <c r="O1047" s="361"/>
      <c r="P1047" s="362"/>
    </row>
    <row r="1048" spans="1:16" x14ac:dyDescent="0.2">
      <c r="A1048" s="182">
        <v>300</v>
      </c>
      <c r="B1048" s="193">
        <v>1436</v>
      </c>
      <c r="C1048" s="183"/>
      <c r="D1048" s="183" t="s">
        <v>602</v>
      </c>
      <c r="E1048" s="183" t="s">
        <v>366</v>
      </c>
      <c r="F1048" s="191">
        <v>3050</v>
      </c>
      <c r="G1048" s="213" t="str">
        <f t="shared" ref="G1048:G1111" si="32">VLOOKUP($F1048,$J$23:$L$54,2,FALSE)</f>
        <v>Twente</v>
      </c>
      <c r="H1048" s="215" t="str">
        <f t="shared" ref="H1048:H1111" si="33">VLOOKUP($F1048,$J$23:$L$54,3,FALSE)</f>
        <v>ENSCHEDE</v>
      </c>
      <c r="I1048" s="22"/>
      <c r="N1048" s="360"/>
      <c r="O1048" s="361"/>
      <c r="P1048" s="362"/>
    </row>
    <row r="1049" spans="1:16" x14ac:dyDescent="0.2">
      <c r="A1049" s="182">
        <v>300</v>
      </c>
      <c r="B1049" s="193">
        <v>1437</v>
      </c>
      <c r="C1049" s="183"/>
      <c r="D1049" s="183" t="s">
        <v>467</v>
      </c>
      <c r="E1049" s="183" t="s">
        <v>366</v>
      </c>
      <c r="F1049" s="191">
        <v>3050</v>
      </c>
      <c r="G1049" s="213" t="str">
        <f t="shared" si="32"/>
        <v>Twente</v>
      </c>
      <c r="H1049" s="215" t="str">
        <f t="shared" si="33"/>
        <v>ENSCHEDE</v>
      </c>
      <c r="I1049" s="22"/>
      <c r="N1049" s="360"/>
      <c r="O1049" s="361"/>
      <c r="P1049" s="362"/>
    </row>
    <row r="1050" spans="1:16" x14ac:dyDescent="0.2">
      <c r="A1050" s="182">
        <v>300</v>
      </c>
      <c r="B1050" s="193">
        <v>1438</v>
      </c>
      <c r="C1050" s="183"/>
      <c r="D1050" s="183" t="s">
        <v>2411</v>
      </c>
      <c r="E1050" s="183" t="s">
        <v>569</v>
      </c>
      <c r="F1050" s="191">
        <v>3170</v>
      </c>
      <c r="G1050" s="213" t="str">
        <f t="shared" si="32"/>
        <v>Zuid Holland Noord</v>
      </c>
      <c r="H1050" s="215" t="str">
        <f t="shared" si="33"/>
        <v>LEIDEN</v>
      </c>
      <c r="I1050" s="22"/>
      <c r="N1050" s="360"/>
      <c r="O1050" s="361"/>
      <c r="P1050" s="362"/>
    </row>
    <row r="1051" spans="1:16" x14ac:dyDescent="0.2">
      <c r="A1051" s="182">
        <v>300</v>
      </c>
      <c r="B1051" s="193">
        <v>1439</v>
      </c>
      <c r="C1051" s="183"/>
      <c r="D1051" s="183" t="s">
        <v>2412</v>
      </c>
      <c r="E1051" s="183" t="s">
        <v>474</v>
      </c>
      <c r="F1051" s="191">
        <v>3090</v>
      </c>
      <c r="G1051" s="213" t="str">
        <f t="shared" si="32"/>
        <v>Utrecht</v>
      </c>
      <c r="H1051" s="215" t="str">
        <f t="shared" si="33"/>
        <v>AMERSFOORT</v>
      </c>
      <c r="I1051" s="22"/>
      <c r="N1051" s="360"/>
      <c r="O1051" s="361"/>
      <c r="P1051" s="362"/>
    </row>
    <row r="1052" spans="1:16" x14ac:dyDescent="0.2">
      <c r="A1052" s="182">
        <v>300</v>
      </c>
      <c r="B1052" s="193">
        <v>1442</v>
      </c>
      <c r="C1052" s="183"/>
      <c r="D1052" s="183" t="s">
        <v>2413</v>
      </c>
      <c r="E1052" s="183" t="s">
        <v>252</v>
      </c>
      <c r="F1052" s="191">
        <v>3090</v>
      </c>
      <c r="G1052" s="213" t="str">
        <f t="shared" si="32"/>
        <v>Utrecht</v>
      </c>
      <c r="H1052" s="215" t="str">
        <f t="shared" si="33"/>
        <v>AMERSFOORT</v>
      </c>
      <c r="I1052" s="22"/>
      <c r="N1052" s="360"/>
      <c r="O1052" s="361"/>
      <c r="P1052" s="362"/>
    </row>
    <row r="1053" spans="1:16" x14ac:dyDescent="0.2">
      <c r="A1053" s="182">
        <v>300</v>
      </c>
      <c r="B1053" s="193">
        <v>1443</v>
      </c>
      <c r="C1053" s="183"/>
      <c r="D1053" s="183" t="s">
        <v>2414</v>
      </c>
      <c r="E1053" s="183" t="s">
        <v>290</v>
      </c>
      <c r="F1053" s="191">
        <v>3070</v>
      </c>
      <c r="G1053" s="213" t="str">
        <f t="shared" si="32"/>
        <v>Arnhem</v>
      </c>
      <c r="H1053" s="215" t="str">
        <f t="shared" si="33"/>
        <v>ENSCHEDE</v>
      </c>
      <c r="I1053" s="22"/>
      <c r="N1053" s="360"/>
      <c r="O1053" s="361"/>
      <c r="P1053" s="362"/>
    </row>
    <row r="1054" spans="1:16" x14ac:dyDescent="0.2">
      <c r="A1054" s="182">
        <v>300</v>
      </c>
      <c r="B1054" s="193">
        <v>1445</v>
      </c>
      <c r="C1054" s="183"/>
      <c r="D1054" s="183" t="s">
        <v>1143</v>
      </c>
      <c r="E1054" s="183" t="s">
        <v>553</v>
      </c>
      <c r="F1054" s="191">
        <v>3180</v>
      </c>
      <c r="G1054" s="213" t="str">
        <f t="shared" si="32"/>
        <v>Haaglanden</v>
      </c>
      <c r="H1054" s="215" t="str">
        <f t="shared" si="33"/>
        <v>TILBURG</v>
      </c>
      <c r="I1054" s="22"/>
      <c r="N1054" s="360"/>
      <c r="O1054" s="361"/>
      <c r="P1054" s="362"/>
    </row>
    <row r="1055" spans="1:16" x14ac:dyDescent="0.2">
      <c r="A1055" s="182">
        <v>300</v>
      </c>
      <c r="B1055" s="193">
        <v>1446</v>
      </c>
      <c r="C1055" s="183"/>
      <c r="D1055" s="183" t="s">
        <v>2176</v>
      </c>
      <c r="E1055" s="183" t="s">
        <v>553</v>
      </c>
      <c r="F1055" s="191">
        <v>3240</v>
      </c>
      <c r="G1055" s="213" t="str">
        <f t="shared" si="32"/>
        <v>Waardenland</v>
      </c>
      <c r="H1055" s="215" t="str">
        <f t="shared" si="33"/>
        <v>GORINCHEM</v>
      </c>
      <c r="I1055" s="22"/>
      <c r="N1055" s="360"/>
      <c r="O1055" s="361"/>
      <c r="P1055" s="362"/>
    </row>
    <row r="1056" spans="1:16" x14ac:dyDescent="0.2">
      <c r="A1056" s="182">
        <v>300</v>
      </c>
      <c r="B1056" s="193">
        <v>1447</v>
      </c>
      <c r="C1056" s="183"/>
      <c r="D1056" s="183" t="s">
        <v>2034</v>
      </c>
      <c r="E1056" s="183" t="s">
        <v>251</v>
      </c>
      <c r="F1056" s="191">
        <v>3260</v>
      </c>
      <c r="G1056" s="213" t="str">
        <f t="shared" si="32"/>
        <v>West-Brabant</v>
      </c>
      <c r="H1056" s="215" t="str">
        <f t="shared" si="33"/>
        <v>TILBURG</v>
      </c>
      <c r="I1056" s="22"/>
      <c r="N1056" s="360"/>
      <c r="O1056" s="361"/>
      <c r="P1056" s="362"/>
    </row>
    <row r="1057" spans="1:16" x14ac:dyDescent="0.2">
      <c r="A1057" s="182">
        <v>300</v>
      </c>
      <c r="B1057" s="193">
        <v>1448</v>
      </c>
      <c r="C1057" s="183"/>
      <c r="D1057" s="183" t="s">
        <v>13</v>
      </c>
      <c r="E1057" s="183" t="s">
        <v>398</v>
      </c>
      <c r="F1057" s="191">
        <v>3260</v>
      </c>
      <c r="G1057" s="213" t="str">
        <f t="shared" si="32"/>
        <v>West-Brabant</v>
      </c>
      <c r="H1057" s="215" t="str">
        <f t="shared" si="33"/>
        <v>TILBURG</v>
      </c>
      <c r="I1057" s="22"/>
      <c r="N1057" s="360"/>
      <c r="O1057" s="361"/>
      <c r="P1057" s="362"/>
    </row>
    <row r="1058" spans="1:16" x14ac:dyDescent="0.2">
      <c r="A1058" s="182">
        <v>300</v>
      </c>
      <c r="B1058" s="193">
        <v>1449</v>
      </c>
      <c r="C1058" s="183"/>
      <c r="D1058" s="183" t="s">
        <v>14</v>
      </c>
      <c r="E1058" s="183" t="s">
        <v>240</v>
      </c>
      <c r="F1058" s="191">
        <v>3260</v>
      </c>
      <c r="G1058" s="213" t="str">
        <f t="shared" si="32"/>
        <v>West-Brabant</v>
      </c>
      <c r="H1058" s="215" t="str">
        <f t="shared" si="33"/>
        <v>TILBURG</v>
      </c>
      <c r="I1058" s="22"/>
      <c r="N1058" s="360"/>
      <c r="O1058" s="361"/>
      <c r="P1058" s="362"/>
    </row>
    <row r="1059" spans="1:16" x14ac:dyDescent="0.2">
      <c r="A1059" s="182">
        <v>300</v>
      </c>
      <c r="B1059" s="193">
        <v>1450</v>
      </c>
      <c r="C1059" s="183"/>
      <c r="D1059" s="183" t="s">
        <v>15</v>
      </c>
      <c r="E1059" s="183" t="s">
        <v>299</v>
      </c>
      <c r="F1059" s="191">
        <v>3260</v>
      </c>
      <c r="G1059" s="213" t="str">
        <f t="shared" si="32"/>
        <v>West-Brabant</v>
      </c>
      <c r="H1059" s="215" t="str">
        <f t="shared" si="33"/>
        <v>TILBURG</v>
      </c>
      <c r="I1059" s="22"/>
      <c r="N1059" s="360"/>
      <c r="O1059" s="361"/>
      <c r="P1059" s="362"/>
    </row>
    <row r="1060" spans="1:16" x14ac:dyDescent="0.2">
      <c r="A1060" s="182">
        <v>300</v>
      </c>
      <c r="B1060" s="193">
        <v>1451</v>
      </c>
      <c r="C1060" s="183"/>
      <c r="D1060" s="183" t="s">
        <v>16</v>
      </c>
      <c r="E1060" s="183" t="s">
        <v>299</v>
      </c>
      <c r="F1060" s="191">
        <v>3280</v>
      </c>
      <c r="G1060" s="213" t="str">
        <f t="shared" si="32"/>
        <v>Noordoost-Brabant</v>
      </c>
      <c r="H1060" s="215" t="str">
        <f t="shared" si="33"/>
        <v>TILBURG</v>
      </c>
      <c r="I1060" s="22"/>
      <c r="N1060" s="360"/>
      <c r="O1060" s="361"/>
      <c r="P1060" s="362"/>
    </row>
    <row r="1061" spans="1:16" x14ac:dyDescent="0.2">
      <c r="A1061" s="182">
        <v>300</v>
      </c>
      <c r="B1061" s="193">
        <v>1455</v>
      </c>
      <c r="C1061" s="183"/>
      <c r="D1061" s="183" t="s">
        <v>17</v>
      </c>
      <c r="E1061" s="183" t="s">
        <v>553</v>
      </c>
      <c r="F1061" s="191">
        <v>3180</v>
      </c>
      <c r="G1061" s="213" t="str">
        <f t="shared" si="32"/>
        <v>Haaglanden</v>
      </c>
      <c r="H1061" s="215" t="str">
        <f t="shared" si="33"/>
        <v>TILBURG</v>
      </c>
      <c r="I1061" s="22"/>
      <c r="N1061" s="360"/>
      <c r="O1061" s="361"/>
      <c r="P1061" s="362"/>
    </row>
    <row r="1062" spans="1:16" x14ac:dyDescent="0.2">
      <c r="A1062" s="182">
        <v>300</v>
      </c>
      <c r="B1062" s="193">
        <v>1457</v>
      </c>
      <c r="C1062" s="183"/>
      <c r="D1062" s="183" t="s">
        <v>2415</v>
      </c>
      <c r="E1062" s="183" t="s">
        <v>660</v>
      </c>
      <c r="F1062" s="191">
        <v>3200</v>
      </c>
      <c r="G1062" s="213" t="str">
        <f t="shared" si="32"/>
        <v>Midden-Holland</v>
      </c>
      <c r="H1062" s="215" t="str">
        <f t="shared" si="33"/>
        <v>GORINCHEM</v>
      </c>
      <c r="I1062" s="22"/>
      <c r="N1062" s="360"/>
      <c r="O1062" s="361"/>
      <c r="P1062" s="362"/>
    </row>
    <row r="1063" spans="1:16" x14ac:dyDescent="0.2">
      <c r="A1063" s="182">
        <v>300</v>
      </c>
      <c r="B1063" s="193">
        <v>1458</v>
      </c>
      <c r="C1063" s="183"/>
      <c r="D1063" s="183" t="s">
        <v>2416</v>
      </c>
      <c r="E1063" s="183" t="s">
        <v>627</v>
      </c>
      <c r="F1063" s="191">
        <v>3080</v>
      </c>
      <c r="G1063" s="213" t="str">
        <f t="shared" si="32"/>
        <v>Nijmegen</v>
      </c>
      <c r="H1063" s="215" t="str">
        <f t="shared" si="33"/>
        <v>EINDHOVEN</v>
      </c>
      <c r="I1063" s="22"/>
      <c r="N1063" s="360"/>
      <c r="O1063" s="361"/>
      <c r="P1063" s="362"/>
    </row>
    <row r="1064" spans="1:16" x14ac:dyDescent="0.2">
      <c r="A1064" s="182">
        <v>300</v>
      </c>
      <c r="B1064" s="193">
        <v>1459</v>
      </c>
      <c r="C1064" s="183"/>
      <c r="D1064" s="183" t="s">
        <v>2417</v>
      </c>
      <c r="E1064" s="183" t="s">
        <v>263</v>
      </c>
      <c r="F1064" s="191">
        <v>3120</v>
      </c>
      <c r="G1064" s="213" t="str">
        <f t="shared" si="32"/>
        <v>Noord-Holland Noord</v>
      </c>
      <c r="H1064" s="215" t="str">
        <f t="shared" si="33"/>
        <v>ALKMAAR</v>
      </c>
      <c r="I1064" s="22"/>
      <c r="N1064" s="360"/>
      <c r="O1064" s="361"/>
      <c r="P1064" s="362"/>
    </row>
    <row r="1065" spans="1:16" x14ac:dyDescent="0.2">
      <c r="A1065" s="182">
        <v>300</v>
      </c>
      <c r="B1065" s="193">
        <v>1460</v>
      </c>
      <c r="C1065" s="183"/>
      <c r="D1065" s="183" t="s">
        <v>2417</v>
      </c>
      <c r="E1065" s="183" t="s">
        <v>263</v>
      </c>
      <c r="F1065" s="191">
        <v>3070</v>
      </c>
      <c r="G1065" s="213" t="str">
        <f t="shared" si="32"/>
        <v>Arnhem</v>
      </c>
      <c r="H1065" s="215" t="str">
        <f t="shared" si="33"/>
        <v>ENSCHEDE</v>
      </c>
      <c r="I1065" s="22"/>
      <c r="N1065" s="360"/>
      <c r="O1065" s="361"/>
      <c r="P1065" s="362"/>
    </row>
    <row r="1066" spans="1:16" x14ac:dyDescent="0.2">
      <c r="A1066" s="182">
        <v>300</v>
      </c>
      <c r="B1066" s="193">
        <v>1461</v>
      </c>
      <c r="C1066" s="183"/>
      <c r="D1066" s="183" t="s">
        <v>2417</v>
      </c>
      <c r="E1066" s="183" t="s">
        <v>263</v>
      </c>
      <c r="F1066" s="191">
        <v>3050</v>
      </c>
      <c r="G1066" s="213" t="str">
        <f t="shared" si="32"/>
        <v>Twente</v>
      </c>
      <c r="H1066" s="215" t="str">
        <f t="shared" si="33"/>
        <v>ENSCHEDE</v>
      </c>
      <c r="I1066" s="22"/>
      <c r="N1066" s="360"/>
      <c r="O1066" s="361"/>
      <c r="P1066" s="362"/>
    </row>
    <row r="1067" spans="1:16" x14ac:dyDescent="0.2">
      <c r="A1067" s="182">
        <v>300</v>
      </c>
      <c r="B1067" s="193">
        <v>1462</v>
      </c>
      <c r="C1067" s="183"/>
      <c r="D1067" s="183" t="s">
        <v>2277</v>
      </c>
      <c r="E1067" s="183" t="s">
        <v>553</v>
      </c>
      <c r="F1067" s="191">
        <v>3130</v>
      </c>
      <c r="G1067" s="213" t="str">
        <f t="shared" si="32"/>
        <v>Kennemerland</v>
      </c>
      <c r="H1067" s="215" t="str">
        <f t="shared" si="33"/>
        <v>ZWOLLE</v>
      </c>
      <c r="I1067" s="22"/>
      <c r="N1067" s="360"/>
      <c r="O1067" s="361"/>
      <c r="P1067" s="362"/>
    </row>
    <row r="1068" spans="1:16" x14ac:dyDescent="0.2">
      <c r="A1068" s="182">
        <v>300</v>
      </c>
      <c r="B1068" s="193">
        <v>1463</v>
      </c>
      <c r="C1068" s="183"/>
      <c r="D1068" s="183" t="s">
        <v>2277</v>
      </c>
      <c r="E1068" s="183" t="s">
        <v>553</v>
      </c>
      <c r="F1068" s="191">
        <v>3180</v>
      </c>
      <c r="G1068" s="213" t="str">
        <f t="shared" si="32"/>
        <v>Haaglanden</v>
      </c>
      <c r="H1068" s="215" t="str">
        <f t="shared" si="33"/>
        <v>TILBURG</v>
      </c>
      <c r="I1068" s="22"/>
      <c r="N1068" s="360"/>
      <c r="O1068" s="361"/>
      <c r="P1068" s="362"/>
    </row>
    <row r="1069" spans="1:16" x14ac:dyDescent="0.2">
      <c r="A1069" s="182">
        <v>300</v>
      </c>
      <c r="B1069" s="193">
        <v>1464</v>
      </c>
      <c r="C1069" s="183"/>
      <c r="D1069" s="183" t="s">
        <v>2418</v>
      </c>
      <c r="E1069" s="183" t="s">
        <v>560</v>
      </c>
      <c r="F1069" s="191">
        <v>3210</v>
      </c>
      <c r="G1069" s="213" t="str">
        <f t="shared" si="32"/>
        <v>Rotterdam</v>
      </c>
      <c r="H1069" s="215" t="str">
        <f t="shared" si="33"/>
        <v>ZWOLLE</v>
      </c>
      <c r="I1069" s="22"/>
      <c r="N1069" s="360"/>
      <c r="O1069" s="361"/>
      <c r="P1069" s="362"/>
    </row>
    <row r="1070" spans="1:16" x14ac:dyDescent="0.2">
      <c r="A1070" s="182">
        <v>300</v>
      </c>
      <c r="B1070" s="193">
        <v>1465</v>
      </c>
      <c r="C1070" s="183"/>
      <c r="D1070" s="183" t="s">
        <v>2419</v>
      </c>
      <c r="E1070" s="183" t="s">
        <v>393</v>
      </c>
      <c r="F1070" s="191">
        <v>3190</v>
      </c>
      <c r="G1070" s="213" t="str">
        <f t="shared" si="32"/>
        <v>Delft Westland Oostland</v>
      </c>
      <c r="H1070" s="215" t="str">
        <f t="shared" si="33"/>
        <v>SCHIEDAM</v>
      </c>
      <c r="I1070" s="22"/>
      <c r="N1070" s="360"/>
      <c r="O1070" s="361"/>
      <c r="P1070" s="362"/>
    </row>
    <row r="1071" spans="1:16" x14ac:dyDescent="0.2">
      <c r="A1071" s="182">
        <v>300</v>
      </c>
      <c r="B1071" s="193">
        <v>1466</v>
      </c>
      <c r="C1071" s="183"/>
      <c r="D1071" s="183" t="s">
        <v>18</v>
      </c>
      <c r="E1071" s="183" t="s">
        <v>397</v>
      </c>
      <c r="F1071" s="191">
        <v>3080</v>
      </c>
      <c r="G1071" s="213" t="str">
        <f t="shared" si="32"/>
        <v>Nijmegen</v>
      </c>
      <c r="H1071" s="215" t="str">
        <f t="shared" si="33"/>
        <v>EINDHOVEN</v>
      </c>
      <c r="I1071" s="22"/>
      <c r="N1071" s="360"/>
      <c r="O1071" s="361"/>
      <c r="P1071" s="362"/>
    </row>
    <row r="1072" spans="1:16" x14ac:dyDescent="0.2">
      <c r="A1072" s="182">
        <v>300</v>
      </c>
      <c r="B1072" s="193">
        <v>1467</v>
      </c>
      <c r="C1072" s="183"/>
      <c r="D1072" s="183" t="s">
        <v>2417</v>
      </c>
      <c r="E1072" s="183" t="s">
        <v>263</v>
      </c>
      <c r="F1072" s="191">
        <v>3150</v>
      </c>
      <c r="G1072" s="213" t="str">
        <f t="shared" si="32"/>
        <v>Amsterdam</v>
      </c>
      <c r="H1072" s="215" t="str">
        <f t="shared" si="33"/>
        <v>AMERSFOORT</v>
      </c>
      <c r="I1072" s="22"/>
      <c r="N1072" s="360"/>
      <c r="O1072" s="361"/>
      <c r="P1072" s="362"/>
    </row>
    <row r="1073" spans="1:16" x14ac:dyDescent="0.2">
      <c r="A1073" s="182">
        <v>300</v>
      </c>
      <c r="B1073" s="193">
        <v>1469</v>
      </c>
      <c r="C1073" s="183"/>
      <c r="D1073" s="183" t="s">
        <v>2420</v>
      </c>
      <c r="E1073" s="183" t="s">
        <v>245</v>
      </c>
      <c r="F1073" s="191">
        <v>3010</v>
      </c>
      <c r="G1073" s="213" t="str">
        <f t="shared" si="32"/>
        <v>Groningen</v>
      </c>
      <c r="H1073" s="215" t="str">
        <f t="shared" si="33"/>
        <v>ENSCHEDE</v>
      </c>
      <c r="I1073" s="22"/>
      <c r="N1073" s="360"/>
      <c r="O1073" s="361"/>
      <c r="P1073" s="362"/>
    </row>
    <row r="1074" spans="1:16" x14ac:dyDescent="0.2">
      <c r="A1074" s="182">
        <v>300</v>
      </c>
      <c r="B1074" s="193">
        <v>1470</v>
      </c>
      <c r="C1074" s="183"/>
      <c r="D1074" s="183" t="s">
        <v>2421</v>
      </c>
      <c r="E1074" s="183" t="s">
        <v>662</v>
      </c>
      <c r="F1074" s="191">
        <v>3070</v>
      </c>
      <c r="G1074" s="213" t="str">
        <f t="shared" si="32"/>
        <v>Arnhem</v>
      </c>
      <c r="H1074" s="215" t="str">
        <f t="shared" si="33"/>
        <v>ENSCHEDE</v>
      </c>
      <c r="I1074" s="22"/>
      <c r="N1074" s="360"/>
      <c r="O1074" s="361"/>
      <c r="P1074" s="362"/>
    </row>
    <row r="1075" spans="1:16" x14ac:dyDescent="0.2">
      <c r="A1075" s="182">
        <v>300</v>
      </c>
      <c r="B1075" s="193">
        <v>1471</v>
      </c>
      <c r="C1075" s="183"/>
      <c r="D1075" s="183" t="s">
        <v>2422</v>
      </c>
      <c r="E1075" s="183" t="s">
        <v>366</v>
      </c>
      <c r="F1075" s="191">
        <v>3050</v>
      </c>
      <c r="G1075" s="213" t="str">
        <f t="shared" si="32"/>
        <v>Twente</v>
      </c>
      <c r="H1075" s="215" t="str">
        <f t="shared" si="33"/>
        <v>ENSCHEDE</v>
      </c>
      <c r="I1075" s="22"/>
      <c r="N1075" s="360"/>
      <c r="O1075" s="361"/>
      <c r="P1075" s="362"/>
    </row>
    <row r="1076" spans="1:16" x14ac:dyDescent="0.2">
      <c r="A1076" s="182">
        <v>300</v>
      </c>
      <c r="B1076" s="193">
        <v>1475</v>
      </c>
      <c r="C1076" s="183"/>
      <c r="D1076" s="183" t="s">
        <v>2423</v>
      </c>
      <c r="E1076" s="183" t="s">
        <v>239</v>
      </c>
      <c r="F1076" s="191">
        <v>3040</v>
      </c>
      <c r="G1076" s="213" t="str">
        <f t="shared" si="32"/>
        <v>Zwolle</v>
      </c>
      <c r="H1076" s="215" t="str">
        <f t="shared" si="33"/>
        <v>ZWOLLE</v>
      </c>
      <c r="I1076" s="22"/>
      <c r="N1076" s="360"/>
      <c r="O1076" s="361"/>
      <c r="P1076" s="362"/>
    </row>
    <row r="1077" spans="1:16" x14ac:dyDescent="0.2">
      <c r="A1077" s="182">
        <v>300</v>
      </c>
      <c r="B1077" s="193">
        <v>1477</v>
      </c>
      <c r="C1077" s="183"/>
      <c r="D1077" s="183" t="s">
        <v>2424</v>
      </c>
      <c r="E1077" s="183" t="s">
        <v>558</v>
      </c>
      <c r="F1077" s="191">
        <v>3090</v>
      </c>
      <c r="G1077" s="213" t="str">
        <f t="shared" si="32"/>
        <v>Utrecht</v>
      </c>
      <c r="H1077" s="215" t="str">
        <f t="shared" si="33"/>
        <v>AMERSFOORT</v>
      </c>
      <c r="I1077" s="22"/>
      <c r="N1077" s="360"/>
      <c r="O1077" s="361"/>
      <c r="P1077" s="362"/>
    </row>
    <row r="1078" spans="1:16" x14ac:dyDescent="0.2">
      <c r="A1078" s="182">
        <v>300</v>
      </c>
      <c r="B1078" s="193">
        <v>1479</v>
      </c>
      <c r="C1078" s="183"/>
      <c r="D1078" s="183" t="s">
        <v>227</v>
      </c>
      <c r="E1078" s="183" t="s">
        <v>252</v>
      </c>
      <c r="F1078" s="191">
        <v>3090</v>
      </c>
      <c r="G1078" s="213" t="str">
        <f t="shared" si="32"/>
        <v>Utrecht</v>
      </c>
      <c r="H1078" s="215" t="str">
        <f t="shared" si="33"/>
        <v>AMERSFOORT</v>
      </c>
      <c r="I1078" s="22"/>
      <c r="N1078" s="360"/>
      <c r="O1078" s="361"/>
      <c r="P1078" s="362"/>
    </row>
    <row r="1079" spans="1:16" x14ac:dyDescent="0.2">
      <c r="A1079" s="182">
        <v>300</v>
      </c>
      <c r="B1079" s="193">
        <v>1480</v>
      </c>
      <c r="C1079" s="183"/>
      <c r="D1079" s="183" t="s">
        <v>231</v>
      </c>
      <c r="E1079" s="183" t="s">
        <v>428</v>
      </c>
      <c r="F1079" s="191">
        <v>3080</v>
      </c>
      <c r="G1079" s="213" t="str">
        <f t="shared" si="32"/>
        <v>Nijmegen</v>
      </c>
      <c r="H1079" s="215" t="str">
        <f t="shared" si="33"/>
        <v>EINDHOVEN</v>
      </c>
      <c r="I1079" s="22"/>
      <c r="N1079" s="360"/>
      <c r="O1079" s="361"/>
      <c r="P1079" s="362"/>
    </row>
    <row r="1080" spans="1:16" x14ac:dyDescent="0.2">
      <c r="A1080" s="182">
        <v>300</v>
      </c>
      <c r="B1080" s="193">
        <v>1484</v>
      </c>
      <c r="C1080" s="183"/>
      <c r="D1080" s="183" t="s">
        <v>228</v>
      </c>
      <c r="E1080" s="183" t="s">
        <v>605</v>
      </c>
      <c r="F1080" s="191">
        <v>3100</v>
      </c>
      <c r="G1080" s="213" t="str">
        <f t="shared" si="32"/>
        <v>Flevoland</v>
      </c>
      <c r="H1080" s="215" t="str">
        <f t="shared" si="33"/>
        <v>ZWOLLE</v>
      </c>
      <c r="I1080" s="22"/>
      <c r="N1080" s="360"/>
      <c r="O1080" s="361"/>
      <c r="P1080" s="362"/>
    </row>
    <row r="1081" spans="1:16" x14ac:dyDescent="0.2">
      <c r="A1081" s="182">
        <v>300</v>
      </c>
      <c r="B1081" s="193">
        <v>1485</v>
      </c>
      <c r="C1081" s="183"/>
      <c r="D1081" s="183" t="s">
        <v>2425</v>
      </c>
      <c r="E1081" s="183" t="s">
        <v>401</v>
      </c>
      <c r="F1081" s="191">
        <v>3210</v>
      </c>
      <c r="G1081" s="213" t="str">
        <f t="shared" si="32"/>
        <v>Rotterdam</v>
      </c>
      <c r="H1081" s="215" t="str">
        <f t="shared" si="33"/>
        <v>ZWOLLE</v>
      </c>
      <c r="I1081" s="22"/>
      <c r="N1081" s="360"/>
      <c r="O1081" s="361"/>
      <c r="P1081" s="362"/>
    </row>
    <row r="1082" spans="1:16" x14ac:dyDescent="0.2">
      <c r="A1082" s="182">
        <v>300</v>
      </c>
      <c r="B1082" s="193">
        <v>1486</v>
      </c>
      <c r="C1082" s="183"/>
      <c r="D1082" s="183" t="s">
        <v>663</v>
      </c>
      <c r="E1082" s="183" t="s">
        <v>301</v>
      </c>
      <c r="F1082" s="191">
        <v>3130</v>
      </c>
      <c r="G1082" s="213" t="str">
        <f t="shared" si="32"/>
        <v>Kennemerland</v>
      </c>
      <c r="H1082" s="215" t="str">
        <f t="shared" si="33"/>
        <v>ZWOLLE</v>
      </c>
      <c r="I1082" s="22"/>
      <c r="N1082" s="360"/>
      <c r="O1082" s="361"/>
      <c r="P1082" s="362"/>
    </row>
    <row r="1083" spans="1:16" x14ac:dyDescent="0.2">
      <c r="A1083" s="182">
        <v>300</v>
      </c>
      <c r="B1083" s="193">
        <v>1488</v>
      </c>
      <c r="C1083" s="183"/>
      <c r="D1083" s="183" t="s">
        <v>2426</v>
      </c>
      <c r="E1083" s="183" t="s">
        <v>301</v>
      </c>
      <c r="F1083" s="191">
        <v>3140</v>
      </c>
      <c r="G1083" s="213" t="str">
        <f t="shared" si="32"/>
        <v>Zaanstreek/Waterland</v>
      </c>
      <c r="H1083" s="215" t="str">
        <f t="shared" si="33"/>
        <v>ZWOLLE</v>
      </c>
      <c r="I1083" s="22"/>
      <c r="N1083" s="360"/>
      <c r="O1083" s="361"/>
      <c r="P1083" s="362"/>
    </row>
    <row r="1084" spans="1:16" x14ac:dyDescent="0.2">
      <c r="A1084" s="182">
        <v>300</v>
      </c>
      <c r="B1084" s="193">
        <v>1493</v>
      </c>
      <c r="C1084" s="183"/>
      <c r="D1084" s="183" t="s">
        <v>2427</v>
      </c>
      <c r="E1084" s="183" t="s">
        <v>562</v>
      </c>
      <c r="F1084" s="191">
        <v>3170</v>
      </c>
      <c r="G1084" s="213" t="str">
        <f t="shared" si="32"/>
        <v>Zuid Holland Noord</v>
      </c>
      <c r="H1084" s="215" t="str">
        <f t="shared" si="33"/>
        <v>LEIDEN</v>
      </c>
      <c r="I1084" s="22"/>
      <c r="N1084" s="360"/>
      <c r="O1084" s="361"/>
      <c r="P1084" s="362"/>
    </row>
    <row r="1085" spans="1:16" x14ac:dyDescent="0.2">
      <c r="A1085" s="182">
        <v>300</v>
      </c>
      <c r="B1085" s="193">
        <v>1496</v>
      </c>
      <c r="C1085" s="183"/>
      <c r="D1085" s="183" t="s">
        <v>2429</v>
      </c>
      <c r="E1085" s="183" t="s">
        <v>366</v>
      </c>
      <c r="F1085" s="191">
        <v>3020</v>
      </c>
      <c r="G1085" s="213" t="str">
        <f t="shared" si="32"/>
        <v>Friesland</v>
      </c>
      <c r="H1085" s="215" t="str">
        <f t="shared" si="33"/>
        <v>LEEUWARDEN</v>
      </c>
      <c r="I1085" s="22"/>
      <c r="N1085" s="360"/>
      <c r="O1085" s="361"/>
      <c r="P1085" s="362"/>
    </row>
    <row r="1086" spans="1:16" x14ac:dyDescent="0.2">
      <c r="A1086" s="182">
        <v>300</v>
      </c>
      <c r="B1086" s="193">
        <v>1498</v>
      </c>
      <c r="C1086" s="183"/>
      <c r="D1086" s="183" t="s">
        <v>2202</v>
      </c>
      <c r="E1086" s="183" t="s">
        <v>263</v>
      </c>
      <c r="F1086" s="191">
        <v>3160</v>
      </c>
      <c r="G1086" s="213" t="str">
        <f t="shared" si="32"/>
        <v>Amstelland en de Meerlanden</v>
      </c>
      <c r="H1086" s="215" t="str">
        <f t="shared" si="33"/>
        <v>LEIDEN</v>
      </c>
      <c r="I1086" s="22"/>
      <c r="N1086" s="360"/>
      <c r="O1086" s="361"/>
      <c r="P1086" s="362"/>
    </row>
    <row r="1087" spans="1:16" x14ac:dyDescent="0.2">
      <c r="A1087" s="182">
        <v>300</v>
      </c>
      <c r="B1087" s="193">
        <v>1500</v>
      </c>
      <c r="C1087" s="183"/>
      <c r="D1087" s="183" t="s">
        <v>229</v>
      </c>
      <c r="E1087" s="183" t="s">
        <v>329</v>
      </c>
      <c r="F1087" s="191">
        <v>3140</v>
      </c>
      <c r="G1087" s="213" t="str">
        <f t="shared" si="32"/>
        <v>Zaanstreek/Waterland</v>
      </c>
      <c r="H1087" s="215" t="str">
        <f t="shared" si="33"/>
        <v>ZWOLLE</v>
      </c>
      <c r="I1087" s="22"/>
      <c r="N1087" s="360"/>
      <c r="O1087" s="361"/>
      <c r="P1087" s="362"/>
    </row>
    <row r="1088" spans="1:16" x14ac:dyDescent="0.2">
      <c r="A1088" s="182">
        <v>300</v>
      </c>
      <c r="B1088" s="193">
        <v>1504</v>
      </c>
      <c r="C1088" s="183"/>
      <c r="D1088" s="183" t="s">
        <v>2339</v>
      </c>
      <c r="E1088" s="183" t="s">
        <v>447</v>
      </c>
      <c r="F1088" s="191">
        <v>3290</v>
      </c>
      <c r="G1088" s="213" t="str">
        <f t="shared" si="32"/>
        <v>Zuidoost-Brabant</v>
      </c>
      <c r="H1088" s="215" t="str">
        <f t="shared" si="33"/>
        <v>TILBURG</v>
      </c>
      <c r="I1088" s="22"/>
      <c r="N1088" s="360"/>
      <c r="O1088" s="361"/>
      <c r="P1088" s="362"/>
    </row>
    <row r="1089" spans="1:16" x14ac:dyDescent="0.2">
      <c r="A1089" s="182">
        <v>300</v>
      </c>
      <c r="B1089" s="193">
        <v>1505</v>
      </c>
      <c r="C1089" s="183"/>
      <c r="D1089" s="183" t="s">
        <v>2430</v>
      </c>
      <c r="E1089" s="183" t="s">
        <v>247</v>
      </c>
      <c r="F1089" s="191">
        <v>3030</v>
      </c>
      <c r="G1089" s="213" t="str">
        <f t="shared" si="32"/>
        <v>Drenthe</v>
      </c>
      <c r="H1089" s="215" t="str">
        <f t="shared" si="33"/>
        <v>ZWOLLE</v>
      </c>
      <c r="I1089" s="22"/>
      <c r="N1089" s="360"/>
      <c r="O1089" s="361"/>
      <c r="P1089" s="362"/>
    </row>
    <row r="1090" spans="1:16" x14ac:dyDescent="0.2">
      <c r="A1090" s="182">
        <v>300</v>
      </c>
      <c r="B1090" s="193">
        <v>1506</v>
      </c>
      <c r="C1090" s="183"/>
      <c r="D1090" s="183" t="s">
        <v>2430</v>
      </c>
      <c r="E1090" s="183" t="s">
        <v>247</v>
      </c>
      <c r="F1090" s="191">
        <v>3020</v>
      </c>
      <c r="G1090" s="213" t="str">
        <f t="shared" si="32"/>
        <v>Friesland</v>
      </c>
      <c r="H1090" s="215" t="str">
        <f t="shared" si="33"/>
        <v>LEEUWARDEN</v>
      </c>
      <c r="I1090" s="22"/>
      <c r="N1090" s="360"/>
      <c r="O1090" s="361"/>
      <c r="P1090" s="362"/>
    </row>
    <row r="1091" spans="1:16" x14ac:dyDescent="0.2">
      <c r="A1091" s="182">
        <v>300</v>
      </c>
      <c r="B1091" s="193">
        <v>1507</v>
      </c>
      <c r="C1091" s="183"/>
      <c r="D1091" s="183" t="s">
        <v>230</v>
      </c>
      <c r="E1091" s="183" t="s">
        <v>466</v>
      </c>
      <c r="F1091" s="191">
        <v>3100</v>
      </c>
      <c r="G1091" s="213" t="str">
        <f t="shared" si="32"/>
        <v>Flevoland</v>
      </c>
      <c r="H1091" s="215" t="str">
        <f t="shared" si="33"/>
        <v>ZWOLLE</v>
      </c>
      <c r="I1091" s="22"/>
      <c r="N1091" s="360"/>
      <c r="O1091" s="361"/>
      <c r="P1091" s="362"/>
    </row>
    <row r="1092" spans="1:16" x14ac:dyDescent="0.2">
      <c r="A1092" s="182">
        <v>300</v>
      </c>
      <c r="B1092" s="193">
        <v>1508</v>
      </c>
      <c r="C1092" s="183"/>
      <c r="D1092" s="183" t="s">
        <v>2431</v>
      </c>
      <c r="E1092" s="183" t="s">
        <v>263</v>
      </c>
      <c r="F1092" s="191">
        <v>3210</v>
      </c>
      <c r="G1092" s="213" t="str">
        <f t="shared" si="32"/>
        <v>Rotterdam</v>
      </c>
      <c r="H1092" s="215" t="str">
        <f t="shared" si="33"/>
        <v>ZWOLLE</v>
      </c>
      <c r="I1092" s="22"/>
      <c r="N1092" s="360"/>
      <c r="O1092" s="361"/>
      <c r="P1092" s="362"/>
    </row>
    <row r="1093" spans="1:16" x14ac:dyDescent="0.2">
      <c r="A1093" s="182">
        <v>300</v>
      </c>
      <c r="B1093" s="193">
        <v>1509</v>
      </c>
      <c r="C1093" s="183"/>
      <c r="D1093" s="183" t="s">
        <v>2431</v>
      </c>
      <c r="E1093" s="183" t="s">
        <v>263</v>
      </c>
      <c r="F1093" s="191">
        <v>3040</v>
      </c>
      <c r="G1093" s="213" t="str">
        <f t="shared" si="32"/>
        <v>Zwolle</v>
      </c>
      <c r="H1093" s="215" t="str">
        <f t="shared" si="33"/>
        <v>ZWOLLE</v>
      </c>
      <c r="I1093" s="22"/>
      <c r="N1093" s="360"/>
      <c r="O1093" s="361"/>
      <c r="P1093" s="362"/>
    </row>
    <row r="1094" spans="1:16" x14ac:dyDescent="0.2">
      <c r="A1094" s="182">
        <v>300</v>
      </c>
      <c r="B1094" s="193">
        <v>1510</v>
      </c>
      <c r="C1094" s="183"/>
      <c r="D1094" s="183" t="s">
        <v>232</v>
      </c>
      <c r="E1094" s="183" t="s">
        <v>245</v>
      </c>
      <c r="F1094" s="191">
        <v>3030</v>
      </c>
      <c r="G1094" s="213" t="str">
        <f t="shared" si="32"/>
        <v>Drenthe</v>
      </c>
      <c r="H1094" s="215" t="str">
        <f t="shared" si="33"/>
        <v>ZWOLLE</v>
      </c>
      <c r="I1094" s="22"/>
      <c r="N1094" s="360"/>
      <c r="O1094" s="361"/>
      <c r="P1094" s="362"/>
    </row>
    <row r="1095" spans="1:16" x14ac:dyDescent="0.2">
      <c r="A1095" s="182">
        <v>300</v>
      </c>
      <c r="B1095" s="193">
        <v>1511</v>
      </c>
      <c r="C1095" s="183"/>
      <c r="D1095" s="183" t="s">
        <v>233</v>
      </c>
      <c r="E1095" s="183" t="s">
        <v>452</v>
      </c>
      <c r="F1095" s="191">
        <v>3140</v>
      </c>
      <c r="G1095" s="213" t="str">
        <f t="shared" si="32"/>
        <v>Zaanstreek/Waterland</v>
      </c>
      <c r="H1095" s="215" t="str">
        <f t="shared" si="33"/>
        <v>ZWOLLE</v>
      </c>
      <c r="I1095" s="22"/>
      <c r="N1095" s="360"/>
      <c r="O1095" s="361"/>
      <c r="P1095" s="362"/>
    </row>
    <row r="1096" spans="1:16" x14ac:dyDescent="0.2">
      <c r="A1096" s="182">
        <v>300</v>
      </c>
      <c r="B1096" s="193">
        <v>1512</v>
      </c>
      <c r="C1096" s="183"/>
      <c r="D1096" s="183" t="s">
        <v>234</v>
      </c>
      <c r="E1096" s="183" t="s">
        <v>254</v>
      </c>
      <c r="F1096" s="191">
        <v>3070</v>
      </c>
      <c r="G1096" s="213" t="str">
        <f t="shared" si="32"/>
        <v>Arnhem</v>
      </c>
      <c r="H1096" s="215" t="str">
        <f t="shared" si="33"/>
        <v>ENSCHEDE</v>
      </c>
      <c r="I1096" s="22"/>
      <c r="N1096" s="360"/>
      <c r="O1096" s="361"/>
      <c r="P1096" s="362"/>
    </row>
    <row r="1097" spans="1:16" x14ac:dyDescent="0.2">
      <c r="A1097" s="182">
        <v>300</v>
      </c>
      <c r="B1097" s="193">
        <v>1515</v>
      </c>
      <c r="C1097" s="183"/>
      <c r="D1097" s="183" t="s">
        <v>2432</v>
      </c>
      <c r="E1097" s="183" t="s">
        <v>608</v>
      </c>
      <c r="F1097" s="191">
        <v>3070</v>
      </c>
      <c r="G1097" s="213" t="str">
        <f t="shared" si="32"/>
        <v>Arnhem</v>
      </c>
      <c r="H1097" s="215" t="str">
        <f t="shared" si="33"/>
        <v>ENSCHEDE</v>
      </c>
      <c r="I1097" s="22"/>
      <c r="N1097" s="360"/>
      <c r="O1097" s="361"/>
      <c r="P1097" s="362"/>
    </row>
    <row r="1098" spans="1:16" x14ac:dyDescent="0.2">
      <c r="A1098" s="182">
        <v>300</v>
      </c>
      <c r="B1098" s="193">
        <v>1516</v>
      </c>
      <c r="C1098" s="183"/>
      <c r="D1098" s="183" t="s">
        <v>2433</v>
      </c>
      <c r="E1098" s="183" t="s">
        <v>566</v>
      </c>
      <c r="F1098" s="191">
        <v>3090</v>
      </c>
      <c r="G1098" s="213" t="str">
        <f t="shared" si="32"/>
        <v>Utrecht</v>
      </c>
      <c r="H1098" s="215" t="str">
        <f t="shared" si="33"/>
        <v>AMERSFOORT</v>
      </c>
      <c r="I1098" s="22"/>
      <c r="N1098" s="360"/>
      <c r="O1098" s="361"/>
      <c r="P1098" s="362"/>
    </row>
    <row r="1099" spans="1:16" x14ac:dyDescent="0.2">
      <c r="A1099" s="182">
        <v>300</v>
      </c>
      <c r="B1099" s="193">
        <v>1518</v>
      </c>
      <c r="C1099" s="183"/>
      <c r="D1099" s="183" t="s">
        <v>2435</v>
      </c>
      <c r="E1099" s="183" t="s">
        <v>583</v>
      </c>
      <c r="F1099" s="191">
        <v>3060</v>
      </c>
      <c r="G1099" s="213" t="str">
        <f t="shared" si="32"/>
        <v>Apeldoorn Zutphen e.o.</v>
      </c>
      <c r="H1099" s="215" t="str">
        <f t="shared" si="33"/>
        <v>AMERSFOORT</v>
      </c>
      <c r="I1099" s="22"/>
      <c r="N1099" s="360"/>
      <c r="O1099" s="361"/>
      <c r="P1099" s="362"/>
    </row>
    <row r="1100" spans="1:16" x14ac:dyDescent="0.2">
      <c r="A1100" s="182">
        <v>300</v>
      </c>
      <c r="B1100" s="193">
        <v>1521</v>
      </c>
      <c r="C1100" s="183"/>
      <c r="D1100" s="183" t="s">
        <v>2436</v>
      </c>
      <c r="E1100" s="183" t="s">
        <v>245</v>
      </c>
      <c r="F1100" s="191">
        <v>3010</v>
      </c>
      <c r="G1100" s="213" t="str">
        <f t="shared" si="32"/>
        <v>Groningen</v>
      </c>
      <c r="H1100" s="215" t="str">
        <f t="shared" si="33"/>
        <v>ENSCHEDE</v>
      </c>
      <c r="I1100" s="22"/>
      <c r="N1100" s="360"/>
      <c r="O1100" s="361"/>
      <c r="P1100" s="362"/>
    </row>
    <row r="1101" spans="1:16" x14ac:dyDescent="0.2">
      <c r="A1101" s="182">
        <v>300</v>
      </c>
      <c r="B1101" s="193">
        <v>1523</v>
      </c>
      <c r="C1101" s="183"/>
      <c r="D1101" s="183" t="s">
        <v>477</v>
      </c>
      <c r="E1101" s="183" t="s">
        <v>290</v>
      </c>
      <c r="F1101" s="191">
        <v>3070</v>
      </c>
      <c r="G1101" s="213" t="str">
        <f t="shared" si="32"/>
        <v>Arnhem</v>
      </c>
      <c r="H1101" s="215" t="str">
        <f t="shared" si="33"/>
        <v>ENSCHEDE</v>
      </c>
      <c r="I1101" s="22"/>
      <c r="N1101" s="360"/>
      <c r="O1101" s="361"/>
      <c r="P1101" s="362"/>
    </row>
    <row r="1102" spans="1:16" x14ac:dyDescent="0.2">
      <c r="A1102" s="182">
        <v>300</v>
      </c>
      <c r="B1102" s="193">
        <v>1524</v>
      </c>
      <c r="C1102" s="183"/>
      <c r="D1102" s="183" t="s">
        <v>2437</v>
      </c>
      <c r="E1102" s="183" t="s">
        <v>1144</v>
      </c>
      <c r="F1102" s="191">
        <v>3070</v>
      </c>
      <c r="G1102" s="213" t="str">
        <f t="shared" si="32"/>
        <v>Arnhem</v>
      </c>
      <c r="H1102" s="215" t="str">
        <f t="shared" si="33"/>
        <v>ENSCHEDE</v>
      </c>
      <c r="I1102" s="22"/>
      <c r="N1102" s="360"/>
      <c r="O1102" s="361"/>
      <c r="P1102" s="362"/>
    </row>
    <row r="1103" spans="1:16" x14ac:dyDescent="0.2">
      <c r="A1103" s="182">
        <v>300</v>
      </c>
      <c r="B1103" s="193">
        <v>1528</v>
      </c>
      <c r="C1103" s="183"/>
      <c r="D1103" s="183" t="s">
        <v>2365</v>
      </c>
      <c r="E1103" s="183" t="s">
        <v>560</v>
      </c>
      <c r="F1103" s="191">
        <v>3200</v>
      </c>
      <c r="G1103" s="213" t="str">
        <f t="shared" si="32"/>
        <v>Midden-Holland</v>
      </c>
      <c r="H1103" s="215" t="str">
        <f t="shared" si="33"/>
        <v>GORINCHEM</v>
      </c>
      <c r="I1103" s="22"/>
      <c r="N1103" s="360"/>
      <c r="O1103" s="361"/>
      <c r="P1103" s="362"/>
    </row>
    <row r="1104" spans="1:16" x14ac:dyDescent="0.2">
      <c r="A1104" s="182">
        <v>300</v>
      </c>
      <c r="B1104" s="193">
        <v>1529</v>
      </c>
      <c r="C1104" s="183"/>
      <c r="D1104" s="183" t="s">
        <v>1916</v>
      </c>
      <c r="E1104" s="183" t="s">
        <v>263</v>
      </c>
      <c r="F1104" s="191">
        <v>3170</v>
      </c>
      <c r="G1104" s="213" t="str">
        <f t="shared" si="32"/>
        <v>Zuid Holland Noord</v>
      </c>
      <c r="H1104" s="215" t="str">
        <f t="shared" si="33"/>
        <v>LEIDEN</v>
      </c>
      <c r="I1104" s="22"/>
      <c r="N1104" s="360"/>
      <c r="O1104" s="361"/>
      <c r="P1104" s="362"/>
    </row>
    <row r="1105" spans="1:16" x14ac:dyDescent="0.2">
      <c r="A1105" s="182">
        <v>300</v>
      </c>
      <c r="B1105" s="193">
        <v>1530</v>
      </c>
      <c r="C1105" s="183"/>
      <c r="D1105" s="183" t="s">
        <v>2438</v>
      </c>
      <c r="E1105" s="183" t="s">
        <v>665</v>
      </c>
      <c r="F1105" s="191">
        <v>3020</v>
      </c>
      <c r="G1105" s="213" t="str">
        <f t="shared" si="32"/>
        <v>Friesland</v>
      </c>
      <c r="H1105" s="215" t="str">
        <f t="shared" si="33"/>
        <v>LEEUWARDEN</v>
      </c>
      <c r="I1105" s="22"/>
      <c r="N1105" s="360"/>
      <c r="O1105" s="361"/>
      <c r="P1105" s="362"/>
    </row>
    <row r="1106" spans="1:16" x14ac:dyDescent="0.2">
      <c r="A1106" s="182">
        <v>300</v>
      </c>
      <c r="B1106" s="193">
        <v>1531</v>
      </c>
      <c r="C1106" s="183"/>
      <c r="D1106" s="183" t="s">
        <v>478</v>
      </c>
      <c r="E1106" s="183" t="s">
        <v>254</v>
      </c>
      <c r="F1106" s="191">
        <v>3020</v>
      </c>
      <c r="G1106" s="213" t="str">
        <f t="shared" si="32"/>
        <v>Friesland</v>
      </c>
      <c r="H1106" s="215" t="str">
        <f t="shared" si="33"/>
        <v>LEEUWARDEN</v>
      </c>
      <c r="I1106" s="22"/>
      <c r="N1106" s="360"/>
      <c r="O1106" s="361"/>
      <c r="P1106" s="362"/>
    </row>
    <row r="1107" spans="1:16" x14ac:dyDescent="0.2">
      <c r="A1107" s="182">
        <v>300</v>
      </c>
      <c r="B1107" s="193">
        <v>1532</v>
      </c>
      <c r="C1107" s="183"/>
      <c r="D1107" s="183" t="s">
        <v>2439</v>
      </c>
      <c r="E1107" s="183" t="s">
        <v>330</v>
      </c>
      <c r="F1107" s="191">
        <v>3050</v>
      </c>
      <c r="G1107" s="213" t="str">
        <f t="shared" si="32"/>
        <v>Twente</v>
      </c>
      <c r="H1107" s="215" t="str">
        <f t="shared" si="33"/>
        <v>ENSCHEDE</v>
      </c>
      <c r="I1107" s="22"/>
      <c r="N1107" s="360"/>
      <c r="O1107" s="361"/>
      <c r="P1107" s="362"/>
    </row>
    <row r="1108" spans="1:16" x14ac:dyDescent="0.2">
      <c r="A1108" s="182">
        <v>300</v>
      </c>
      <c r="B1108" s="193">
        <v>1533</v>
      </c>
      <c r="C1108" s="183"/>
      <c r="D1108" s="183" t="s">
        <v>2440</v>
      </c>
      <c r="E1108" s="183" t="s">
        <v>471</v>
      </c>
      <c r="F1108" s="191">
        <v>3020</v>
      </c>
      <c r="G1108" s="213" t="str">
        <f t="shared" si="32"/>
        <v>Friesland</v>
      </c>
      <c r="H1108" s="215" t="str">
        <f t="shared" si="33"/>
        <v>LEEUWARDEN</v>
      </c>
      <c r="I1108" s="22"/>
      <c r="N1108" s="360"/>
      <c r="O1108" s="361"/>
      <c r="P1108" s="362"/>
    </row>
    <row r="1109" spans="1:16" x14ac:dyDescent="0.2">
      <c r="A1109" s="182">
        <v>300</v>
      </c>
      <c r="B1109" s="193">
        <v>1534</v>
      </c>
      <c r="C1109" s="183"/>
      <c r="D1109" s="183" t="s">
        <v>666</v>
      </c>
      <c r="E1109" s="183" t="s">
        <v>249</v>
      </c>
      <c r="F1109" s="191">
        <v>3050</v>
      </c>
      <c r="G1109" s="213" t="str">
        <f t="shared" si="32"/>
        <v>Twente</v>
      </c>
      <c r="H1109" s="215" t="str">
        <f t="shared" si="33"/>
        <v>ENSCHEDE</v>
      </c>
      <c r="I1109" s="22"/>
      <c r="N1109" s="360"/>
      <c r="O1109" s="361"/>
      <c r="P1109" s="362"/>
    </row>
    <row r="1110" spans="1:16" x14ac:dyDescent="0.2">
      <c r="A1110" s="182">
        <v>300</v>
      </c>
      <c r="B1110" s="193">
        <v>1536</v>
      </c>
      <c r="C1110" s="183"/>
      <c r="D1110" s="183" t="s">
        <v>479</v>
      </c>
      <c r="E1110" s="183" t="s">
        <v>304</v>
      </c>
      <c r="F1110" s="191">
        <v>3020</v>
      </c>
      <c r="G1110" s="213" t="str">
        <f t="shared" si="32"/>
        <v>Friesland</v>
      </c>
      <c r="H1110" s="215" t="str">
        <f t="shared" si="33"/>
        <v>LEEUWARDEN</v>
      </c>
      <c r="I1110" s="22"/>
      <c r="N1110" s="360"/>
      <c r="O1110" s="361"/>
      <c r="P1110" s="362"/>
    </row>
    <row r="1111" spans="1:16" x14ac:dyDescent="0.2">
      <c r="A1111" s="182">
        <v>300</v>
      </c>
      <c r="B1111" s="193">
        <v>1538</v>
      </c>
      <c r="C1111" s="183"/>
      <c r="D1111" s="183" t="s">
        <v>480</v>
      </c>
      <c r="E1111" s="183" t="s">
        <v>560</v>
      </c>
      <c r="F1111" s="191">
        <v>3220</v>
      </c>
      <c r="G1111" s="213" t="str">
        <f t="shared" si="32"/>
        <v>Nieuwe Waterweg Noord</v>
      </c>
      <c r="H1111" s="215" t="str">
        <f t="shared" si="33"/>
        <v>SCHIEDAM</v>
      </c>
      <c r="I1111" s="22"/>
      <c r="N1111" s="360"/>
      <c r="O1111" s="361"/>
      <c r="P1111" s="362"/>
    </row>
    <row r="1112" spans="1:16" x14ac:dyDescent="0.2">
      <c r="A1112" s="182">
        <v>300</v>
      </c>
      <c r="B1112" s="193">
        <v>1539</v>
      </c>
      <c r="C1112" s="183"/>
      <c r="D1112" s="183" t="s">
        <v>2137</v>
      </c>
      <c r="E1112" s="183" t="s">
        <v>275</v>
      </c>
      <c r="F1112" s="191">
        <v>3010</v>
      </c>
      <c r="G1112" s="213" t="str">
        <f t="shared" ref="G1112:G1175" si="34">VLOOKUP($F1112,$J$23:$L$54,2,FALSE)</f>
        <v>Groningen</v>
      </c>
      <c r="H1112" s="215" t="str">
        <f t="shared" ref="H1112:H1175" si="35">VLOOKUP($F1112,$J$23:$L$54,3,FALSE)</f>
        <v>ENSCHEDE</v>
      </c>
      <c r="I1112" s="22"/>
      <c r="N1112" s="360"/>
      <c r="O1112" s="361"/>
      <c r="P1112" s="362"/>
    </row>
    <row r="1113" spans="1:16" x14ac:dyDescent="0.2">
      <c r="A1113" s="182">
        <v>300</v>
      </c>
      <c r="B1113" s="193">
        <v>1540</v>
      </c>
      <c r="C1113" s="183"/>
      <c r="D1113" s="183" t="s">
        <v>2003</v>
      </c>
      <c r="E1113" s="183" t="s">
        <v>667</v>
      </c>
      <c r="F1113" s="191">
        <v>3280</v>
      </c>
      <c r="G1113" s="213" t="str">
        <f t="shared" si="34"/>
        <v>Noordoost-Brabant</v>
      </c>
      <c r="H1113" s="215" t="str">
        <f t="shared" si="35"/>
        <v>TILBURG</v>
      </c>
      <c r="I1113" s="22"/>
      <c r="N1113" s="360"/>
      <c r="O1113" s="361"/>
      <c r="P1113" s="362"/>
    </row>
    <row r="1114" spans="1:16" x14ac:dyDescent="0.2">
      <c r="A1114" s="182">
        <v>300</v>
      </c>
      <c r="B1114" s="193">
        <v>1545</v>
      </c>
      <c r="C1114" s="183"/>
      <c r="D1114" s="183" t="s">
        <v>2441</v>
      </c>
      <c r="E1114" s="183" t="s">
        <v>254</v>
      </c>
      <c r="F1114" s="191">
        <v>3020</v>
      </c>
      <c r="G1114" s="213" t="str">
        <f t="shared" si="34"/>
        <v>Friesland</v>
      </c>
      <c r="H1114" s="215" t="str">
        <f t="shared" si="35"/>
        <v>LEEUWARDEN</v>
      </c>
      <c r="I1114" s="22"/>
      <c r="N1114" s="360"/>
      <c r="O1114" s="361"/>
      <c r="P1114" s="362"/>
    </row>
    <row r="1115" spans="1:16" x14ac:dyDescent="0.2">
      <c r="A1115" s="182">
        <v>300</v>
      </c>
      <c r="B1115" s="193">
        <v>1548</v>
      </c>
      <c r="C1115" s="183"/>
      <c r="D1115" s="183" t="s">
        <v>2060</v>
      </c>
      <c r="E1115" s="183" t="s">
        <v>308</v>
      </c>
      <c r="F1115" s="191">
        <v>3010</v>
      </c>
      <c r="G1115" s="213" t="str">
        <f t="shared" si="34"/>
        <v>Groningen</v>
      </c>
      <c r="H1115" s="215" t="str">
        <f t="shared" si="35"/>
        <v>ENSCHEDE</v>
      </c>
      <c r="I1115" s="22"/>
      <c r="N1115" s="360"/>
      <c r="O1115" s="361"/>
      <c r="P1115" s="362"/>
    </row>
    <row r="1116" spans="1:16" x14ac:dyDescent="0.2">
      <c r="A1116" s="182">
        <v>300</v>
      </c>
      <c r="B1116" s="193">
        <v>1550</v>
      </c>
      <c r="C1116" s="183"/>
      <c r="D1116" s="183" t="s">
        <v>2442</v>
      </c>
      <c r="E1116" s="183" t="s">
        <v>554</v>
      </c>
      <c r="F1116" s="191">
        <v>3070</v>
      </c>
      <c r="G1116" s="213" t="str">
        <f t="shared" si="34"/>
        <v>Arnhem</v>
      </c>
      <c r="H1116" s="215" t="str">
        <f t="shared" si="35"/>
        <v>ENSCHEDE</v>
      </c>
      <c r="I1116" s="22"/>
      <c r="N1116" s="360"/>
      <c r="O1116" s="361"/>
      <c r="P1116" s="362"/>
    </row>
    <row r="1117" spans="1:16" x14ac:dyDescent="0.2">
      <c r="A1117" s="182">
        <v>300</v>
      </c>
      <c r="B1117" s="193">
        <v>1551</v>
      </c>
      <c r="C1117" s="183"/>
      <c r="D1117" s="183" t="s">
        <v>2443</v>
      </c>
      <c r="E1117" s="183" t="s">
        <v>562</v>
      </c>
      <c r="F1117" s="191">
        <v>3050</v>
      </c>
      <c r="G1117" s="213" t="str">
        <f t="shared" si="34"/>
        <v>Twente</v>
      </c>
      <c r="H1117" s="215" t="str">
        <f t="shared" si="35"/>
        <v>ENSCHEDE</v>
      </c>
      <c r="I1117" s="22"/>
      <c r="N1117" s="360"/>
      <c r="O1117" s="361"/>
      <c r="P1117" s="362"/>
    </row>
    <row r="1118" spans="1:16" x14ac:dyDescent="0.2">
      <c r="A1118" s="182">
        <v>300</v>
      </c>
      <c r="B1118" s="193">
        <v>1552</v>
      </c>
      <c r="C1118" s="183"/>
      <c r="D1118" s="183" t="s">
        <v>2443</v>
      </c>
      <c r="E1118" s="183" t="s">
        <v>562</v>
      </c>
      <c r="F1118" s="191">
        <v>3070</v>
      </c>
      <c r="G1118" s="213" t="str">
        <f t="shared" si="34"/>
        <v>Arnhem</v>
      </c>
      <c r="H1118" s="215" t="str">
        <f t="shared" si="35"/>
        <v>ENSCHEDE</v>
      </c>
      <c r="I1118" s="22"/>
      <c r="N1118" s="360"/>
      <c r="O1118" s="361"/>
      <c r="P1118" s="362"/>
    </row>
    <row r="1119" spans="1:16" x14ac:dyDescent="0.2">
      <c r="A1119" s="182">
        <v>300</v>
      </c>
      <c r="B1119" s="193">
        <v>1554</v>
      </c>
      <c r="C1119" s="183"/>
      <c r="D1119" s="183" t="s">
        <v>2444</v>
      </c>
      <c r="E1119" s="183" t="s">
        <v>254</v>
      </c>
      <c r="F1119" s="191">
        <v>3030</v>
      </c>
      <c r="G1119" s="213" t="str">
        <f t="shared" si="34"/>
        <v>Drenthe</v>
      </c>
      <c r="H1119" s="215" t="str">
        <f t="shared" si="35"/>
        <v>ZWOLLE</v>
      </c>
      <c r="I1119" s="22"/>
      <c r="N1119" s="360"/>
      <c r="O1119" s="361"/>
      <c r="P1119" s="362"/>
    </row>
    <row r="1120" spans="1:16" x14ac:dyDescent="0.2">
      <c r="A1120" s="182">
        <v>300</v>
      </c>
      <c r="B1120" s="193">
        <v>1559</v>
      </c>
      <c r="C1120" s="183"/>
      <c r="D1120" s="183" t="s">
        <v>2445</v>
      </c>
      <c r="E1120" s="183" t="s">
        <v>245</v>
      </c>
      <c r="F1120" s="191">
        <v>3030</v>
      </c>
      <c r="G1120" s="213" t="str">
        <f t="shared" si="34"/>
        <v>Drenthe</v>
      </c>
      <c r="H1120" s="215" t="str">
        <f t="shared" si="35"/>
        <v>ZWOLLE</v>
      </c>
      <c r="I1120" s="22"/>
      <c r="N1120" s="360"/>
      <c r="O1120" s="361"/>
      <c r="P1120" s="362"/>
    </row>
    <row r="1121" spans="1:16" x14ac:dyDescent="0.2">
      <c r="A1121" s="182">
        <v>300</v>
      </c>
      <c r="B1121" s="193">
        <v>1560</v>
      </c>
      <c r="C1121" s="183"/>
      <c r="D1121" s="183" t="s">
        <v>2277</v>
      </c>
      <c r="E1121" s="183" t="s">
        <v>553</v>
      </c>
      <c r="F1121" s="191">
        <v>3210</v>
      </c>
      <c r="G1121" s="213" t="str">
        <f t="shared" si="34"/>
        <v>Rotterdam</v>
      </c>
      <c r="H1121" s="215" t="str">
        <f t="shared" si="35"/>
        <v>ZWOLLE</v>
      </c>
      <c r="I1121" s="22"/>
      <c r="N1121" s="360"/>
      <c r="O1121" s="361"/>
      <c r="P1121" s="362"/>
    </row>
    <row r="1122" spans="1:16" x14ac:dyDescent="0.2">
      <c r="A1122" s="182">
        <v>300</v>
      </c>
      <c r="B1122" s="193">
        <v>1564</v>
      </c>
      <c r="C1122" s="183"/>
      <c r="D1122" s="183" t="s">
        <v>1887</v>
      </c>
      <c r="E1122" s="183" t="s">
        <v>429</v>
      </c>
      <c r="F1122" s="191">
        <v>3070</v>
      </c>
      <c r="G1122" s="213" t="str">
        <f t="shared" si="34"/>
        <v>Arnhem</v>
      </c>
      <c r="H1122" s="215" t="str">
        <f t="shared" si="35"/>
        <v>ENSCHEDE</v>
      </c>
      <c r="I1122" s="22"/>
      <c r="N1122" s="360"/>
      <c r="O1122" s="361"/>
      <c r="P1122" s="362"/>
    </row>
    <row r="1123" spans="1:16" x14ac:dyDescent="0.2">
      <c r="A1123" s="182">
        <v>300</v>
      </c>
      <c r="B1123" s="193">
        <v>1571</v>
      </c>
      <c r="C1123" s="183"/>
      <c r="D1123" s="183" t="s">
        <v>2446</v>
      </c>
      <c r="E1123" s="183" t="s">
        <v>641</v>
      </c>
      <c r="F1123" s="191">
        <v>3290</v>
      </c>
      <c r="G1123" s="213" t="str">
        <f t="shared" si="34"/>
        <v>Zuidoost-Brabant</v>
      </c>
      <c r="H1123" s="215" t="str">
        <f t="shared" si="35"/>
        <v>TILBURG</v>
      </c>
      <c r="I1123" s="22"/>
      <c r="N1123" s="360"/>
      <c r="O1123" s="361"/>
      <c r="P1123" s="362"/>
    </row>
    <row r="1124" spans="1:16" x14ac:dyDescent="0.2">
      <c r="A1124" s="182">
        <v>300</v>
      </c>
      <c r="B1124" s="193">
        <v>1577</v>
      </c>
      <c r="C1124" s="183"/>
      <c r="D1124" s="183" t="s">
        <v>2034</v>
      </c>
      <c r="E1124" s="183" t="s">
        <v>251</v>
      </c>
      <c r="F1124" s="191">
        <v>3030</v>
      </c>
      <c r="G1124" s="213" t="str">
        <f t="shared" si="34"/>
        <v>Drenthe</v>
      </c>
      <c r="H1124" s="215" t="str">
        <f t="shared" si="35"/>
        <v>ZWOLLE</v>
      </c>
      <c r="I1124" s="22"/>
      <c r="N1124" s="360"/>
      <c r="O1124" s="361"/>
      <c r="P1124" s="362"/>
    </row>
    <row r="1125" spans="1:16" x14ac:dyDescent="0.2">
      <c r="A1125" s="182">
        <v>300</v>
      </c>
      <c r="B1125" s="193">
        <v>1578</v>
      </c>
      <c r="C1125" s="183"/>
      <c r="D1125" s="183" t="s">
        <v>2034</v>
      </c>
      <c r="E1125" s="183" t="s">
        <v>251</v>
      </c>
      <c r="F1125" s="191">
        <v>3210</v>
      </c>
      <c r="G1125" s="213" t="str">
        <f t="shared" si="34"/>
        <v>Rotterdam</v>
      </c>
      <c r="H1125" s="215" t="str">
        <f t="shared" si="35"/>
        <v>ZWOLLE</v>
      </c>
      <c r="I1125" s="22"/>
      <c r="N1125" s="360"/>
      <c r="O1125" s="361"/>
      <c r="P1125" s="362"/>
    </row>
    <row r="1126" spans="1:16" x14ac:dyDescent="0.2">
      <c r="A1126" s="182">
        <v>300</v>
      </c>
      <c r="B1126" s="193">
        <v>1579</v>
      </c>
      <c r="C1126" s="183"/>
      <c r="D1126" s="183" t="s">
        <v>354</v>
      </c>
      <c r="E1126" s="183" t="s">
        <v>254</v>
      </c>
      <c r="F1126" s="191">
        <v>3050</v>
      </c>
      <c r="G1126" s="213" t="str">
        <f t="shared" si="34"/>
        <v>Twente</v>
      </c>
      <c r="H1126" s="215" t="str">
        <f t="shared" si="35"/>
        <v>ENSCHEDE</v>
      </c>
      <c r="I1126" s="22"/>
      <c r="N1126" s="360"/>
      <c r="O1126" s="361"/>
      <c r="P1126" s="362"/>
    </row>
    <row r="1127" spans="1:16" x14ac:dyDescent="0.2">
      <c r="A1127" s="182">
        <v>300</v>
      </c>
      <c r="B1127" s="193">
        <v>1580</v>
      </c>
      <c r="C1127" s="183"/>
      <c r="D1127" s="183" t="s">
        <v>355</v>
      </c>
      <c r="E1127" s="183" t="s">
        <v>254</v>
      </c>
      <c r="F1127" s="191">
        <v>3190</v>
      </c>
      <c r="G1127" s="213" t="str">
        <f t="shared" si="34"/>
        <v>Delft Westland Oostland</v>
      </c>
      <c r="H1127" s="215" t="str">
        <f t="shared" si="35"/>
        <v>SCHIEDAM</v>
      </c>
      <c r="I1127" s="22"/>
      <c r="N1127" s="360"/>
      <c r="O1127" s="361"/>
      <c r="P1127" s="362"/>
    </row>
    <row r="1128" spans="1:16" x14ac:dyDescent="0.2">
      <c r="A1128" s="182">
        <v>300</v>
      </c>
      <c r="B1128" s="193">
        <v>1583</v>
      </c>
      <c r="C1128" s="183"/>
      <c r="D1128" s="183" t="s">
        <v>356</v>
      </c>
      <c r="E1128" s="183" t="s">
        <v>620</v>
      </c>
      <c r="F1128" s="191">
        <v>3020</v>
      </c>
      <c r="G1128" s="213" t="str">
        <f t="shared" si="34"/>
        <v>Friesland</v>
      </c>
      <c r="H1128" s="215" t="str">
        <f t="shared" si="35"/>
        <v>LEEUWARDEN</v>
      </c>
      <c r="I1128" s="22"/>
      <c r="N1128" s="360"/>
      <c r="O1128" s="361"/>
      <c r="P1128" s="362"/>
    </row>
    <row r="1129" spans="1:16" x14ac:dyDescent="0.2">
      <c r="A1129" s="182">
        <v>300</v>
      </c>
      <c r="B1129" s="193">
        <v>1588</v>
      </c>
      <c r="C1129" s="183"/>
      <c r="D1129" s="183" t="s">
        <v>789</v>
      </c>
      <c r="E1129" s="183" t="s">
        <v>247</v>
      </c>
      <c r="F1129" s="191">
        <v>3020</v>
      </c>
      <c r="G1129" s="213" t="str">
        <f t="shared" si="34"/>
        <v>Friesland</v>
      </c>
      <c r="H1129" s="215" t="str">
        <f t="shared" si="35"/>
        <v>LEEUWARDEN</v>
      </c>
      <c r="I1129" s="22"/>
      <c r="N1129" s="360"/>
      <c r="O1129" s="361"/>
      <c r="P1129" s="362"/>
    </row>
    <row r="1130" spans="1:16" x14ac:dyDescent="0.2">
      <c r="A1130" s="182">
        <v>300</v>
      </c>
      <c r="B1130" s="193">
        <v>1590</v>
      </c>
      <c r="C1130" s="183"/>
      <c r="D1130" s="183" t="s">
        <v>2447</v>
      </c>
      <c r="E1130" s="183" t="s">
        <v>246</v>
      </c>
      <c r="F1130" s="191">
        <v>3040</v>
      </c>
      <c r="G1130" s="213" t="str">
        <f t="shared" si="34"/>
        <v>Zwolle</v>
      </c>
      <c r="H1130" s="215" t="str">
        <f t="shared" si="35"/>
        <v>ZWOLLE</v>
      </c>
      <c r="I1130" s="22"/>
      <c r="N1130" s="360"/>
      <c r="O1130" s="361"/>
      <c r="P1130" s="362"/>
    </row>
    <row r="1131" spans="1:16" x14ac:dyDescent="0.2">
      <c r="A1131" s="182">
        <v>300</v>
      </c>
      <c r="B1131" s="193">
        <v>1592</v>
      </c>
      <c r="C1131" s="183"/>
      <c r="D1131" s="183" t="s">
        <v>2448</v>
      </c>
      <c r="E1131" s="183" t="s">
        <v>613</v>
      </c>
      <c r="F1131" s="191">
        <v>3110</v>
      </c>
      <c r="G1131" s="213" t="str">
        <f t="shared" si="34"/>
        <v>t Gooi</v>
      </c>
      <c r="H1131" s="215" t="str">
        <f t="shared" si="35"/>
        <v>AMERSFOORT</v>
      </c>
      <c r="I1131" s="22"/>
      <c r="N1131" s="360"/>
      <c r="O1131" s="361"/>
      <c r="P1131" s="362"/>
    </row>
    <row r="1132" spans="1:16" x14ac:dyDescent="0.2">
      <c r="A1132" s="182">
        <v>300</v>
      </c>
      <c r="B1132" s="193">
        <v>1593</v>
      </c>
      <c r="C1132" s="183"/>
      <c r="D1132" s="183" t="s">
        <v>2449</v>
      </c>
      <c r="E1132" s="183" t="s">
        <v>553</v>
      </c>
      <c r="F1132" s="191">
        <v>3180</v>
      </c>
      <c r="G1132" s="213" t="str">
        <f t="shared" si="34"/>
        <v>Haaglanden</v>
      </c>
      <c r="H1132" s="215" t="str">
        <f t="shared" si="35"/>
        <v>TILBURG</v>
      </c>
      <c r="I1132" s="22"/>
      <c r="N1132" s="360"/>
      <c r="O1132" s="361"/>
      <c r="P1132" s="362"/>
    </row>
    <row r="1133" spans="1:16" x14ac:dyDescent="0.2">
      <c r="A1133" s="182">
        <v>300</v>
      </c>
      <c r="B1133" s="193">
        <v>1594</v>
      </c>
      <c r="C1133" s="183"/>
      <c r="D1133" s="183" t="s">
        <v>489</v>
      </c>
      <c r="E1133" s="183" t="s">
        <v>304</v>
      </c>
      <c r="F1133" s="191">
        <v>3200</v>
      </c>
      <c r="G1133" s="213" t="str">
        <f t="shared" si="34"/>
        <v>Midden-Holland</v>
      </c>
      <c r="H1133" s="215" t="str">
        <f t="shared" si="35"/>
        <v>GORINCHEM</v>
      </c>
      <c r="I1133" s="22"/>
      <c r="N1133" s="360"/>
      <c r="O1133" s="361"/>
      <c r="P1133" s="362"/>
    </row>
    <row r="1134" spans="1:16" x14ac:dyDescent="0.2">
      <c r="A1134" s="182">
        <v>300</v>
      </c>
      <c r="B1134" s="193">
        <v>1596</v>
      </c>
      <c r="C1134" s="183"/>
      <c r="D1134" s="183" t="s">
        <v>2450</v>
      </c>
      <c r="E1134" s="183" t="s">
        <v>580</v>
      </c>
      <c r="F1134" s="191">
        <v>3090</v>
      </c>
      <c r="G1134" s="213" t="str">
        <f t="shared" si="34"/>
        <v>Utrecht</v>
      </c>
      <c r="H1134" s="215" t="str">
        <f t="shared" si="35"/>
        <v>AMERSFOORT</v>
      </c>
      <c r="I1134" s="22"/>
      <c r="N1134" s="360"/>
      <c r="O1134" s="361"/>
      <c r="P1134" s="362"/>
    </row>
    <row r="1135" spans="1:16" x14ac:dyDescent="0.2">
      <c r="A1135" s="182">
        <v>300</v>
      </c>
      <c r="B1135" s="193">
        <v>1597</v>
      </c>
      <c r="C1135" s="183"/>
      <c r="D1135" s="183" t="s">
        <v>2451</v>
      </c>
      <c r="E1135" s="183" t="s">
        <v>626</v>
      </c>
      <c r="F1135" s="191">
        <v>3061</v>
      </c>
      <c r="G1135" s="213" t="str">
        <f t="shared" si="34"/>
        <v>Midden IJssel</v>
      </c>
      <c r="H1135" s="215" t="str">
        <f t="shared" si="35"/>
        <v>DEVENTER</v>
      </c>
      <c r="I1135" s="22"/>
      <c r="N1135" s="360"/>
      <c r="O1135" s="361"/>
      <c r="P1135" s="362"/>
    </row>
    <row r="1136" spans="1:16" x14ac:dyDescent="0.2">
      <c r="A1136" s="182">
        <v>300</v>
      </c>
      <c r="B1136" s="193">
        <v>1600</v>
      </c>
      <c r="C1136" s="183"/>
      <c r="D1136" s="183" t="s">
        <v>491</v>
      </c>
      <c r="E1136" s="183" t="s">
        <v>257</v>
      </c>
      <c r="F1136" s="191">
        <v>3080</v>
      </c>
      <c r="G1136" s="213" t="str">
        <f t="shared" si="34"/>
        <v>Nijmegen</v>
      </c>
      <c r="H1136" s="215" t="str">
        <f t="shared" si="35"/>
        <v>EINDHOVEN</v>
      </c>
      <c r="I1136" s="22"/>
      <c r="N1136" s="360"/>
      <c r="O1136" s="361"/>
      <c r="P1136" s="362"/>
    </row>
    <row r="1137" spans="1:16" x14ac:dyDescent="0.2">
      <c r="A1137" s="182">
        <v>300</v>
      </c>
      <c r="B1137" s="193">
        <v>1601</v>
      </c>
      <c r="C1137" s="183"/>
      <c r="D1137" s="183" t="s">
        <v>2452</v>
      </c>
      <c r="E1137" s="183" t="s">
        <v>315</v>
      </c>
      <c r="F1137" s="191">
        <v>3170</v>
      </c>
      <c r="G1137" s="213" t="str">
        <f t="shared" si="34"/>
        <v>Zuid Holland Noord</v>
      </c>
      <c r="H1137" s="215" t="str">
        <f t="shared" si="35"/>
        <v>LEIDEN</v>
      </c>
      <c r="I1137" s="22"/>
      <c r="N1137" s="360"/>
      <c r="O1137" s="361"/>
      <c r="P1137" s="362"/>
    </row>
    <row r="1138" spans="1:16" x14ac:dyDescent="0.2">
      <c r="A1138" s="182">
        <v>300</v>
      </c>
      <c r="B1138" s="193">
        <v>1602</v>
      </c>
      <c r="C1138" s="183"/>
      <c r="D1138" s="183" t="s">
        <v>2453</v>
      </c>
      <c r="E1138" s="183" t="s">
        <v>245</v>
      </c>
      <c r="F1138" s="191">
        <v>3010</v>
      </c>
      <c r="G1138" s="213" t="str">
        <f t="shared" si="34"/>
        <v>Groningen</v>
      </c>
      <c r="H1138" s="215" t="str">
        <f t="shared" si="35"/>
        <v>ENSCHEDE</v>
      </c>
      <c r="I1138" s="22"/>
      <c r="N1138" s="360"/>
      <c r="O1138" s="361"/>
      <c r="P1138" s="362"/>
    </row>
    <row r="1139" spans="1:16" x14ac:dyDescent="0.2">
      <c r="A1139" s="182">
        <v>300</v>
      </c>
      <c r="B1139" s="193">
        <v>1603</v>
      </c>
      <c r="C1139" s="183"/>
      <c r="D1139" s="183" t="s">
        <v>492</v>
      </c>
      <c r="E1139" s="183" t="s">
        <v>668</v>
      </c>
      <c r="F1139" s="191">
        <v>3310</v>
      </c>
      <c r="G1139" s="213" t="str">
        <f t="shared" si="34"/>
        <v>Zuid-Limburg</v>
      </c>
      <c r="H1139" s="215" t="str">
        <f t="shared" si="35"/>
        <v>TILBURG</v>
      </c>
      <c r="I1139" s="22"/>
      <c r="N1139" s="360"/>
      <c r="O1139" s="361"/>
      <c r="P1139" s="362"/>
    </row>
    <row r="1140" spans="1:16" x14ac:dyDescent="0.2">
      <c r="A1140" s="182">
        <v>300</v>
      </c>
      <c r="B1140" s="193">
        <v>1606</v>
      </c>
      <c r="C1140" s="183"/>
      <c r="D1140" s="183" t="s">
        <v>493</v>
      </c>
      <c r="E1140" s="183" t="s">
        <v>364</v>
      </c>
      <c r="F1140" s="191">
        <v>3010</v>
      </c>
      <c r="G1140" s="213" t="str">
        <f t="shared" si="34"/>
        <v>Groningen</v>
      </c>
      <c r="H1140" s="215" t="str">
        <f t="shared" si="35"/>
        <v>ENSCHEDE</v>
      </c>
      <c r="I1140" s="22"/>
      <c r="N1140" s="360"/>
      <c r="O1140" s="361"/>
      <c r="P1140" s="362"/>
    </row>
    <row r="1141" spans="1:16" x14ac:dyDescent="0.2">
      <c r="A1141" s="182">
        <v>300</v>
      </c>
      <c r="B1141" s="193">
        <v>1607</v>
      </c>
      <c r="C1141" s="183"/>
      <c r="D1141" s="183" t="s">
        <v>494</v>
      </c>
      <c r="E1141" s="183" t="s">
        <v>364</v>
      </c>
      <c r="F1141" s="191">
        <v>3061</v>
      </c>
      <c r="G1141" s="213" t="str">
        <f t="shared" si="34"/>
        <v>Midden IJssel</v>
      </c>
      <c r="H1141" s="215" t="str">
        <f t="shared" si="35"/>
        <v>DEVENTER</v>
      </c>
      <c r="I1141" s="22"/>
      <c r="N1141" s="360"/>
      <c r="O1141" s="361"/>
      <c r="P1141" s="362"/>
    </row>
    <row r="1142" spans="1:16" x14ac:dyDescent="0.2">
      <c r="A1142" s="182">
        <v>300</v>
      </c>
      <c r="B1142" s="193">
        <v>1608</v>
      </c>
      <c r="C1142" s="183"/>
      <c r="D1142" s="183" t="s">
        <v>495</v>
      </c>
      <c r="E1142" s="183" t="s">
        <v>669</v>
      </c>
      <c r="F1142" s="191">
        <v>3010</v>
      </c>
      <c r="G1142" s="213" t="str">
        <f t="shared" si="34"/>
        <v>Groningen</v>
      </c>
      <c r="H1142" s="215" t="str">
        <f t="shared" si="35"/>
        <v>ENSCHEDE</v>
      </c>
      <c r="I1142" s="22"/>
      <c r="N1142" s="360"/>
      <c r="O1142" s="361"/>
      <c r="P1142" s="362"/>
    </row>
    <row r="1143" spans="1:16" x14ac:dyDescent="0.2">
      <c r="A1143" s="182">
        <v>300</v>
      </c>
      <c r="B1143" s="193">
        <v>1610</v>
      </c>
      <c r="C1143" s="183"/>
      <c r="D1143" s="183" t="s">
        <v>2120</v>
      </c>
      <c r="E1143" s="183" t="s">
        <v>397</v>
      </c>
      <c r="F1143" s="191">
        <v>3010</v>
      </c>
      <c r="G1143" s="213" t="str">
        <f t="shared" si="34"/>
        <v>Groningen</v>
      </c>
      <c r="H1143" s="215" t="str">
        <f t="shared" si="35"/>
        <v>ENSCHEDE</v>
      </c>
      <c r="I1143" s="22"/>
      <c r="N1143" s="360"/>
      <c r="O1143" s="361"/>
      <c r="P1143" s="362"/>
    </row>
    <row r="1144" spans="1:16" x14ac:dyDescent="0.2">
      <c r="A1144" s="182">
        <v>300</v>
      </c>
      <c r="B1144" s="193">
        <v>1612</v>
      </c>
      <c r="C1144" s="183"/>
      <c r="D1144" s="183" t="s">
        <v>496</v>
      </c>
      <c r="E1144" s="183" t="s">
        <v>301</v>
      </c>
      <c r="F1144" s="191">
        <v>3010</v>
      </c>
      <c r="G1144" s="213" t="str">
        <f t="shared" si="34"/>
        <v>Groningen</v>
      </c>
      <c r="H1144" s="215" t="str">
        <f t="shared" si="35"/>
        <v>ENSCHEDE</v>
      </c>
      <c r="I1144" s="22"/>
      <c r="N1144" s="360"/>
      <c r="O1144" s="361"/>
      <c r="P1144" s="362"/>
    </row>
    <row r="1145" spans="1:16" x14ac:dyDescent="0.2">
      <c r="A1145" s="182">
        <v>300</v>
      </c>
      <c r="B1145" s="193">
        <v>1613</v>
      </c>
      <c r="C1145" s="183"/>
      <c r="D1145" s="183" t="s">
        <v>2162</v>
      </c>
      <c r="E1145" s="183" t="s">
        <v>255</v>
      </c>
      <c r="F1145" s="191">
        <v>3290</v>
      </c>
      <c r="G1145" s="213" t="str">
        <f t="shared" si="34"/>
        <v>Zuidoost-Brabant</v>
      </c>
      <c r="H1145" s="215" t="str">
        <f t="shared" si="35"/>
        <v>TILBURG</v>
      </c>
      <c r="I1145" s="22"/>
      <c r="N1145" s="360"/>
      <c r="O1145" s="361"/>
      <c r="P1145" s="362"/>
    </row>
    <row r="1146" spans="1:16" x14ac:dyDescent="0.2">
      <c r="A1146" s="182">
        <v>300</v>
      </c>
      <c r="B1146" s="193">
        <v>1615</v>
      </c>
      <c r="C1146" s="183"/>
      <c r="D1146" s="183" t="s">
        <v>2072</v>
      </c>
      <c r="E1146" s="183" t="s">
        <v>245</v>
      </c>
      <c r="F1146" s="191">
        <v>3030</v>
      </c>
      <c r="G1146" s="213" t="str">
        <f t="shared" si="34"/>
        <v>Drenthe</v>
      </c>
      <c r="H1146" s="215" t="str">
        <f t="shared" si="35"/>
        <v>ZWOLLE</v>
      </c>
      <c r="I1146" s="22"/>
      <c r="N1146" s="360"/>
      <c r="O1146" s="361"/>
      <c r="P1146" s="362"/>
    </row>
    <row r="1147" spans="1:16" x14ac:dyDescent="0.2">
      <c r="A1147" s="182">
        <v>300</v>
      </c>
      <c r="B1147" s="193">
        <v>1618</v>
      </c>
      <c r="C1147" s="183"/>
      <c r="D1147" s="183" t="s">
        <v>2263</v>
      </c>
      <c r="E1147" s="183" t="s">
        <v>642</v>
      </c>
      <c r="F1147" s="191">
        <v>3070</v>
      </c>
      <c r="G1147" s="213" t="str">
        <f t="shared" si="34"/>
        <v>Arnhem</v>
      </c>
      <c r="H1147" s="215" t="str">
        <f t="shared" si="35"/>
        <v>ENSCHEDE</v>
      </c>
      <c r="I1147" s="22"/>
      <c r="N1147" s="360"/>
      <c r="O1147" s="361"/>
      <c r="P1147" s="362"/>
    </row>
    <row r="1148" spans="1:16" x14ac:dyDescent="0.2">
      <c r="A1148" s="182">
        <v>300</v>
      </c>
      <c r="B1148" s="193">
        <v>1622</v>
      </c>
      <c r="C1148" s="183"/>
      <c r="D1148" s="183" t="s">
        <v>1713</v>
      </c>
      <c r="E1148" s="183" t="s">
        <v>650</v>
      </c>
      <c r="F1148" s="191">
        <v>3020</v>
      </c>
      <c r="G1148" s="213" t="str">
        <f t="shared" si="34"/>
        <v>Friesland</v>
      </c>
      <c r="H1148" s="215" t="str">
        <f t="shared" si="35"/>
        <v>LEEUWARDEN</v>
      </c>
      <c r="I1148" s="22"/>
      <c r="N1148" s="360"/>
      <c r="O1148" s="361"/>
      <c r="P1148" s="362"/>
    </row>
    <row r="1149" spans="1:16" x14ac:dyDescent="0.2">
      <c r="A1149" s="182">
        <v>300</v>
      </c>
      <c r="B1149" s="193">
        <v>1623</v>
      </c>
      <c r="C1149" s="183"/>
      <c r="D1149" s="183" t="s">
        <v>1714</v>
      </c>
      <c r="E1149" s="183" t="s">
        <v>650</v>
      </c>
      <c r="F1149" s="191">
        <v>3310</v>
      </c>
      <c r="G1149" s="213" t="str">
        <f t="shared" si="34"/>
        <v>Zuid-Limburg</v>
      </c>
      <c r="H1149" s="215" t="str">
        <f t="shared" si="35"/>
        <v>TILBURG</v>
      </c>
      <c r="I1149" s="22"/>
      <c r="N1149" s="360"/>
      <c r="O1149" s="361"/>
      <c r="P1149" s="362"/>
    </row>
    <row r="1150" spans="1:16" x14ac:dyDescent="0.2">
      <c r="A1150" s="182">
        <v>300</v>
      </c>
      <c r="B1150" s="193">
        <v>1624</v>
      </c>
      <c r="C1150" s="183"/>
      <c r="D1150" s="183" t="s">
        <v>2455</v>
      </c>
      <c r="E1150" s="183" t="s">
        <v>470</v>
      </c>
      <c r="F1150" s="191">
        <v>3310</v>
      </c>
      <c r="G1150" s="213" t="str">
        <f t="shared" si="34"/>
        <v>Zuid-Limburg</v>
      </c>
      <c r="H1150" s="215" t="str">
        <f t="shared" si="35"/>
        <v>TILBURG</v>
      </c>
      <c r="I1150" s="22"/>
      <c r="N1150" s="360"/>
      <c r="O1150" s="361"/>
      <c r="P1150" s="362"/>
    </row>
    <row r="1151" spans="1:16" x14ac:dyDescent="0.2">
      <c r="A1151" s="182">
        <v>300</v>
      </c>
      <c r="B1151" s="193">
        <v>1625</v>
      </c>
      <c r="C1151" s="183"/>
      <c r="D1151" s="183" t="s">
        <v>2456</v>
      </c>
      <c r="E1151" s="183" t="s">
        <v>247</v>
      </c>
      <c r="F1151" s="191">
        <v>3010</v>
      </c>
      <c r="G1151" s="213" t="str">
        <f t="shared" si="34"/>
        <v>Groningen</v>
      </c>
      <c r="H1151" s="215" t="str">
        <f t="shared" si="35"/>
        <v>ENSCHEDE</v>
      </c>
      <c r="I1151" s="22"/>
      <c r="N1151" s="360"/>
      <c r="O1151" s="361"/>
      <c r="P1151" s="362"/>
    </row>
    <row r="1152" spans="1:16" x14ac:dyDescent="0.2">
      <c r="A1152" s="182">
        <v>300</v>
      </c>
      <c r="B1152" s="193">
        <v>1626</v>
      </c>
      <c r="C1152" s="183"/>
      <c r="D1152" s="183" t="s">
        <v>2457</v>
      </c>
      <c r="E1152" s="183" t="s">
        <v>247</v>
      </c>
      <c r="F1152" s="191">
        <v>3030</v>
      </c>
      <c r="G1152" s="213" t="str">
        <f t="shared" si="34"/>
        <v>Drenthe</v>
      </c>
      <c r="H1152" s="215" t="str">
        <f t="shared" si="35"/>
        <v>ZWOLLE</v>
      </c>
      <c r="I1152" s="22"/>
      <c r="N1152" s="360"/>
      <c r="O1152" s="361"/>
      <c r="P1152" s="362"/>
    </row>
    <row r="1153" spans="1:16" x14ac:dyDescent="0.2">
      <c r="A1153" s="182">
        <v>300</v>
      </c>
      <c r="B1153" s="193">
        <v>1627</v>
      </c>
      <c r="C1153" s="183"/>
      <c r="D1153" s="183" t="s">
        <v>2125</v>
      </c>
      <c r="E1153" s="183" t="s">
        <v>577</v>
      </c>
      <c r="F1153" s="191">
        <v>3160</v>
      </c>
      <c r="G1153" s="213" t="str">
        <f t="shared" si="34"/>
        <v>Amstelland en de Meerlanden</v>
      </c>
      <c r="H1153" s="215" t="str">
        <f t="shared" si="35"/>
        <v>LEIDEN</v>
      </c>
      <c r="I1153" s="22"/>
      <c r="N1153" s="360"/>
      <c r="O1153" s="361"/>
      <c r="P1153" s="362"/>
    </row>
    <row r="1154" spans="1:16" x14ac:dyDescent="0.2">
      <c r="A1154" s="182">
        <v>300</v>
      </c>
      <c r="B1154" s="193">
        <v>1628</v>
      </c>
      <c r="C1154" s="183"/>
      <c r="D1154" s="183" t="s">
        <v>2458</v>
      </c>
      <c r="E1154" s="183" t="s">
        <v>366</v>
      </c>
      <c r="F1154" s="191">
        <v>3010</v>
      </c>
      <c r="G1154" s="213" t="str">
        <f t="shared" si="34"/>
        <v>Groningen</v>
      </c>
      <c r="H1154" s="215" t="str">
        <f t="shared" si="35"/>
        <v>ENSCHEDE</v>
      </c>
      <c r="I1154" s="22"/>
      <c r="N1154" s="360"/>
      <c r="O1154" s="361"/>
      <c r="P1154" s="362"/>
    </row>
    <row r="1155" spans="1:16" x14ac:dyDescent="0.2">
      <c r="A1155" s="182">
        <v>300</v>
      </c>
      <c r="B1155" s="193">
        <v>1629</v>
      </c>
      <c r="C1155" s="183"/>
      <c r="D1155" s="183" t="s">
        <v>2459</v>
      </c>
      <c r="E1155" s="183" t="s">
        <v>366</v>
      </c>
      <c r="F1155" s="191">
        <v>3070</v>
      </c>
      <c r="G1155" s="213" t="str">
        <f t="shared" si="34"/>
        <v>Arnhem</v>
      </c>
      <c r="H1155" s="215" t="str">
        <f t="shared" si="35"/>
        <v>ENSCHEDE</v>
      </c>
      <c r="I1155" s="22"/>
      <c r="N1155" s="360"/>
      <c r="O1155" s="361"/>
      <c r="P1155" s="362"/>
    </row>
    <row r="1156" spans="1:16" x14ac:dyDescent="0.2">
      <c r="A1156" s="182">
        <v>300</v>
      </c>
      <c r="B1156" s="193">
        <v>1630</v>
      </c>
      <c r="C1156" s="183"/>
      <c r="D1156" s="183" t="s">
        <v>2120</v>
      </c>
      <c r="E1156" s="183" t="s">
        <v>397</v>
      </c>
      <c r="F1156" s="191">
        <v>3050</v>
      </c>
      <c r="G1156" s="213" t="str">
        <f t="shared" si="34"/>
        <v>Twente</v>
      </c>
      <c r="H1156" s="215" t="str">
        <f t="shared" si="35"/>
        <v>ENSCHEDE</v>
      </c>
      <c r="I1156" s="22"/>
      <c r="N1156" s="360"/>
      <c r="O1156" s="361"/>
      <c r="P1156" s="362"/>
    </row>
    <row r="1157" spans="1:16" x14ac:dyDescent="0.2">
      <c r="A1157" s="182">
        <v>300</v>
      </c>
      <c r="B1157" s="193">
        <v>1633</v>
      </c>
      <c r="C1157" s="183"/>
      <c r="D1157" s="183" t="s">
        <v>2129</v>
      </c>
      <c r="E1157" s="183" t="s">
        <v>580</v>
      </c>
      <c r="F1157" s="191">
        <v>3010</v>
      </c>
      <c r="G1157" s="213" t="str">
        <f t="shared" si="34"/>
        <v>Groningen</v>
      </c>
      <c r="H1157" s="215" t="str">
        <f t="shared" si="35"/>
        <v>ENSCHEDE</v>
      </c>
      <c r="I1157" s="22"/>
      <c r="N1157" s="360"/>
      <c r="O1157" s="361"/>
      <c r="P1157" s="362"/>
    </row>
    <row r="1158" spans="1:16" x14ac:dyDescent="0.2">
      <c r="A1158" s="182">
        <v>300</v>
      </c>
      <c r="B1158" s="193">
        <v>1634</v>
      </c>
      <c r="C1158" s="183"/>
      <c r="D1158" s="183" t="s">
        <v>540</v>
      </c>
      <c r="E1158" s="183" t="s">
        <v>580</v>
      </c>
      <c r="F1158" s="191">
        <v>3050</v>
      </c>
      <c r="G1158" s="213" t="str">
        <f t="shared" si="34"/>
        <v>Twente</v>
      </c>
      <c r="H1158" s="215" t="str">
        <f t="shared" si="35"/>
        <v>ENSCHEDE</v>
      </c>
      <c r="I1158" s="22"/>
      <c r="N1158" s="360"/>
      <c r="O1158" s="361"/>
      <c r="P1158" s="362"/>
    </row>
    <row r="1159" spans="1:16" x14ac:dyDescent="0.2">
      <c r="A1159" s="182">
        <v>300</v>
      </c>
      <c r="B1159" s="193">
        <v>1637</v>
      </c>
      <c r="C1159" s="183"/>
      <c r="D1159" s="183" t="s">
        <v>1145</v>
      </c>
      <c r="E1159" s="183" t="s">
        <v>251</v>
      </c>
      <c r="F1159" s="191">
        <v>3070</v>
      </c>
      <c r="G1159" s="213" t="str">
        <f t="shared" si="34"/>
        <v>Arnhem</v>
      </c>
      <c r="H1159" s="215" t="str">
        <f t="shared" si="35"/>
        <v>ENSCHEDE</v>
      </c>
      <c r="I1159" s="22"/>
      <c r="N1159" s="360"/>
      <c r="O1159" s="361"/>
      <c r="P1159" s="362"/>
    </row>
    <row r="1160" spans="1:16" x14ac:dyDescent="0.2">
      <c r="A1160" s="182">
        <v>300</v>
      </c>
      <c r="B1160" s="193">
        <v>1638</v>
      </c>
      <c r="C1160" s="183"/>
      <c r="D1160" s="183" t="s">
        <v>541</v>
      </c>
      <c r="E1160" s="183" t="s">
        <v>472</v>
      </c>
      <c r="F1160" s="191">
        <v>3290</v>
      </c>
      <c r="G1160" s="213" t="str">
        <f t="shared" si="34"/>
        <v>Zuidoost-Brabant</v>
      </c>
      <c r="H1160" s="215" t="str">
        <f t="shared" si="35"/>
        <v>TILBURG</v>
      </c>
      <c r="I1160" s="22"/>
      <c r="N1160" s="360"/>
      <c r="O1160" s="361"/>
      <c r="P1160" s="362"/>
    </row>
    <row r="1161" spans="1:16" x14ac:dyDescent="0.2">
      <c r="A1161" s="182">
        <v>300</v>
      </c>
      <c r="B1161" s="193">
        <v>1641</v>
      </c>
      <c r="C1161" s="183"/>
      <c r="D1161" s="183" t="s">
        <v>542</v>
      </c>
      <c r="E1161" s="183" t="s">
        <v>670</v>
      </c>
      <c r="F1161" s="191">
        <v>3030</v>
      </c>
      <c r="G1161" s="213" t="str">
        <f t="shared" si="34"/>
        <v>Drenthe</v>
      </c>
      <c r="H1161" s="215" t="str">
        <f t="shared" si="35"/>
        <v>ZWOLLE</v>
      </c>
      <c r="I1161" s="22"/>
      <c r="N1161" s="360"/>
      <c r="O1161" s="361"/>
      <c r="P1161" s="362"/>
    </row>
    <row r="1162" spans="1:16" x14ac:dyDescent="0.2">
      <c r="A1162" s="182">
        <v>300</v>
      </c>
      <c r="B1162" s="193">
        <v>1645</v>
      </c>
      <c r="C1162" s="183"/>
      <c r="D1162" s="183" t="s">
        <v>2461</v>
      </c>
      <c r="E1162" s="183" t="s">
        <v>428</v>
      </c>
      <c r="F1162" s="191">
        <v>3210</v>
      </c>
      <c r="G1162" s="213" t="str">
        <f t="shared" si="34"/>
        <v>Rotterdam</v>
      </c>
      <c r="H1162" s="215" t="str">
        <f t="shared" si="35"/>
        <v>ZWOLLE</v>
      </c>
      <c r="I1162" s="22"/>
      <c r="N1162" s="360"/>
      <c r="O1162" s="361"/>
      <c r="P1162" s="362"/>
    </row>
    <row r="1163" spans="1:16" x14ac:dyDescent="0.2">
      <c r="A1163" s="182">
        <v>300</v>
      </c>
      <c r="B1163" s="193">
        <v>1647</v>
      </c>
      <c r="C1163" s="183"/>
      <c r="D1163" s="183" t="s">
        <v>2463</v>
      </c>
      <c r="E1163" s="183" t="s">
        <v>245</v>
      </c>
      <c r="F1163" s="191">
        <v>3010</v>
      </c>
      <c r="G1163" s="213" t="str">
        <f t="shared" si="34"/>
        <v>Groningen</v>
      </c>
      <c r="H1163" s="215" t="str">
        <f t="shared" si="35"/>
        <v>ENSCHEDE</v>
      </c>
      <c r="I1163" s="22"/>
      <c r="N1163" s="360"/>
      <c r="O1163" s="361"/>
      <c r="P1163" s="362"/>
    </row>
    <row r="1164" spans="1:16" x14ac:dyDescent="0.2">
      <c r="A1164" s="182">
        <v>300</v>
      </c>
      <c r="B1164" s="193">
        <v>1648</v>
      </c>
      <c r="C1164" s="183"/>
      <c r="D1164" s="183" t="s">
        <v>1857</v>
      </c>
      <c r="E1164" s="183" t="s">
        <v>296</v>
      </c>
      <c r="F1164" s="191">
        <v>3250</v>
      </c>
      <c r="G1164" s="213" t="str">
        <f t="shared" si="34"/>
        <v>Zeeland</v>
      </c>
      <c r="H1164" s="215" t="str">
        <f t="shared" si="35"/>
        <v>TILBURG</v>
      </c>
      <c r="I1164" s="22"/>
      <c r="N1164" s="360"/>
      <c r="O1164" s="361"/>
      <c r="P1164" s="362"/>
    </row>
    <row r="1165" spans="1:16" x14ac:dyDescent="0.2">
      <c r="A1165" s="182">
        <v>300</v>
      </c>
      <c r="B1165" s="193">
        <v>1650</v>
      </c>
      <c r="C1165" s="183"/>
      <c r="D1165" s="183" t="s">
        <v>2464</v>
      </c>
      <c r="E1165" s="183" t="s">
        <v>413</v>
      </c>
      <c r="F1165" s="191">
        <v>3090</v>
      </c>
      <c r="G1165" s="213" t="str">
        <f t="shared" si="34"/>
        <v>Utrecht</v>
      </c>
      <c r="H1165" s="215" t="str">
        <f t="shared" si="35"/>
        <v>AMERSFOORT</v>
      </c>
      <c r="I1165" s="22"/>
      <c r="N1165" s="360"/>
      <c r="O1165" s="361"/>
      <c r="P1165" s="362"/>
    </row>
    <row r="1166" spans="1:16" x14ac:dyDescent="0.2">
      <c r="A1166" s="182">
        <v>300</v>
      </c>
      <c r="B1166" s="193">
        <v>1651</v>
      </c>
      <c r="C1166" s="183"/>
      <c r="D1166" s="183" t="s">
        <v>1854</v>
      </c>
      <c r="E1166" s="183" t="s">
        <v>255</v>
      </c>
      <c r="F1166" s="191">
        <v>3270</v>
      </c>
      <c r="G1166" s="213" t="str">
        <f t="shared" si="34"/>
        <v>Midden-Brabant</v>
      </c>
      <c r="H1166" s="215" t="str">
        <f t="shared" si="35"/>
        <v>TILBURG</v>
      </c>
      <c r="I1166" s="22"/>
      <c r="N1166" s="360"/>
      <c r="O1166" s="361"/>
      <c r="P1166" s="362"/>
    </row>
    <row r="1167" spans="1:16" x14ac:dyDescent="0.2">
      <c r="A1167" s="182">
        <v>300</v>
      </c>
      <c r="B1167" s="193">
        <v>1652</v>
      </c>
      <c r="C1167" s="183"/>
      <c r="D1167" s="183" t="s">
        <v>2465</v>
      </c>
      <c r="E1167" s="183" t="s">
        <v>432</v>
      </c>
      <c r="F1167" s="191">
        <v>3260</v>
      </c>
      <c r="G1167" s="213" t="str">
        <f t="shared" si="34"/>
        <v>West-Brabant</v>
      </c>
      <c r="H1167" s="215" t="str">
        <f t="shared" si="35"/>
        <v>TILBURG</v>
      </c>
      <c r="I1167" s="22"/>
      <c r="N1167" s="360"/>
      <c r="O1167" s="361"/>
      <c r="P1167" s="362"/>
    </row>
    <row r="1168" spans="1:16" x14ac:dyDescent="0.2">
      <c r="A1168" s="182">
        <v>300</v>
      </c>
      <c r="B1168" s="193">
        <v>1653</v>
      </c>
      <c r="C1168" s="183"/>
      <c r="D1168" s="183" t="s">
        <v>2139</v>
      </c>
      <c r="E1168" s="183" t="s">
        <v>330</v>
      </c>
      <c r="F1168" s="191">
        <v>3050</v>
      </c>
      <c r="G1168" s="213" t="str">
        <f t="shared" si="34"/>
        <v>Twente</v>
      </c>
      <c r="H1168" s="215" t="str">
        <f t="shared" si="35"/>
        <v>ENSCHEDE</v>
      </c>
      <c r="I1168" s="22"/>
      <c r="N1168" s="360"/>
      <c r="O1168" s="361"/>
      <c r="P1168" s="362"/>
    </row>
    <row r="1169" spans="1:16" x14ac:dyDescent="0.2">
      <c r="A1169" s="182">
        <v>300</v>
      </c>
      <c r="B1169" s="193">
        <v>1655</v>
      </c>
      <c r="C1169" s="183"/>
      <c r="D1169" s="183" t="s">
        <v>1822</v>
      </c>
      <c r="E1169" s="183" t="s">
        <v>292</v>
      </c>
      <c r="F1169" s="191">
        <v>3080</v>
      </c>
      <c r="G1169" s="213" t="str">
        <f t="shared" si="34"/>
        <v>Nijmegen</v>
      </c>
      <c r="H1169" s="215" t="str">
        <f t="shared" si="35"/>
        <v>EINDHOVEN</v>
      </c>
      <c r="I1169" s="22"/>
      <c r="N1169" s="360"/>
      <c r="O1169" s="361"/>
      <c r="P1169" s="362"/>
    </row>
    <row r="1170" spans="1:16" x14ac:dyDescent="0.2">
      <c r="A1170" s="182">
        <v>300</v>
      </c>
      <c r="B1170" s="193">
        <v>1656</v>
      </c>
      <c r="C1170" s="183"/>
      <c r="D1170" s="183" t="s">
        <v>671</v>
      </c>
      <c r="E1170" s="183" t="s">
        <v>572</v>
      </c>
      <c r="F1170" s="191">
        <v>3230</v>
      </c>
      <c r="G1170" s="213" t="str">
        <f t="shared" si="34"/>
        <v>Zuid-Hollandse Eilanden</v>
      </c>
      <c r="H1170" s="215" t="str">
        <f t="shared" si="35"/>
        <v>TILBURG</v>
      </c>
      <c r="I1170" s="22"/>
      <c r="N1170" s="360"/>
      <c r="O1170" s="361"/>
      <c r="P1170" s="362"/>
    </row>
    <row r="1171" spans="1:16" x14ac:dyDescent="0.2">
      <c r="A1171" s="182">
        <v>300</v>
      </c>
      <c r="B1171" s="193">
        <v>1657</v>
      </c>
      <c r="C1171" s="183"/>
      <c r="D1171" s="183" t="s">
        <v>2467</v>
      </c>
      <c r="E1171" s="183" t="s">
        <v>620</v>
      </c>
      <c r="F1171" s="191">
        <v>3290</v>
      </c>
      <c r="G1171" s="213" t="str">
        <f t="shared" si="34"/>
        <v>Zuidoost-Brabant</v>
      </c>
      <c r="H1171" s="215" t="str">
        <f t="shared" si="35"/>
        <v>TILBURG</v>
      </c>
      <c r="I1171" s="22"/>
      <c r="N1171" s="360"/>
      <c r="O1171" s="361"/>
      <c r="P1171" s="362"/>
    </row>
    <row r="1172" spans="1:16" x14ac:dyDescent="0.2">
      <c r="A1172" s="182">
        <v>300</v>
      </c>
      <c r="B1172" s="193">
        <v>1658</v>
      </c>
      <c r="C1172" s="183"/>
      <c r="D1172" s="183" t="s">
        <v>2047</v>
      </c>
      <c r="E1172" s="183" t="s">
        <v>559</v>
      </c>
      <c r="F1172" s="191">
        <v>3160</v>
      </c>
      <c r="G1172" s="213" t="str">
        <f t="shared" si="34"/>
        <v>Amstelland en de Meerlanden</v>
      </c>
      <c r="H1172" s="215" t="str">
        <f t="shared" si="35"/>
        <v>LEIDEN</v>
      </c>
      <c r="I1172" s="22"/>
      <c r="N1172" s="360"/>
      <c r="O1172" s="361"/>
      <c r="P1172" s="362"/>
    </row>
    <row r="1173" spans="1:16" x14ac:dyDescent="0.2">
      <c r="A1173" s="182">
        <v>300</v>
      </c>
      <c r="B1173" s="193">
        <v>1659</v>
      </c>
      <c r="C1173" s="183"/>
      <c r="D1173" s="183" t="s">
        <v>744</v>
      </c>
      <c r="E1173" s="183" t="s">
        <v>247</v>
      </c>
      <c r="F1173" s="191">
        <v>3030</v>
      </c>
      <c r="G1173" s="213" t="str">
        <f t="shared" si="34"/>
        <v>Drenthe</v>
      </c>
      <c r="H1173" s="215" t="str">
        <f t="shared" si="35"/>
        <v>ZWOLLE</v>
      </c>
      <c r="I1173" s="22"/>
      <c r="N1173" s="360"/>
      <c r="O1173" s="361"/>
      <c r="P1173" s="362"/>
    </row>
    <row r="1174" spans="1:16" x14ac:dyDescent="0.2">
      <c r="A1174" s="182">
        <v>300</v>
      </c>
      <c r="B1174" s="193">
        <v>1661</v>
      </c>
      <c r="C1174" s="183"/>
      <c r="D1174" s="183" t="s">
        <v>2462</v>
      </c>
      <c r="E1174" s="183" t="s">
        <v>254</v>
      </c>
      <c r="F1174" s="191">
        <v>3020</v>
      </c>
      <c r="G1174" s="213" t="str">
        <f t="shared" si="34"/>
        <v>Friesland</v>
      </c>
      <c r="H1174" s="215" t="str">
        <f t="shared" si="35"/>
        <v>LEEUWARDEN</v>
      </c>
      <c r="I1174" s="22"/>
      <c r="N1174" s="360"/>
      <c r="O1174" s="361"/>
      <c r="P1174" s="362"/>
    </row>
    <row r="1175" spans="1:16" x14ac:dyDescent="0.2">
      <c r="A1175" s="182">
        <v>300</v>
      </c>
      <c r="B1175" s="193">
        <v>1662</v>
      </c>
      <c r="C1175" s="183"/>
      <c r="D1175" s="183" t="s">
        <v>2468</v>
      </c>
      <c r="E1175" s="183" t="s">
        <v>441</v>
      </c>
      <c r="F1175" s="191">
        <v>3300</v>
      </c>
      <c r="G1175" s="213" t="str">
        <f t="shared" si="34"/>
        <v>Noord-Limburg</v>
      </c>
      <c r="H1175" s="215" t="str">
        <f t="shared" si="35"/>
        <v>EINDHOVEN</v>
      </c>
      <c r="I1175" s="22"/>
      <c r="N1175" s="360"/>
      <c r="O1175" s="361"/>
      <c r="P1175" s="362"/>
    </row>
    <row r="1176" spans="1:16" x14ac:dyDescent="0.2">
      <c r="A1176" s="182">
        <v>300</v>
      </c>
      <c r="B1176" s="193">
        <v>1663</v>
      </c>
      <c r="C1176" s="183"/>
      <c r="D1176" s="183" t="s">
        <v>2060</v>
      </c>
      <c r="E1176" s="183" t="s">
        <v>308</v>
      </c>
      <c r="F1176" s="191">
        <v>3030</v>
      </c>
      <c r="G1176" s="213" t="str">
        <f t="shared" ref="G1176:G1239" si="36">VLOOKUP($F1176,$J$23:$L$54,2,FALSE)</f>
        <v>Drenthe</v>
      </c>
      <c r="H1176" s="215" t="str">
        <f t="shared" ref="H1176:H1239" si="37">VLOOKUP($F1176,$J$23:$L$54,3,FALSE)</f>
        <v>ZWOLLE</v>
      </c>
      <c r="I1176" s="22"/>
      <c r="N1176" s="360"/>
      <c r="O1176" s="361"/>
      <c r="P1176" s="362"/>
    </row>
    <row r="1177" spans="1:16" x14ac:dyDescent="0.2">
      <c r="A1177" s="182">
        <v>300</v>
      </c>
      <c r="B1177" s="193">
        <v>1664</v>
      </c>
      <c r="C1177" s="183"/>
      <c r="D1177" s="183" t="s">
        <v>2469</v>
      </c>
      <c r="E1177" s="183" t="s">
        <v>272</v>
      </c>
      <c r="F1177" s="191">
        <v>3090</v>
      </c>
      <c r="G1177" s="213" t="str">
        <f t="shared" si="36"/>
        <v>Utrecht</v>
      </c>
      <c r="H1177" s="215" t="str">
        <f t="shared" si="37"/>
        <v>AMERSFOORT</v>
      </c>
      <c r="I1177" s="22"/>
      <c r="N1177" s="360"/>
      <c r="O1177" s="361"/>
      <c r="P1177" s="362"/>
    </row>
    <row r="1178" spans="1:16" x14ac:dyDescent="0.2">
      <c r="A1178" s="182">
        <v>300</v>
      </c>
      <c r="B1178" s="193">
        <v>1665</v>
      </c>
      <c r="C1178" s="183"/>
      <c r="D1178" s="183" t="s">
        <v>2460</v>
      </c>
      <c r="E1178" s="183" t="s">
        <v>648</v>
      </c>
      <c r="F1178" s="191">
        <v>3290</v>
      </c>
      <c r="G1178" s="213" t="str">
        <f t="shared" si="36"/>
        <v>Zuidoost-Brabant</v>
      </c>
      <c r="H1178" s="215" t="str">
        <f t="shared" si="37"/>
        <v>TILBURG</v>
      </c>
      <c r="I1178" s="22"/>
      <c r="N1178" s="360"/>
      <c r="O1178" s="361"/>
      <c r="P1178" s="362"/>
    </row>
    <row r="1179" spans="1:16" x14ac:dyDescent="0.2">
      <c r="A1179" s="182">
        <v>300</v>
      </c>
      <c r="B1179" s="193">
        <v>1666</v>
      </c>
      <c r="C1179" s="183"/>
      <c r="D1179" s="183" t="s">
        <v>2139</v>
      </c>
      <c r="E1179" s="183" t="s">
        <v>330</v>
      </c>
      <c r="F1179" s="191">
        <v>3030</v>
      </c>
      <c r="G1179" s="213" t="str">
        <f t="shared" si="36"/>
        <v>Drenthe</v>
      </c>
      <c r="H1179" s="215" t="str">
        <f t="shared" si="37"/>
        <v>ZWOLLE</v>
      </c>
      <c r="I1179" s="22"/>
      <c r="N1179" s="360"/>
      <c r="O1179" s="361"/>
      <c r="P1179" s="362"/>
    </row>
    <row r="1180" spans="1:16" x14ac:dyDescent="0.2">
      <c r="A1180" s="182">
        <v>300</v>
      </c>
      <c r="B1180" s="193">
        <v>1667</v>
      </c>
      <c r="C1180" s="183"/>
      <c r="D1180" s="183" t="s">
        <v>2470</v>
      </c>
      <c r="E1180" s="183" t="s">
        <v>398</v>
      </c>
      <c r="F1180" s="191">
        <v>3240</v>
      </c>
      <c r="G1180" s="213" t="str">
        <f t="shared" si="36"/>
        <v>Waardenland</v>
      </c>
      <c r="H1180" s="215" t="str">
        <f t="shared" si="37"/>
        <v>GORINCHEM</v>
      </c>
      <c r="I1180" s="22"/>
      <c r="N1180" s="360"/>
      <c r="O1180" s="361"/>
      <c r="P1180" s="362"/>
    </row>
    <row r="1181" spans="1:16" x14ac:dyDescent="0.2">
      <c r="A1181" s="182">
        <v>300</v>
      </c>
      <c r="B1181" s="193">
        <v>1668</v>
      </c>
      <c r="C1181" s="183"/>
      <c r="D1181" s="183" t="s">
        <v>2470</v>
      </c>
      <c r="E1181" s="183" t="s">
        <v>398</v>
      </c>
      <c r="F1181" s="191">
        <v>3240</v>
      </c>
      <c r="G1181" s="213" t="str">
        <f t="shared" si="36"/>
        <v>Waardenland</v>
      </c>
      <c r="H1181" s="215" t="str">
        <f t="shared" si="37"/>
        <v>GORINCHEM</v>
      </c>
      <c r="I1181" s="22"/>
      <c r="N1181" s="360"/>
      <c r="O1181" s="361"/>
      <c r="P1181" s="362"/>
    </row>
    <row r="1182" spans="1:16" x14ac:dyDescent="0.2">
      <c r="A1182" s="182">
        <v>300</v>
      </c>
      <c r="B1182" s="193">
        <v>1669</v>
      </c>
      <c r="C1182" s="183"/>
      <c r="D1182" s="183" t="s">
        <v>2304</v>
      </c>
      <c r="E1182" s="183" t="s">
        <v>237</v>
      </c>
      <c r="F1182" s="191">
        <v>3300</v>
      </c>
      <c r="G1182" s="213" t="str">
        <f t="shared" si="36"/>
        <v>Noord-Limburg</v>
      </c>
      <c r="H1182" s="215" t="str">
        <f t="shared" si="37"/>
        <v>EINDHOVEN</v>
      </c>
      <c r="I1182" s="22"/>
      <c r="N1182" s="360"/>
      <c r="O1182" s="361"/>
      <c r="P1182" s="362"/>
    </row>
    <row r="1183" spans="1:16" x14ac:dyDescent="0.2">
      <c r="A1183" s="182">
        <v>300</v>
      </c>
      <c r="B1183" s="193">
        <v>1670</v>
      </c>
      <c r="C1183" s="183"/>
      <c r="D1183" s="183" t="s">
        <v>1990</v>
      </c>
      <c r="E1183" s="183" t="s">
        <v>1146</v>
      </c>
      <c r="F1183" s="191">
        <v>3130</v>
      </c>
      <c r="G1183" s="213" t="str">
        <f t="shared" si="36"/>
        <v>Kennemerland</v>
      </c>
      <c r="H1183" s="215" t="str">
        <f t="shared" si="37"/>
        <v>ZWOLLE</v>
      </c>
      <c r="I1183" s="22"/>
      <c r="N1183" s="360"/>
      <c r="O1183" s="361"/>
      <c r="P1183" s="362"/>
    </row>
    <row r="1184" spans="1:16" x14ac:dyDescent="0.2">
      <c r="A1184" s="182">
        <v>300</v>
      </c>
      <c r="B1184" s="193">
        <v>1671</v>
      </c>
      <c r="C1184" s="183"/>
      <c r="D1184" s="183" t="s">
        <v>673</v>
      </c>
      <c r="E1184" s="183" t="s">
        <v>277</v>
      </c>
      <c r="F1184" s="191">
        <v>3120</v>
      </c>
      <c r="G1184" s="213" t="str">
        <f t="shared" si="36"/>
        <v>Noord-Holland Noord</v>
      </c>
      <c r="H1184" s="215" t="str">
        <f t="shared" si="37"/>
        <v>ALKMAAR</v>
      </c>
      <c r="I1184" s="22"/>
      <c r="N1184" s="360"/>
      <c r="O1184" s="361"/>
      <c r="P1184" s="362"/>
    </row>
    <row r="1185" spans="1:16" x14ac:dyDescent="0.2">
      <c r="A1185" s="182">
        <v>300</v>
      </c>
      <c r="B1185" s="193">
        <v>1672</v>
      </c>
      <c r="C1185" s="183"/>
      <c r="D1185" s="183" t="s">
        <v>2020</v>
      </c>
      <c r="E1185" s="183" t="s">
        <v>271</v>
      </c>
      <c r="F1185" s="191">
        <v>3100</v>
      </c>
      <c r="G1185" s="213" t="str">
        <f t="shared" si="36"/>
        <v>Flevoland</v>
      </c>
      <c r="H1185" s="215" t="str">
        <f t="shared" si="37"/>
        <v>ZWOLLE</v>
      </c>
      <c r="I1185" s="22"/>
      <c r="N1185" s="360"/>
      <c r="O1185" s="361"/>
      <c r="P1185" s="362"/>
    </row>
    <row r="1186" spans="1:16" x14ac:dyDescent="0.2">
      <c r="A1186" s="182">
        <v>300</v>
      </c>
      <c r="B1186" s="193">
        <v>1673</v>
      </c>
      <c r="C1186" s="183"/>
      <c r="D1186" s="183" t="s">
        <v>2128</v>
      </c>
      <c r="E1186" s="183" t="s">
        <v>332</v>
      </c>
      <c r="F1186" s="191">
        <v>3180</v>
      </c>
      <c r="G1186" s="213" t="str">
        <f t="shared" si="36"/>
        <v>Haaglanden</v>
      </c>
      <c r="H1186" s="215" t="str">
        <f t="shared" si="37"/>
        <v>TILBURG</v>
      </c>
      <c r="I1186" s="22"/>
      <c r="N1186" s="360"/>
      <c r="O1186" s="361"/>
      <c r="P1186" s="362"/>
    </row>
    <row r="1187" spans="1:16" x14ac:dyDescent="0.2">
      <c r="A1187" s="182">
        <v>300</v>
      </c>
      <c r="B1187" s="193">
        <v>1674</v>
      </c>
      <c r="C1187" s="183"/>
      <c r="D1187" s="183" t="s">
        <v>1774</v>
      </c>
      <c r="E1187" s="183" t="s">
        <v>382</v>
      </c>
      <c r="F1187" s="191">
        <v>3080</v>
      </c>
      <c r="G1187" s="213" t="str">
        <f t="shared" si="36"/>
        <v>Nijmegen</v>
      </c>
      <c r="H1187" s="215" t="str">
        <f t="shared" si="37"/>
        <v>EINDHOVEN</v>
      </c>
      <c r="I1187" s="22"/>
      <c r="N1187" s="360"/>
      <c r="O1187" s="361"/>
      <c r="P1187" s="362"/>
    </row>
    <row r="1188" spans="1:16" x14ac:dyDescent="0.2">
      <c r="A1188" s="182">
        <v>300</v>
      </c>
      <c r="B1188" s="193">
        <v>1675</v>
      </c>
      <c r="C1188" s="183"/>
      <c r="D1188" s="183" t="s">
        <v>2060</v>
      </c>
      <c r="E1188" s="183" t="s">
        <v>308</v>
      </c>
      <c r="F1188" s="191">
        <v>3070</v>
      </c>
      <c r="G1188" s="213" t="str">
        <f t="shared" si="36"/>
        <v>Arnhem</v>
      </c>
      <c r="H1188" s="215" t="str">
        <f t="shared" si="37"/>
        <v>ENSCHEDE</v>
      </c>
      <c r="I1188" s="22"/>
      <c r="N1188" s="360"/>
      <c r="O1188" s="361"/>
      <c r="P1188" s="362"/>
    </row>
    <row r="1189" spans="1:16" x14ac:dyDescent="0.2">
      <c r="A1189" s="182">
        <v>300</v>
      </c>
      <c r="B1189" s="193">
        <v>1676</v>
      </c>
      <c r="C1189" s="183"/>
      <c r="D1189" s="183" t="s">
        <v>2471</v>
      </c>
      <c r="E1189" s="183" t="s">
        <v>431</v>
      </c>
      <c r="F1189" s="191">
        <v>3280</v>
      </c>
      <c r="G1189" s="213" t="str">
        <f t="shared" si="36"/>
        <v>Noordoost-Brabant</v>
      </c>
      <c r="H1189" s="215" t="str">
        <f t="shared" si="37"/>
        <v>TILBURG</v>
      </c>
      <c r="I1189" s="22"/>
      <c r="N1189" s="360"/>
      <c r="O1189" s="361"/>
      <c r="P1189" s="362"/>
    </row>
    <row r="1190" spans="1:16" x14ac:dyDescent="0.2">
      <c r="A1190" s="182">
        <v>300</v>
      </c>
      <c r="B1190" s="193">
        <v>1677</v>
      </c>
      <c r="C1190" s="183"/>
      <c r="D1190" s="183" t="s">
        <v>1777</v>
      </c>
      <c r="E1190" s="183" t="s">
        <v>449</v>
      </c>
      <c r="F1190" s="191">
        <v>3280</v>
      </c>
      <c r="G1190" s="213" t="str">
        <f t="shared" si="36"/>
        <v>Noordoost-Brabant</v>
      </c>
      <c r="H1190" s="215" t="str">
        <f t="shared" si="37"/>
        <v>TILBURG</v>
      </c>
      <c r="I1190" s="22"/>
      <c r="N1190" s="360"/>
      <c r="O1190" s="361"/>
      <c r="P1190" s="362"/>
    </row>
    <row r="1191" spans="1:16" x14ac:dyDescent="0.2">
      <c r="A1191" s="182">
        <v>300</v>
      </c>
      <c r="B1191" s="193">
        <v>1678</v>
      </c>
      <c r="C1191" s="183"/>
      <c r="D1191" s="183" t="s">
        <v>2428</v>
      </c>
      <c r="E1191" s="183" t="s">
        <v>366</v>
      </c>
      <c r="F1191" s="191">
        <v>3010</v>
      </c>
      <c r="G1191" s="213" t="str">
        <f t="shared" si="36"/>
        <v>Groningen</v>
      </c>
      <c r="H1191" s="215" t="str">
        <f t="shared" si="37"/>
        <v>ENSCHEDE</v>
      </c>
      <c r="I1191" s="22"/>
      <c r="N1191" s="360"/>
      <c r="O1191" s="361"/>
      <c r="P1191" s="362"/>
    </row>
    <row r="1192" spans="1:16" x14ac:dyDescent="0.2">
      <c r="A1192" s="182">
        <v>300</v>
      </c>
      <c r="B1192" s="193">
        <v>1679</v>
      </c>
      <c r="C1192" s="183"/>
      <c r="D1192" s="183" t="s">
        <v>2472</v>
      </c>
      <c r="E1192" s="183" t="s">
        <v>316</v>
      </c>
      <c r="F1192" s="191">
        <v>3120</v>
      </c>
      <c r="G1192" s="213" t="str">
        <f t="shared" si="36"/>
        <v>Noord-Holland Noord</v>
      </c>
      <c r="H1192" s="215" t="str">
        <f t="shared" si="37"/>
        <v>ALKMAAR</v>
      </c>
      <c r="I1192" s="22"/>
      <c r="N1192" s="360"/>
      <c r="O1192" s="361"/>
      <c r="P1192" s="362"/>
    </row>
    <row r="1193" spans="1:16" x14ac:dyDescent="0.2">
      <c r="A1193" s="182">
        <v>300</v>
      </c>
      <c r="B1193" s="193">
        <v>1680</v>
      </c>
      <c r="C1193" s="183"/>
      <c r="D1193" s="183" t="s">
        <v>674</v>
      </c>
      <c r="E1193" s="183" t="s">
        <v>553</v>
      </c>
      <c r="F1193" s="191">
        <v>3180</v>
      </c>
      <c r="G1193" s="213" t="str">
        <f t="shared" si="36"/>
        <v>Haaglanden</v>
      </c>
      <c r="H1193" s="215" t="str">
        <f t="shared" si="37"/>
        <v>TILBURG</v>
      </c>
      <c r="I1193" s="22"/>
      <c r="N1193" s="360"/>
      <c r="O1193" s="361"/>
      <c r="P1193" s="362"/>
    </row>
    <row r="1194" spans="1:16" x14ac:dyDescent="0.2">
      <c r="A1194" s="182">
        <v>300</v>
      </c>
      <c r="B1194" s="193">
        <v>1681</v>
      </c>
      <c r="C1194" s="183"/>
      <c r="D1194" s="183" t="s">
        <v>2473</v>
      </c>
      <c r="E1194" s="183" t="s">
        <v>452</v>
      </c>
      <c r="F1194" s="191">
        <v>3080</v>
      </c>
      <c r="G1194" s="213" t="str">
        <f t="shared" si="36"/>
        <v>Nijmegen</v>
      </c>
      <c r="H1194" s="215" t="str">
        <f t="shared" si="37"/>
        <v>EINDHOVEN</v>
      </c>
      <c r="I1194" s="22"/>
      <c r="N1194" s="360"/>
      <c r="O1194" s="361"/>
      <c r="P1194" s="362"/>
    </row>
    <row r="1195" spans="1:16" x14ac:dyDescent="0.2">
      <c r="A1195" s="182">
        <v>300</v>
      </c>
      <c r="B1195" s="193">
        <v>1682</v>
      </c>
      <c r="C1195" s="183"/>
      <c r="D1195" s="183" t="s">
        <v>2136</v>
      </c>
      <c r="E1195" s="183" t="s">
        <v>251</v>
      </c>
      <c r="F1195" s="191">
        <v>3310</v>
      </c>
      <c r="G1195" s="213" t="str">
        <f t="shared" si="36"/>
        <v>Zuid-Limburg</v>
      </c>
      <c r="H1195" s="215" t="str">
        <f t="shared" si="37"/>
        <v>TILBURG</v>
      </c>
      <c r="I1195" s="22"/>
      <c r="N1195" s="360"/>
      <c r="O1195" s="361"/>
      <c r="P1195" s="362"/>
    </row>
    <row r="1196" spans="1:16" x14ac:dyDescent="0.2">
      <c r="A1196" s="182">
        <v>300</v>
      </c>
      <c r="B1196" s="193">
        <v>1684</v>
      </c>
      <c r="C1196" s="183"/>
      <c r="D1196" s="183" t="s">
        <v>2474</v>
      </c>
      <c r="E1196" s="183" t="s">
        <v>1150</v>
      </c>
      <c r="F1196" s="191">
        <v>3120</v>
      </c>
      <c r="G1196" s="213" t="str">
        <f t="shared" si="36"/>
        <v>Noord-Holland Noord</v>
      </c>
      <c r="H1196" s="215" t="str">
        <f t="shared" si="37"/>
        <v>ALKMAAR</v>
      </c>
      <c r="I1196" s="22"/>
      <c r="N1196" s="360"/>
      <c r="O1196" s="361"/>
      <c r="P1196" s="362"/>
    </row>
    <row r="1197" spans="1:16" x14ac:dyDescent="0.2">
      <c r="A1197" s="182">
        <v>300</v>
      </c>
      <c r="B1197" s="193">
        <v>1685</v>
      </c>
      <c r="C1197" s="183"/>
      <c r="D1197" s="183" t="s">
        <v>2475</v>
      </c>
      <c r="E1197" s="183" t="s">
        <v>301</v>
      </c>
      <c r="F1197" s="191">
        <v>3120</v>
      </c>
      <c r="G1197" s="213" t="str">
        <f t="shared" si="36"/>
        <v>Noord-Holland Noord</v>
      </c>
      <c r="H1197" s="215" t="str">
        <f t="shared" si="37"/>
        <v>ALKMAAR</v>
      </c>
      <c r="I1197" s="22"/>
      <c r="N1197" s="360"/>
      <c r="O1197" s="361"/>
      <c r="P1197" s="362"/>
    </row>
    <row r="1198" spans="1:16" x14ac:dyDescent="0.2">
      <c r="A1198" s="182">
        <v>300</v>
      </c>
      <c r="B1198" s="193">
        <v>1687</v>
      </c>
      <c r="C1198" s="183"/>
      <c r="D1198" s="183" t="s">
        <v>676</v>
      </c>
      <c r="E1198" s="183" t="s">
        <v>257</v>
      </c>
      <c r="F1198" s="191">
        <v>3080</v>
      </c>
      <c r="G1198" s="213" t="str">
        <f t="shared" si="36"/>
        <v>Nijmegen</v>
      </c>
      <c r="H1198" s="215" t="str">
        <f t="shared" si="37"/>
        <v>EINDHOVEN</v>
      </c>
      <c r="I1198" s="22"/>
      <c r="N1198" s="360"/>
      <c r="O1198" s="361"/>
      <c r="P1198" s="362"/>
    </row>
    <row r="1199" spans="1:16" x14ac:dyDescent="0.2">
      <c r="A1199" s="182">
        <v>300</v>
      </c>
      <c r="B1199" s="193">
        <v>1688</v>
      </c>
      <c r="C1199" s="183"/>
      <c r="D1199" s="183" t="s">
        <v>2455</v>
      </c>
      <c r="E1199" s="183" t="s">
        <v>470</v>
      </c>
      <c r="F1199" s="191">
        <v>3280</v>
      </c>
      <c r="G1199" s="213" t="str">
        <f t="shared" si="36"/>
        <v>Noordoost-Brabant</v>
      </c>
      <c r="H1199" s="215" t="str">
        <f t="shared" si="37"/>
        <v>TILBURG</v>
      </c>
      <c r="I1199" s="22"/>
      <c r="N1199" s="360"/>
      <c r="O1199" s="361"/>
      <c r="P1199" s="362"/>
    </row>
    <row r="1200" spans="1:16" x14ac:dyDescent="0.2">
      <c r="A1200" s="182">
        <v>300</v>
      </c>
      <c r="B1200" s="193">
        <v>1690</v>
      </c>
      <c r="C1200" s="183"/>
      <c r="D1200" s="183" t="s">
        <v>2476</v>
      </c>
      <c r="E1200" s="183" t="s">
        <v>650</v>
      </c>
      <c r="F1200" s="191">
        <v>3280</v>
      </c>
      <c r="G1200" s="213" t="str">
        <f t="shared" si="36"/>
        <v>Noordoost-Brabant</v>
      </c>
      <c r="H1200" s="215" t="str">
        <f t="shared" si="37"/>
        <v>TILBURG</v>
      </c>
      <c r="I1200" s="22"/>
      <c r="N1200" s="360"/>
      <c r="O1200" s="361"/>
      <c r="P1200" s="362"/>
    </row>
    <row r="1201" spans="1:16" x14ac:dyDescent="0.2">
      <c r="A1201" s="182">
        <v>300</v>
      </c>
      <c r="B1201" s="193">
        <v>1691</v>
      </c>
      <c r="C1201" s="183"/>
      <c r="D1201" s="183" t="s">
        <v>2296</v>
      </c>
      <c r="E1201" s="183" t="s">
        <v>641</v>
      </c>
      <c r="F1201" s="191">
        <v>3190</v>
      </c>
      <c r="G1201" s="213" t="str">
        <f t="shared" si="36"/>
        <v>Delft Westland Oostland</v>
      </c>
      <c r="H1201" s="215" t="str">
        <f t="shared" si="37"/>
        <v>SCHIEDAM</v>
      </c>
      <c r="I1201" s="22"/>
      <c r="N1201" s="360"/>
      <c r="O1201" s="361"/>
      <c r="P1201" s="362"/>
    </row>
    <row r="1202" spans="1:16" x14ac:dyDescent="0.2">
      <c r="A1202" s="182">
        <v>300</v>
      </c>
      <c r="B1202" s="193">
        <v>1692</v>
      </c>
      <c r="C1202" s="183"/>
      <c r="D1202" s="183" t="s">
        <v>677</v>
      </c>
      <c r="E1202" s="183" t="s">
        <v>241</v>
      </c>
      <c r="F1202" s="191">
        <v>3120</v>
      </c>
      <c r="G1202" s="213" t="str">
        <f t="shared" si="36"/>
        <v>Noord-Holland Noord</v>
      </c>
      <c r="H1202" s="215" t="str">
        <f t="shared" si="37"/>
        <v>ALKMAAR</v>
      </c>
      <c r="I1202" s="22"/>
      <c r="N1202" s="360"/>
      <c r="O1202" s="361"/>
      <c r="P1202" s="362"/>
    </row>
    <row r="1203" spans="1:16" x14ac:dyDescent="0.2">
      <c r="A1203" s="182">
        <v>300</v>
      </c>
      <c r="B1203" s="193">
        <v>1693</v>
      </c>
      <c r="C1203" s="183"/>
      <c r="D1203" s="183" t="s">
        <v>678</v>
      </c>
      <c r="E1203" s="183" t="s">
        <v>679</v>
      </c>
      <c r="F1203" s="191">
        <v>3080</v>
      </c>
      <c r="G1203" s="213" t="str">
        <f t="shared" si="36"/>
        <v>Nijmegen</v>
      </c>
      <c r="H1203" s="215" t="str">
        <f t="shared" si="37"/>
        <v>EINDHOVEN</v>
      </c>
      <c r="I1203" s="22"/>
      <c r="N1203" s="360"/>
      <c r="O1203" s="361"/>
      <c r="P1203" s="362"/>
    </row>
    <row r="1204" spans="1:16" x14ac:dyDescent="0.2">
      <c r="A1204" s="182">
        <v>300</v>
      </c>
      <c r="B1204" s="193">
        <v>1694</v>
      </c>
      <c r="C1204" s="183"/>
      <c r="D1204" s="183" t="s">
        <v>2296</v>
      </c>
      <c r="E1204" s="183" t="s">
        <v>641</v>
      </c>
      <c r="F1204" s="191">
        <v>3280</v>
      </c>
      <c r="G1204" s="213" t="str">
        <f t="shared" si="36"/>
        <v>Noordoost-Brabant</v>
      </c>
      <c r="H1204" s="215" t="str">
        <f t="shared" si="37"/>
        <v>TILBURG</v>
      </c>
      <c r="I1204" s="22"/>
      <c r="N1204" s="360"/>
      <c r="O1204" s="361"/>
      <c r="P1204" s="362"/>
    </row>
    <row r="1205" spans="1:16" x14ac:dyDescent="0.2">
      <c r="A1205" s="182">
        <v>300</v>
      </c>
      <c r="B1205" s="193">
        <v>1695</v>
      </c>
      <c r="C1205" s="183"/>
      <c r="D1205" s="183" t="s">
        <v>2430</v>
      </c>
      <c r="E1205" s="183" t="s">
        <v>247</v>
      </c>
      <c r="F1205" s="191">
        <v>3061</v>
      </c>
      <c r="G1205" s="213" t="str">
        <f t="shared" si="36"/>
        <v>Midden IJssel</v>
      </c>
      <c r="H1205" s="215" t="str">
        <f t="shared" si="37"/>
        <v>DEVENTER</v>
      </c>
      <c r="I1205" s="22"/>
      <c r="N1205" s="360"/>
      <c r="O1205" s="361"/>
      <c r="P1205" s="362"/>
    </row>
    <row r="1206" spans="1:16" x14ac:dyDescent="0.2">
      <c r="A1206" s="182">
        <v>300</v>
      </c>
      <c r="B1206" s="193">
        <v>1696</v>
      </c>
      <c r="C1206" s="183"/>
      <c r="D1206" s="183" t="s">
        <v>2477</v>
      </c>
      <c r="E1206" s="183" t="s">
        <v>255</v>
      </c>
      <c r="F1206" s="191">
        <v>3270</v>
      </c>
      <c r="G1206" s="213" t="str">
        <f t="shared" si="36"/>
        <v>Midden-Brabant</v>
      </c>
      <c r="H1206" s="215" t="str">
        <f t="shared" si="37"/>
        <v>TILBURG</v>
      </c>
      <c r="I1206" s="22"/>
      <c r="N1206" s="360"/>
      <c r="O1206" s="361"/>
      <c r="P1206" s="362"/>
    </row>
    <row r="1207" spans="1:16" x14ac:dyDescent="0.2">
      <c r="A1207" s="182">
        <v>300</v>
      </c>
      <c r="B1207" s="193">
        <v>1697</v>
      </c>
      <c r="C1207" s="183"/>
      <c r="D1207" s="183" t="s">
        <v>2478</v>
      </c>
      <c r="E1207" s="183" t="s">
        <v>255</v>
      </c>
      <c r="F1207" s="191">
        <v>3270</v>
      </c>
      <c r="G1207" s="213" t="str">
        <f t="shared" si="36"/>
        <v>Midden-Brabant</v>
      </c>
      <c r="H1207" s="215" t="str">
        <f t="shared" si="37"/>
        <v>TILBURG</v>
      </c>
      <c r="I1207" s="22"/>
      <c r="N1207" s="360"/>
      <c r="O1207" s="361"/>
      <c r="P1207" s="362"/>
    </row>
    <row r="1208" spans="1:16" x14ac:dyDescent="0.2">
      <c r="A1208" s="182">
        <v>300</v>
      </c>
      <c r="B1208" s="193">
        <v>1698</v>
      </c>
      <c r="C1208" s="183"/>
      <c r="D1208" s="183" t="s">
        <v>2479</v>
      </c>
      <c r="E1208" s="183" t="s">
        <v>418</v>
      </c>
      <c r="F1208" s="191">
        <v>3061</v>
      </c>
      <c r="G1208" s="213" t="str">
        <f t="shared" si="36"/>
        <v>Midden IJssel</v>
      </c>
      <c r="H1208" s="215" t="str">
        <f t="shared" si="37"/>
        <v>DEVENTER</v>
      </c>
      <c r="I1208" s="22"/>
      <c r="N1208" s="360"/>
      <c r="O1208" s="361"/>
      <c r="P1208" s="362"/>
    </row>
    <row r="1209" spans="1:16" x14ac:dyDescent="0.2">
      <c r="A1209" s="182">
        <v>300</v>
      </c>
      <c r="B1209" s="193">
        <v>1700</v>
      </c>
      <c r="C1209" s="183"/>
      <c r="D1209" s="183" t="s">
        <v>2162</v>
      </c>
      <c r="E1209" s="183" t="s">
        <v>255</v>
      </c>
      <c r="F1209" s="191">
        <v>3260</v>
      </c>
      <c r="G1209" s="213" t="str">
        <f t="shared" si="36"/>
        <v>West-Brabant</v>
      </c>
      <c r="H1209" s="215" t="str">
        <f t="shared" si="37"/>
        <v>TILBURG</v>
      </c>
      <c r="I1209" s="22"/>
      <c r="N1209" s="360"/>
      <c r="O1209" s="361"/>
      <c r="P1209" s="362"/>
    </row>
    <row r="1210" spans="1:16" x14ac:dyDescent="0.2">
      <c r="A1210" s="182">
        <v>300</v>
      </c>
      <c r="B1210" s="193">
        <v>1701</v>
      </c>
      <c r="C1210" s="183"/>
      <c r="D1210" s="183" t="s">
        <v>680</v>
      </c>
      <c r="E1210" s="183" t="s">
        <v>251</v>
      </c>
      <c r="F1210" s="191">
        <v>3080</v>
      </c>
      <c r="G1210" s="213" t="str">
        <f t="shared" si="36"/>
        <v>Nijmegen</v>
      </c>
      <c r="H1210" s="215" t="str">
        <f t="shared" si="37"/>
        <v>EINDHOVEN</v>
      </c>
      <c r="I1210" s="22"/>
      <c r="N1210" s="360"/>
      <c r="O1210" s="361"/>
      <c r="P1210" s="362"/>
    </row>
    <row r="1211" spans="1:16" x14ac:dyDescent="0.2">
      <c r="A1211" s="182">
        <v>300</v>
      </c>
      <c r="B1211" s="193">
        <v>1702</v>
      </c>
      <c r="C1211" s="183"/>
      <c r="D1211" s="183" t="s">
        <v>2480</v>
      </c>
      <c r="E1211" s="183" t="s">
        <v>556</v>
      </c>
      <c r="F1211" s="191">
        <v>3240</v>
      </c>
      <c r="G1211" s="213" t="str">
        <f t="shared" si="36"/>
        <v>Waardenland</v>
      </c>
      <c r="H1211" s="215" t="str">
        <f t="shared" si="37"/>
        <v>GORINCHEM</v>
      </c>
      <c r="I1211" s="22"/>
      <c r="N1211" s="360"/>
      <c r="O1211" s="361"/>
      <c r="P1211" s="362"/>
    </row>
    <row r="1212" spans="1:16" x14ac:dyDescent="0.2">
      <c r="A1212" s="182">
        <v>300</v>
      </c>
      <c r="B1212" s="193">
        <v>1703</v>
      </c>
      <c r="C1212" s="183"/>
      <c r="D1212" s="183" t="s">
        <v>2004</v>
      </c>
      <c r="E1212" s="183" t="s">
        <v>790</v>
      </c>
      <c r="F1212" s="191">
        <v>3280</v>
      </c>
      <c r="G1212" s="213" t="str">
        <f t="shared" si="36"/>
        <v>Noordoost-Brabant</v>
      </c>
      <c r="H1212" s="215" t="str">
        <f t="shared" si="37"/>
        <v>TILBURG</v>
      </c>
      <c r="I1212" s="22"/>
      <c r="N1212" s="360"/>
      <c r="O1212" s="361"/>
      <c r="P1212" s="362"/>
    </row>
    <row r="1213" spans="1:16" x14ac:dyDescent="0.2">
      <c r="A1213" s="182">
        <v>300</v>
      </c>
      <c r="B1213" s="193">
        <v>1704</v>
      </c>
      <c r="C1213" s="183"/>
      <c r="D1213" s="183" t="s">
        <v>2481</v>
      </c>
      <c r="E1213" s="183" t="s">
        <v>681</v>
      </c>
      <c r="F1213" s="191">
        <v>3280</v>
      </c>
      <c r="G1213" s="213" t="str">
        <f t="shared" si="36"/>
        <v>Noordoost-Brabant</v>
      </c>
      <c r="H1213" s="215" t="str">
        <f t="shared" si="37"/>
        <v>TILBURG</v>
      </c>
      <c r="I1213" s="22"/>
      <c r="N1213" s="360"/>
      <c r="O1213" s="361"/>
      <c r="P1213" s="362"/>
    </row>
    <row r="1214" spans="1:16" x14ac:dyDescent="0.2">
      <c r="A1214" s="182">
        <v>300</v>
      </c>
      <c r="B1214" s="193">
        <v>1705</v>
      </c>
      <c r="C1214" s="183"/>
      <c r="D1214" s="183" t="s">
        <v>2482</v>
      </c>
      <c r="E1214" s="183" t="s">
        <v>245</v>
      </c>
      <c r="F1214" s="191">
        <v>3061</v>
      </c>
      <c r="G1214" s="213" t="str">
        <f t="shared" si="36"/>
        <v>Midden IJssel</v>
      </c>
      <c r="H1214" s="215" t="str">
        <f t="shared" si="37"/>
        <v>DEVENTER</v>
      </c>
      <c r="I1214" s="22"/>
      <c r="N1214" s="360"/>
      <c r="O1214" s="361"/>
      <c r="P1214" s="362"/>
    </row>
    <row r="1215" spans="1:16" x14ac:dyDescent="0.2">
      <c r="A1215" s="182">
        <v>300</v>
      </c>
      <c r="B1215" s="193">
        <v>1706</v>
      </c>
      <c r="C1215" s="183"/>
      <c r="D1215" s="183" t="s">
        <v>2483</v>
      </c>
      <c r="E1215" s="183" t="s">
        <v>257</v>
      </c>
      <c r="F1215" s="191">
        <v>3080</v>
      </c>
      <c r="G1215" s="213" t="str">
        <f t="shared" si="36"/>
        <v>Nijmegen</v>
      </c>
      <c r="H1215" s="215" t="str">
        <f t="shared" si="37"/>
        <v>EINDHOVEN</v>
      </c>
      <c r="I1215" s="22"/>
      <c r="N1215" s="360"/>
      <c r="O1215" s="361"/>
      <c r="P1215" s="362"/>
    </row>
    <row r="1216" spans="1:16" x14ac:dyDescent="0.2">
      <c r="A1216" s="182">
        <v>300</v>
      </c>
      <c r="B1216" s="193">
        <v>1707</v>
      </c>
      <c r="C1216" s="183"/>
      <c r="D1216" s="183" t="s">
        <v>2413</v>
      </c>
      <c r="E1216" s="183" t="s">
        <v>252</v>
      </c>
      <c r="F1216" s="191">
        <v>3200</v>
      </c>
      <c r="G1216" s="213" t="str">
        <f t="shared" si="36"/>
        <v>Midden-Holland</v>
      </c>
      <c r="H1216" s="215" t="str">
        <f t="shared" si="37"/>
        <v>GORINCHEM</v>
      </c>
      <c r="I1216" s="22"/>
      <c r="N1216" s="360"/>
      <c r="O1216" s="361"/>
      <c r="P1216" s="362"/>
    </row>
    <row r="1217" spans="1:16" x14ac:dyDescent="0.2">
      <c r="A1217" s="182">
        <v>300</v>
      </c>
      <c r="B1217" s="193">
        <v>1708</v>
      </c>
      <c r="C1217" s="183"/>
      <c r="D1217" s="183" t="s">
        <v>682</v>
      </c>
      <c r="E1217" s="183" t="s">
        <v>301</v>
      </c>
      <c r="F1217" s="191">
        <v>3160</v>
      </c>
      <c r="G1217" s="213" t="str">
        <f t="shared" si="36"/>
        <v>Amstelland en de Meerlanden</v>
      </c>
      <c r="H1217" s="215" t="str">
        <f t="shared" si="37"/>
        <v>LEIDEN</v>
      </c>
      <c r="I1217" s="22"/>
      <c r="N1217" s="360"/>
      <c r="O1217" s="361"/>
      <c r="P1217" s="362"/>
    </row>
    <row r="1218" spans="1:16" x14ac:dyDescent="0.2">
      <c r="A1218" s="182">
        <v>300</v>
      </c>
      <c r="B1218" s="193">
        <v>1709</v>
      </c>
      <c r="C1218" s="183"/>
      <c r="D1218" s="183" t="s">
        <v>1993</v>
      </c>
      <c r="E1218" s="183" t="s">
        <v>560</v>
      </c>
      <c r="F1218" s="191">
        <v>3240</v>
      </c>
      <c r="G1218" s="213" t="str">
        <f t="shared" si="36"/>
        <v>Waardenland</v>
      </c>
      <c r="H1218" s="215" t="str">
        <f t="shared" si="37"/>
        <v>GORINCHEM</v>
      </c>
      <c r="I1218" s="22"/>
      <c r="N1218" s="360"/>
      <c r="O1218" s="361"/>
      <c r="P1218" s="362"/>
    </row>
    <row r="1219" spans="1:16" x14ac:dyDescent="0.2">
      <c r="A1219" s="182">
        <v>300</v>
      </c>
      <c r="B1219" s="193">
        <v>1710</v>
      </c>
      <c r="C1219" s="183"/>
      <c r="D1219" s="183" t="s">
        <v>2484</v>
      </c>
      <c r="E1219" s="183" t="s">
        <v>683</v>
      </c>
      <c r="F1219" s="191">
        <v>3240</v>
      </c>
      <c r="G1219" s="213" t="str">
        <f t="shared" si="36"/>
        <v>Waardenland</v>
      </c>
      <c r="H1219" s="215" t="str">
        <f t="shared" si="37"/>
        <v>GORINCHEM</v>
      </c>
      <c r="I1219" s="22"/>
      <c r="N1219" s="360"/>
      <c r="O1219" s="361"/>
      <c r="P1219" s="362"/>
    </row>
    <row r="1220" spans="1:16" x14ac:dyDescent="0.2">
      <c r="A1220" s="182">
        <v>300</v>
      </c>
      <c r="B1220" s="193">
        <v>1711</v>
      </c>
      <c r="C1220" s="183"/>
      <c r="D1220" s="183" t="s">
        <v>2268</v>
      </c>
      <c r="E1220" s="183" t="s">
        <v>246</v>
      </c>
      <c r="F1220" s="191">
        <v>3061</v>
      </c>
      <c r="G1220" s="213" t="str">
        <f t="shared" si="36"/>
        <v>Midden IJssel</v>
      </c>
      <c r="H1220" s="215" t="str">
        <f t="shared" si="37"/>
        <v>DEVENTER</v>
      </c>
      <c r="I1220" s="22"/>
      <c r="N1220" s="360"/>
      <c r="O1220" s="361"/>
      <c r="P1220" s="362"/>
    </row>
    <row r="1221" spans="1:16" x14ac:dyDescent="0.2">
      <c r="A1221" s="182">
        <v>300</v>
      </c>
      <c r="B1221" s="193">
        <v>1712</v>
      </c>
      <c r="C1221" s="183"/>
      <c r="D1221" s="183" t="s">
        <v>2485</v>
      </c>
      <c r="E1221" s="183" t="s">
        <v>684</v>
      </c>
      <c r="F1221" s="191">
        <v>3061</v>
      </c>
      <c r="G1221" s="213" t="str">
        <f t="shared" si="36"/>
        <v>Midden IJssel</v>
      </c>
      <c r="H1221" s="215" t="str">
        <f t="shared" si="37"/>
        <v>DEVENTER</v>
      </c>
      <c r="I1221" s="22"/>
      <c r="N1221" s="360"/>
      <c r="O1221" s="361"/>
      <c r="P1221" s="362"/>
    </row>
    <row r="1222" spans="1:16" x14ac:dyDescent="0.2">
      <c r="A1222" s="182">
        <v>300</v>
      </c>
      <c r="B1222" s="193">
        <v>1714</v>
      </c>
      <c r="C1222" s="183"/>
      <c r="D1222" s="183" t="s">
        <v>2083</v>
      </c>
      <c r="E1222" s="183" t="s">
        <v>255</v>
      </c>
      <c r="F1222" s="191">
        <v>3260</v>
      </c>
      <c r="G1222" s="213" t="str">
        <f t="shared" si="36"/>
        <v>West-Brabant</v>
      </c>
      <c r="H1222" s="215" t="str">
        <f t="shared" si="37"/>
        <v>TILBURG</v>
      </c>
      <c r="I1222" s="22"/>
      <c r="N1222" s="360"/>
      <c r="O1222" s="361"/>
      <c r="P1222" s="362"/>
    </row>
    <row r="1223" spans="1:16" x14ac:dyDescent="0.2">
      <c r="A1223" s="182">
        <v>300</v>
      </c>
      <c r="B1223" s="193">
        <v>1715</v>
      </c>
      <c r="C1223" s="183"/>
      <c r="D1223" s="183" t="s">
        <v>2083</v>
      </c>
      <c r="E1223" s="183" t="s">
        <v>255</v>
      </c>
      <c r="F1223" s="191">
        <v>3290</v>
      </c>
      <c r="G1223" s="213" t="str">
        <f t="shared" si="36"/>
        <v>Zuidoost-Brabant</v>
      </c>
      <c r="H1223" s="215" t="str">
        <f t="shared" si="37"/>
        <v>TILBURG</v>
      </c>
      <c r="I1223" s="22"/>
      <c r="N1223" s="360"/>
      <c r="O1223" s="361"/>
      <c r="P1223" s="362"/>
    </row>
    <row r="1224" spans="1:16" x14ac:dyDescent="0.2">
      <c r="A1224" s="182">
        <v>300</v>
      </c>
      <c r="B1224" s="193">
        <v>1716</v>
      </c>
      <c r="C1224" s="183"/>
      <c r="D1224" s="183" t="s">
        <v>2387</v>
      </c>
      <c r="E1224" s="183" t="s">
        <v>551</v>
      </c>
      <c r="F1224" s="191">
        <v>3180</v>
      </c>
      <c r="G1224" s="213" t="str">
        <f t="shared" si="36"/>
        <v>Haaglanden</v>
      </c>
      <c r="H1224" s="215" t="str">
        <f t="shared" si="37"/>
        <v>TILBURG</v>
      </c>
      <c r="I1224" s="22"/>
      <c r="N1224" s="360"/>
      <c r="O1224" s="361"/>
      <c r="P1224" s="362"/>
    </row>
    <row r="1225" spans="1:16" x14ac:dyDescent="0.2">
      <c r="A1225" s="182">
        <v>300</v>
      </c>
      <c r="B1225" s="193">
        <v>1717</v>
      </c>
      <c r="C1225" s="183"/>
      <c r="D1225" s="183" t="s">
        <v>2486</v>
      </c>
      <c r="E1225" s="183" t="s">
        <v>560</v>
      </c>
      <c r="F1225" s="191">
        <v>3200</v>
      </c>
      <c r="G1225" s="213" t="str">
        <f t="shared" si="36"/>
        <v>Midden-Holland</v>
      </c>
      <c r="H1225" s="215" t="str">
        <f t="shared" si="37"/>
        <v>GORINCHEM</v>
      </c>
      <c r="I1225" s="22"/>
      <c r="N1225" s="360"/>
      <c r="O1225" s="361"/>
      <c r="P1225" s="362"/>
    </row>
    <row r="1226" spans="1:16" x14ac:dyDescent="0.2">
      <c r="A1226" s="182">
        <v>300</v>
      </c>
      <c r="B1226" s="193">
        <v>1718</v>
      </c>
      <c r="C1226" s="183"/>
      <c r="D1226" s="183" t="s">
        <v>2487</v>
      </c>
      <c r="E1226" s="183" t="s">
        <v>681</v>
      </c>
      <c r="F1226" s="191">
        <v>3280</v>
      </c>
      <c r="G1226" s="213" t="str">
        <f t="shared" si="36"/>
        <v>Noordoost-Brabant</v>
      </c>
      <c r="H1226" s="215" t="str">
        <f t="shared" si="37"/>
        <v>TILBURG</v>
      </c>
      <c r="I1226" s="22"/>
      <c r="N1226" s="360"/>
      <c r="O1226" s="361"/>
      <c r="P1226" s="362"/>
    </row>
    <row r="1227" spans="1:16" x14ac:dyDescent="0.2">
      <c r="A1227" s="182">
        <v>300</v>
      </c>
      <c r="B1227" s="193">
        <v>1719</v>
      </c>
      <c r="C1227" s="183"/>
      <c r="D1227" s="183" t="s">
        <v>2488</v>
      </c>
      <c r="E1227" s="183" t="s">
        <v>556</v>
      </c>
      <c r="F1227" s="191">
        <v>3240</v>
      </c>
      <c r="G1227" s="213" t="str">
        <f t="shared" si="36"/>
        <v>Waardenland</v>
      </c>
      <c r="H1227" s="215" t="str">
        <f t="shared" si="37"/>
        <v>GORINCHEM</v>
      </c>
      <c r="I1227" s="22"/>
      <c r="N1227" s="360"/>
      <c r="O1227" s="361"/>
      <c r="P1227" s="362"/>
    </row>
    <row r="1228" spans="1:16" x14ac:dyDescent="0.2">
      <c r="A1228" s="182">
        <v>300</v>
      </c>
      <c r="B1228" s="193">
        <v>1720</v>
      </c>
      <c r="C1228" s="183"/>
      <c r="D1228" s="183" t="s">
        <v>2428</v>
      </c>
      <c r="E1228" s="183" t="s">
        <v>366</v>
      </c>
      <c r="F1228" s="191">
        <v>3080</v>
      </c>
      <c r="G1228" s="213" t="str">
        <f t="shared" si="36"/>
        <v>Nijmegen</v>
      </c>
      <c r="H1228" s="215" t="str">
        <f t="shared" si="37"/>
        <v>EINDHOVEN</v>
      </c>
      <c r="I1228" s="22"/>
      <c r="N1228" s="360"/>
      <c r="O1228" s="361"/>
      <c r="P1228" s="362"/>
    </row>
    <row r="1229" spans="1:16" x14ac:dyDescent="0.2">
      <c r="A1229" s="182">
        <v>300</v>
      </c>
      <c r="B1229" s="193">
        <v>1721</v>
      </c>
      <c r="C1229" s="183"/>
      <c r="D1229" s="183" t="s">
        <v>2489</v>
      </c>
      <c r="E1229" s="183" t="s">
        <v>577</v>
      </c>
      <c r="F1229" s="191">
        <v>3170</v>
      </c>
      <c r="G1229" s="213" t="str">
        <f t="shared" si="36"/>
        <v>Zuid Holland Noord</v>
      </c>
      <c r="H1229" s="215" t="str">
        <f t="shared" si="37"/>
        <v>LEIDEN</v>
      </c>
      <c r="I1229" s="22"/>
      <c r="N1229" s="360"/>
      <c r="O1229" s="361"/>
      <c r="P1229" s="362"/>
    </row>
    <row r="1230" spans="1:16" x14ac:dyDescent="0.2">
      <c r="A1230" s="182">
        <v>300</v>
      </c>
      <c r="B1230" s="193">
        <v>1722</v>
      </c>
      <c r="C1230" s="183"/>
      <c r="D1230" s="183" t="s">
        <v>685</v>
      </c>
      <c r="E1230" s="183" t="s">
        <v>245</v>
      </c>
      <c r="F1230" s="191">
        <v>3020</v>
      </c>
      <c r="G1230" s="213" t="str">
        <f t="shared" si="36"/>
        <v>Friesland</v>
      </c>
      <c r="H1230" s="215" t="str">
        <f t="shared" si="37"/>
        <v>LEEUWARDEN</v>
      </c>
      <c r="I1230" s="22"/>
      <c r="N1230" s="360"/>
      <c r="O1230" s="361"/>
      <c r="P1230" s="362"/>
    </row>
    <row r="1231" spans="1:16" x14ac:dyDescent="0.2">
      <c r="A1231" s="182">
        <v>300</v>
      </c>
      <c r="B1231" s="193">
        <v>1723</v>
      </c>
      <c r="C1231" s="183"/>
      <c r="D1231" s="183" t="s">
        <v>686</v>
      </c>
      <c r="E1231" s="183" t="s">
        <v>245</v>
      </c>
      <c r="F1231" s="191">
        <v>3050</v>
      </c>
      <c r="G1231" s="213" t="str">
        <f t="shared" si="36"/>
        <v>Twente</v>
      </c>
      <c r="H1231" s="215" t="str">
        <f t="shared" si="37"/>
        <v>ENSCHEDE</v>
      </c>
      <c r="I1231" s="22"/>
      <c r="N1231" s="360"/>
      <c r="O1231" s="361"/>
      <c r="P1231" s="362"/>
    </row>
    <row r="1232" spans="1:16" x14ac:dyDescent="0.2">
      <c r="A1232" s="182">
        <v>300</v>
      </c>
      <c r="B1232" s="193">
        <v>1727</v>
      </c>
      <c r="C1232" s="183"/>
      <c r="D1232" s="183" t="s">
        <v>687</v>
      </c>
      <c r="E1232" s="183" t="s">
        <v>609</v>
      </c>
      <c r="F1232" s="191">
        <v>3160</v>
      </c>
      <c r="G1232" s="213" t="str">
        <f t="shared" si="36"/>
        <v>Amstelland en de Meerlanden</v>
      </c>
      <c r="H1232" s="215" t="str">
        <f t="shared" si="37"/>
        <v>LEIDEN</v>
      </c>
      <c r="I1232" s="22"/>
      <c r="N1232" s="360"/>
      <c r="O1232" s="361"/>
      <c r="P1232" s="362"/>
    </row>
    <row r="1233" spans="1:16" x14ac:dyDescent="0.2">
      <c r="A1233" s="182">
        <v>300</v>
      </c>
      <c r="B1233" s="193">
        <v>1728</v>
      </c>
      <c r="C1233" s="183"/>
      <c r="D1233" s="183" t="s">
        <v>688</v>
      </c>
      <c r="E1233" s="183" t="s">
        <v>609</v>
      </c>
      <c r="F1233" s="191">
        <v>3170</v>
      </c>
      <c r="G1233" s="213" t="str">
        <f t="shared" si="36"/>
        <v>Zuid Holland Noord</v>
      </c>
      <c r="H1233" s="215" t="str">
        <f t="shared" si="37"/>
        <v>LEIDEN</v>
      </c>
      <c r="I1233" s="22"/>
      <c r="N1233" s="360"/>
      <c r="O1233" s="361"/>
      <c r="P1233" s="362"/>
    </row>
    <row r="1234" spans="1:16" x14ac:dyDescent="0.2">
      <c r="A1234" s="182">
        <v>300</v>
      </c>
      <c r="B1234" s="193">
        <v>1730</v>
      </c>
      <c r="C1234" s="183"/>
      <c r="D1234" s="183" t="s">
        <v>1777</v>
      </c>
      <c r="E1234" s="183" t="s">
        <v>449</v>
      </c>
      <c r="F1234" s="191">
        <v>3290</v>
      </c>
      <c r="G1234" s="213" t="str">
        <f t="shared" si="36"/>
        <v>Zuidoost-Brabant</v>
      </c>
      <c r="H1234" s="215" t="str">
        <f t="shared" si="37"/>
        <v>TILBURG</v>
      </c>
      <c r="I1234" s="22"/>
      <c r="N1234" s="360"/>
      <c r="O1234" s="361"/>
      <c r="P1234" s="362"/>
    </row>
    <row r="1235" spans="1:16" x14ac:dyDescent="0.2">
      <c r="A1235" s="182">
        <v>300</v>
      </c>
      <c r="B1235" s="193">
        <v>1731</v>
      </c>
      <c r="C1235" s="183"/>
      <c r="D1235" s="183" t="s">
        <v>689</v>
      </c>
      <c r="E1235" s="183" t="s">
        <v>659</v>
      </c>
      <c r="F1235" s="191">
        <v>3270</v>
      </c>
      <c r="G1235" s="213" t="str">
        <f t="shared" si="36"/>
        <v>Midden-Brabant</v>
      </c>
      <c r="H1235" s="215" t="str">
        <f t="shared" si="37"/>
        <v>TILBURG</v>
      </c>
      <c r="I1235" s="22"/>
      <c r="N1235" s="360"/>
      <c r="O1235" s="361"/>
      <c r="P1235" s="362"/>
    </row>
    <row r="1236" spans="1:16" x14ac:dyDescent="0.2">
      <c r="A1236" s="182">
        <v>300</v>
      </c>
      <c r="B1236" s="193">
        <v>1733</v>
      </c>
      <c r="C1236" s="183"/>
      <c r="D1236" s="183" t="s">
        <v>2455</v>
      </c>
      <c r="E1236" s="183" t="s">
        <v>470</v>
      </c>
      <c r="F1236" s="191">
        <v>3070</v>
      </c>
      <c r="G1236" s="213" t="str">
        <f t="shared" si="36"/>
        <v>Arnhem</v>
      </c>
      <c r="H1236" s="215" t="str">
        <f t="shared" si="37"/>
        <v>ENSCHEDE</v>
      </c>
      <c r="I1236" s="22"/>
      <c r="N1236" s="360"/>
      <c r="O1236" s="361"/>
      <c r="P1236" s="362"/>
    </row>
    <row r="1237" spans="1:16" x14ac:dyDescent="0.2">
      <c r="A1237" s="182">
        <v>300</v>
      </c>
      <c r="B1237" s="193">
        <v>1734</v>
      </c>
      <c r="C1237" s="183"/>
      <c r="D1237" s="183" t="s">
        <v>2490</v>
      </c>
      <c r="E1237" s="183" t="s">
        <v>697</v>
      </c>
      <c r="F1237" s="191">
        <v>3300</v>
      </c>
      <c r="G1237" s="213" t="str">
        <f t="shared" si="36"/>
        <v>Noord-Limburg</v>
      </c>
      <c r="H1237" s="215" t="str">
        <f t="shared" si="37"/>
        <v>EINDHOVEN</v>
      </c>
      <c r="I1237" s="22"/>
      <c r="N1237" s="360"/>
      <c r="O1237" s="361"/>
      <c r="P1237" s="362"/>
    </row>
    <row r="1238" spans="1:16" x14ac:dyDescent="0.2">
      <c r="A1238" s="182">
        <v>300</v>
      </c>
      <c r="B1238" s="193">
        <v>1735</v>
      </c>
      <c r="C1238" s="183"/>
      <c r="D1238" s="183" t="s">
        <v>1923</v>
      </c>
      <c r="E1238" s="183" t="s">
        <v>417</v>
      </c>
      <c r="F1238" s="191">
        <v>3300</v>
      </c>
      <c r="G1238" s="213" t="str">
        <f t="shared" si="36"/>
        <v>Noord-Limburg</v>
      </c>
      <c r="H1238" s="215" t="str">
        <f t="shared" si="37"/>
        <v>EINDHOVEN</v>
      </c>
      <c r="I1238" s="22"/>
      <c r="N1238" s="360"/>
      <c r="O1238" s="361"/>
      <c r="P1238" s="362"/>
    </row>
    <row r="1239" spans="1:16" x14ac:dyDescent="0.2">
      <c r="A1239" s="182">
        <v>300</v>
      </c>
      <c r="B1239" s="193">
        <v>1737</v>
      </c>
      <c r="C1239" s="183"/>
      <c r="D1239" s="183" t="s">
        <v>2491</v>
      </c>
      <c r="E1239" s="183" t="s">
        <v>245</v>
      </c>
      <c r="F1239" s="191">
        <v>3010</v>
      </c>
      <c r="G1239" s="213" t="str">
        <f t="shared" si="36"/>
        <v>Groningen</v>
      </c>
      <c r="H1239" s="215" t="str">
        <f t="shared" si="37"/>
        <v>ENSCHEDE</v>
      </c>
      <c r="I1239" s="22"/>
      <c r="N1239" s="360"/>
      <c r="O1239" s="361"/>
      <c r="P1239" s="362"/>
    </row>
    <row r="1240" spans="1:16" x14ac:dyDescent="0.2">
      <c r="A1240" s="182">
        <v>300</v>
      </c>
      <c r="B1240" s="193">
        <v>1739</v>
      </c>
      <c r="C1240" s="183"/>
      <c r="D1240" s="183" t="s">
        <v>2492</v>
      </c>
      <c r="E1240" s="183" t="s">
        <v>434</v>
      </c>
      <c r="F1240" s="191">
        <v>3050</v>
      </c>
      <c r="G1240" s="213" t="str">
        <f t="shared" ref="G1240:G1303" si="38">VLOOKUP($F1240,$J$23:$L$54,2,FALSE)</f>
        <v>Twente</v>
      </c>
      <c r="H1240" s="215" t="str">
        <f t="shared" ref="H1240:H1303" si="39">VLOOKUP($F1240,$J$23:$L$54,3,FALSE)</f>
        <v>ENSCHEDE</v>
      </c>
      <c r="I1240" s="22"/>
      <c r="N1240" s="360"/>
      <c r="O1240" s="361"/>
      <c r="P1240" s="362"/>
    </row>
    <row r="1241" spans="1:16" x14ac:dyDescent="0.2">
      <c r="A1241" s="182">
        <v>300</v>
      </c>
      <c r="B1241" s="193">
        <v>1740</v>
      </c>
      <c r="C1241" s="183"/>
      <c r="D1241" s="183" t="s">
        <v>1147</v>
      </c>
      <c r="E1241" s="183" t="s">
        <v>580</v>
      </c>
      <c r="F1241" s="191">
        <v>3070</v>
      </c>
      <c r="G1241" s="213" t="str">
        <f t="shared" si="38"/>
        <v>Arnhem</v>
      </c>
      <c r="H1241" s="215" t="str">
        <f t="shared" si="39"/>
        <v>ENSCHEDE</v>
      </c>
      <c r="I1241" s="22"/>
      <c r="N1241" s="360"/>
      <c r="O1241" s="361"/>
      <c r="P1241" s="362"/>
    </row>
    <row r="1242" spans="1:16" x14ac:dyDescent="0.2">
      <c r="A1242" s="182">
        <v>300</v>
      </c>
      <c r="B1242" s="193">
        <v>1741</v>
      </c>
      <c r="C1242" s="183"/>
      <c r="D1242" s="183" t="s">
        <v>2473</v>
      </c>
      <c r="E1242" s="183" t="s">
        <v>452</v>
      </c>
      <c r="F1242" s="191">
        <v>3070</v>
      </c>
      <c r="G1242" s="213" t="str">
        <f t="shared" si="38"/>
        <v>Arnhem</v>
      </c>
      <c r="H1242" s="215" t="str">
        <f t="shared" si="39"/>
        <v>ENSCHEDE</v>
      </c>
      <c r="I1242" s="22"/>
      <c r="N1242" s="360"/>
      <c r="O1242" s="361"/>
      <c r="P1242" s="362"/>
    </row>
    <row r="1243" spans="1:16" x14ac:dyDescent="0.2">
      <c r="A1243" s="182">
        <v>300</v>
      </c>
      <c r="B1243" s="193">
        <v>1745</v>
      </c>
      <c r="C1243" s="183"/>
      <c r="D1243" s="183" t="s">
        <v>691</v>
      </c>
      <c r="E1243" s="183" t="s">
        <v>295</v>
      </c>
      <c r="F1243" s="191">
        <v>3070</v>
      </c>
      <c r="G1243" s="213" t="str">
        <f t="shared" si="38"/>
        <v>Arnhem</v>
      </c>
      <c r="H1243" s="215" t="str">
        <f t="shared" si="39"/>
        <v>ENSCHEDE</v>
      </c>
      <c r="I1243" s="22"/>
      <c r="N1243" s="360"/>
      <c r="O1243" s="361"/>
      <c r="P1243" s="362"/>
    </row>
    <row r="1244" spans="1:16" x14ac:dyDescent="0.2">
      <c r="A1244" s="182">
        <v>300</v>
      </c>
      <c r="B1244" s="193">
        <v>1746</v>
      </c>
      <c r="C1244" s="183"/>
      <c r="D1244" s="183" t="s">
        <v>692</v>
      </c>
      <c r="E1244" s="183" t="s">
        <v>693</v>
      </c>
      <c r="F1244" s="191">
        <v>3050</v>
      </c>
      <c r="G1244" s="213" t="str">
        <f t="shared" si="38"/>
        <v>Twente</v>
      </c>
      <c r="H1244" s="215" t="str">
        <f t="shared" si="39"/>
        <v>ENSCHEDE</v>
      </c>
      <c r="I1244" s="22"/>
      <c r="N1244" s="360"/>
      <c r="O1244" s="361"/>
      <c r="P1244" s="362"/>
    </row>
    <row r="1245" spans="1:16" x14ac:dyDescent="0.2">
      <c r="A1245" s="182">
        <v>300</v>
      </c>
      <c r="B1245" s="193">
        <v>1747</v>
      </c>
      <c r="C1245" s="183"/>
      <c r="D1245" s="183" t="s">
        <v>2493</v>
      </c>
      <c r="E1245" s="183" t="s">
        <v>290</v>
      </c>
      <c r="F1245" s="191">
        <v>3010</v>
      </c>
      <c r="G1245" s="213" t="str">
        <f t="shared" si="38"/>
        <v>Groningen</v>
      </c>
      <c r="H1245" s="215" t="str">
        <f t="shared" si="39"/>
        <v>ENSCHEDE</v>
      </c>
      <c r="I1245" s="22"/>
      <c r="N1245" s="360"/>
      <c r="O1245" s="361"/>
      <c r="P1245" s="362"/>
    </row>
    <row r="1246" spans="1:16" x14ac:dyDescent="0.2">
      <c r="A1246" s="182">
        <v>300</v>
      </c>
      <c r="B1246" s="193">
        <v>1748</v>
      </c>
      <c r="C1246" s="183"/>
      <c r="D1246" s="183" t="s">
        <v>2494</v>
      </c>
      <c r="E1246" s="183" t="s">
        <v>290</v>
      </c>
      <c r="F1246" s="191">
        <v>3050</v>
      </c>
      <c r="G1246" s="213" t="str">
        <f t="shared" si="38"/>
        <v>Twente</v>
      </c>
      <c r="H1246" s="215" t="str">
        <f t="shared" si="39"/>
        <v>ENSCHEDE</v>
      </c>
      <c r="I1246" s="22"/>
      <c r="N1246" s="360"/>
      <c r="O1246" s="361"/>
      <c r="P1246" s="362"/>
    </row>
    <row r="1247" spans="1:16" x14ac:dyDescent="0.2">
      <c r="A1247" s="182">
        <v>300</v>
      </c>
      <c r="B1247" s="193">
        <v>1751</v>
      </c>
      <c r="C1247" s="183"/>
      <c r="D1247" s="183" t="s">
        <v>694</v>
      </c>
      <c r="E1247" s="183" t="s">
        <v>251</v>
      </c>
      <c r="F1247" s="191">
        <v>3070</v>
      </c>
      <c r="G1247" s="213" t="str">
        <f t="shared" si="38"/>
        <v>Arnhem</v>
      </c>
      <c r="H1247" s="215" t="str">
        <f t="shared" si="39"/>
        <v>ENSCHEDE</v>
      </c>
      <c r="I1247" s="22"/>
      <c r="N1247" s="360"/>
      <c r="O1247" s="361"/>
      <c r="P1247" s="362"/>
    </row>
    <row r="1248" spans="1:16" x14ac:dyDescent="0.2">
      <c r="A1248" s="182">
        <v>300</v>
      </c>
      <c r="B1248" s="193">
        <v>1752</v>
      </c>
      <c r="C1248" s="183"/>
      <c r="D1248" s="183" t="s">
        <v>2300</v>
      </c>
      <c r="E1248" s="183" t="s">
        <v>641</v>
      </c>
      <c r="F1248" s="191">
        <v>3070</v>
      </c>
      <c r="G1248" s="213" t="str">
        <f t="shared" si="38"/>
        <v>Arnhem</v>
      </c>
      <c r="H1248" s="215" t="str">
        <f t="shared" si="39"/>
        <v>ENSCHEDE</v>
      </c>
      <c r="I1248" s="22"/>
      <c r="N1248" s="360"/>
      <c r="O1248" s="361"/>
      <c r="P1248" s="362"/>
    </row>
    <row r="1249" spans="1:16" x14ac:dyDescent="0.2">
      <c r="A1249" s="182">
        <v>300</v>
      </c>
      <c r="B1249" s="193">
        <v>1753</v>
      </c>
      <c r="C1249" s="183"/>
      <c r="D1249" s="183" t="s">
        <v>2496</v>
      </c>
      <c r="E1249" s="183" t="s">
        <v>603</v>
      </c>
      <c r="F1249" s="191">
        <v>3100</v>
      </c>
      <c r="G1249" s="213" t="str">
        <f t="shared" si="38"/>
        <v>Flevoland</v>
      </c>
      <c r="H1249" s="215" t="str">
        <f t="shared" si="39"/>
        <v>ZWOLLE</v>
      </c>
      <c r="I1249" s="22"/>
      <c r="N1249" s="360"/>
      <c r="O1249" s="361"/>
      <c r="P1249" s="362"/>
    </row>
    <row r="1250" spans="1:16" x14ac:dyDescent="0.2">
      <c r="A1250" s="182">
        <v>300</v>
      </c>
      <c r="B1250" s="193">
        <v>1754</v>
      </c>
      <c r="C1250" s="183"/>
      <c r="D1250" s="183" t="s">
        <v>695</v>
      </c>
      <c r="E1250" s="183" t="s">
        <v>696</v>
      </c>
      <c r="F1250" s="191">
        <v>3140</v>
      </c>
      <c r="G1250" s="213" t="str">
        <f t="shared" si="38"/>
        <v>Zaanstreek/Waterland</v>
      </c>
      <c r="H1250" s="215" t="str">
        <f t="shared" si="39"/>
        <v>ZWOLLE</v>
      </c>
      <c r="I1250" s="22"/>
      <c r="N1250" s="360"/>
      <c r="O1250" s="361"/>
      <c r="P1250" s="362"/>
    </row>
    <row r="1251" spans="1:16" x14ac:dyDescent="0.2">
      <c r="A1251" s="182">
        <v>300</v>
      </c>
      <c r="B1251" s="193">
        <v>1755</v>
      </c>
      <c r="C1251" s="183"/>
      <c r="D1251" s="183" t="s">
        <v>2435</v>
      </c>
      <c r="E1251" s="183" t="s">
        <v>583</v>
      </c>
      <c r="F1251" s="191">
        <v>3070</v>
      </c>
      <c r="G1251" s="213" t="str">
        <f t="shared" si="38"/>
        <v>Arnhem</v>
      </c>
      <c r="H1251" s="215" t="str">
        <f t="shared" si="39"/>
        <v>ENSCHEDE</v>
      </c>
      <c r="I1251" s="22"/>
      <c r="N1251" s="360"/>
      <c r="O1251" s="361"/>
      <c r="P1251" s="362"/>
    </row>
    <row r="1252" spans="1:16" x14ac:dyDescent="0.2">
      <c r="A1252" s="182">
        <v>300</v>
      </c>
      <c r="B1252" s="193">
        <v>1758</v>
      </c>
      <c r="C1252" s="183"/>
      <c r="D1252" s="183" t="s">
        <v>2388</v>
      </c>
      <c r="E1252" s="183" t="s">
        <v>562</v>
      </c>
      <c r="F1252" s="191">
        <v>3070</v>
      </c>
      <c r="G1252" s="213" t="str">
        <f t="shared" si="38"/>
        <v>Arnhem</v>
      </c>
      <c r="H1252" s="215" t="str">
        <f t="shared" si="39"/>
        <v>ENSCHEDE</v>
      </c>
      <c r="I1252" s="22"/>
      <c r="N1252" s="360"/>
      <c r="O1252" s="361"/>
      <c r="P1252" s="362"/>
    </row>
    <row r="1253" spans="1:16" x14ac:dyDescent="0.2">
      <c r="A1253" s="182">
        <v>300</v>
      </c>
      <c r="B1253" s="193">
        <v>1759</v>
      </c>
      <c r="C1253" s="183"/>
      <c r="D1253" s="183" t="s">
        <v>2388</v>
      </c>
      <c r="E1253" s="183" t="s">
        <v>562</v>
      </c>
      <c r="F1253" s="191">
        <v>3020</v>
      </c>
      <c r="G1253" s="213" t="str">
        <f t="shared" si="38"/>
        <v>Friesland</v>
      </c>
      <c r="H1253" s="215" t="str">
        <f t="shared" si="39"/>
        <v>LEEUWARDEN</v>
      </c>
      <c r="I1253" s="22"/>
      <c r="N1253" s="360"/>
      <c r="O1253" s="361"/>
      <c r="P1253" s="362"/>
    </row>
    <row r="1254" spans="1:16" x14ac:dyDescent="0.2">
      <c r="A1254" s="182">
        <v>300</v>
      </c>
      <c r="B1254" s="193">
        <v>1760</v>
      </c>
      <c r="C1254" s="183"/>
      <c r="D1254" s="183" t="s">
        <v>698</v>
      </c>
      <c r="E1254" s="183" t="s">
        <v>249</v>
      </c>
      <c r="F1254" s="191">
        <v>3050</v>
      </c>
      <c r="G1254" s="213" t="str">
        <f t="shared" si="38"/>
        <v>Twente</v>
      </c>
      <c r="H1254" s="215" t="str">
        <f t="shared" si="39"/>
        <v>ENSCHEDE</v>
      </c>
      <c r="I1254" s="22"/>
      <c r="N1254" s="360"/>
      <c r="O1254" s="361"/>
      <c r="P1254" s="362"/>
    </row>
    <row r="1255" spans="1:16" x14ac:dyDescent="0.2">
      <c r="A1255" s="182">
        <v>300</v>
      </c>
      <c r="B1255" s="193">
        <v>1761</v>
      </c>
      <c r="C1255" s="183"/>
      <c r="D1255" s="183" t="s">
        <v>2497</v>
      </c>
      <c r="E1255" s="183" t="s">
        <v>263</v>
      </c>
      <c r="F1255" s="191">
        <v>3010</v>
      </c>
      <c r="G1255" s="213" t="str">
        <f t="shared" si="38"/>
        <v>Groningen</v>
      </c>
      <c r="H1255" s="215" t="str">
        <f t="shared" si="39"/>
        <v>ENSCHEDE</v>
      </c>
      <c r="I1255" s="22"/>
      <c r="N1255" s="360"/>
      <c r="O1255" s="361"/>
      <c r="P1255" s="362"/>
    </row>
    <row r="1256" spans="1:16" x14ac:dyDescent="0.2">
      <c r="A1256" s="182">
        <v>300</v>
      </c>
      <c r="B1256" s="193">
        <v>1762</v>
      </c>
      <c r="C1256" s="183"/>
      <c r="D1256" s="183" t="s">
        <v>2497</v>
      </c>
      <c r="E1256" s="183" t="s">
        <v>263</v>
      </c>
      <c r="F1256" s="191">
        <v>3150</v>
      </c>
      <c r="G1256" s="213" t="str">
        <f t="shared" si="38"/>
        <v>Amsterdam</v>
      </c>
      <c r="H1256" s="215" t="str">
        <f t="shared" si="39"/>
        <v>AMERSFOORT</v>
      </c>
      <c r="I1256" s="22"/>
      <c r="N1256" s="360"/>
      <c r="O1256" s="361"/>
      <c r="P1256" s="362"/>
    </row>
    <row r="1257" spans="1:16" x14ac:dyDescent="0.2">
      <c r="A1257" s="182">
        <v>300</v>
      </c>
      <c r="B1257" s="193">
        <v>1764</v>
      </c>
      <c r="C1257" s="183"/>
      <c r="D1257" s="183" t="s">
        <v>2498</v>
      </c>
      <c r="E1257" s="183" t="s">
        <v>338</v>
      </c>
      <c r="F1257" s="191">
        <v>3010</v>
      </c>
      <c r="G1257" s="213" t="str">
        <f t="shared" si="38"/>
        <v>Groningen</v>
      </c>
      <c r="H1257" s="215" t="str">
        <f t="shared" si="39"/>
        <v>ENSCHEDE</v>
      </c>
      <c r="I1257" s="22"/>
      <c r="N1257" s="360"/>
      <c r="O1257" s="361"/>
      <c r="P1257" s="362"/>
    </row>
    <row r="1258" spans="1:16" x14ac:dyDescent="0.2">
      <c r="A1258" s="182">
        <v>300</v>
      </c>
      <c r="B1258" s="193">
        <v>1765</v>
      </c>
      <c r="C1258" s="183"/>
      <c r="D1258" s="183" t="s">
        <v>2499</v>
      </c>
      <c r="E1258" s="183" t="s">
        <v>245</v>
      </c>
      <c r="F1258" s="191">
        <v>3010</v>
      </c>
      <c r="G1258" s="213" t="str">
        <f t="shared" si="38"/>
        <v>Groningen</v>
      </c>
      <c r="H1258" s="215" t="str">
        <f t="shared" si="39"/>
        <v>ENSCHEDE</v>
      </c>
      <c r="I1258" s="22"/>
      <c r="N1258" s="360"/>
      <c r="O1258" s="361"/>
      <c r="P1258" s="362"/>
    </row>
    <row r="1259" spans="1:16" x14ac:dyDescent="0.2">
      <c r="A1259" s="182">
        <v>300</v>
      </c>
      <c r="B1259" s="193">
        <v>1767</v>
      </c>
      <c r="C1259" s="183"/>
      <c r="D1259" s="183" t="s">
        <v>2500</v>
      </c>
      <c r="E1259" s="183" t="s">
        <v>603</v>
      </c>
      <c r="F1259" s="191">
        <v>3150</v>
      </c>
      <c r="G1259" s="213" t="str">
        <f t="shared" si="38"/>
        <v>Amsterdam</v>
      </c>
      <c r="H1259" s="215" t="str">
        <f t="shared" si="39"/>
        <v>AMERSFOORT</v>
      </c>
      <c r="I1259" s="22"/>
      <c r="N1259" s="360"/>
      <c r="O1259" s="361"/>
      <c r="P1259" s="362"/>
    </row>
    <row r="1260" spans="1:16" x14ac:dyDescent="0.2">
      <c r="A1260" s="182">
        <v>300</v>
      </c>
      <c r="B1260" s="193">
        <v>1768</v>
      </c>
      <c r="C1260" s="183"/>
      <c r="D1260" s="183" t="s">
        <v>2501</v>
      </c>
      <c r="E1260" s="183" t="s">
        <v>245</v>
      </c>
      <c r="F1260" s="191">
        <v>3010</v>
      </c>
      <c r="G1260" s="213" t="str">
        <f t="shared" si="38"/>
        <v>Groningen</v>
      </c>
      <c r="H1260" s="215" t="str">
        <f t="shared" si="39"/>
        <v>ENSCHEDE</v>
      </c>
      <c r="I1260" s="22"/>
      <c r="N1260" s="360"/>
      <c r="O1260" s="361"/>
      <c r="P1260" s="362"/>
    </row>
    <row r="1261" spans="1:16" x14ac:dyDescent="0.2">
      <c r="A1261" s="182">
        <v>300</v>
      </c>
      <c r="B1261" s="193">
        <v>1769</v>
      </c>
      <c r="C1261" s="183"/>
      <c r="D1261" s="183" t="s">
        <v>699</v>
      </c>
      <c r="E1261" s="183" t="s">
        <v>301</v>
      </c>
      <c r="F1261" s="191">
        <v>3120</v>
      </c>
      <c r="G1261" s="213" t="str">
        <f t="shared" si="38"/>
        <v>Noord-Holland Noord</v>
      </c>
      <c r="H1261" s="215" t="str">
        <f t="shared" si="39"/>
        <v>ALKMAAR</v>
      </c>
      <c r="I1261" s="22"/>
      <c r="N1261" s="360"/>
      <c r="O1261" s="361"/>
      <c r="P1261" s="362"/>
    </row>
    <row r="1262" spans="1:16" x14ac:dyDescent="0.2">
      <c r="A1262" s="182">
        <v>300</v>
      </c>
      <c r="B1262" s="193">
        <v>1772</v>
      </c>
      <c r="C1262" s="183"/>
      <c r="D1262" s="183" t="s">
        <v>701</v>
      </c>
      <c r="E1262" s="183" t="s">
        <v>562</v>
      </c>
      <c r="F1262" s="191">
        <v>3050</v>
      </c>
      <c r="G1262" s="213" t="str">
        <f t="shared" si="38"/>
        <v>Twente</v>
      </c>
      <c r="H1262" s="215" t="str">
        <f t="shared" si="39"/>
        <v>ENSCHEDE</v>
      </c>
      <c r="I1262" s="22"/>
      <c r="N1262" s="360"/>
      <c r="O1262" s="361"/>
      <c r="P1262" s="362"/>
    </row>
    <row r="1263" spans="1:16" x14ac:dyDescent="0.2">
      <c r="A1263" s="182">
        <v>300</v>
      </c>
      <c r="B1263" s="193">
        <v>1774</v>
      </c>
      <c r="C1263" s="183"/>
      <c r="D1263" s="183" t="s">
        <v>2502</v>
      </c>
      <c r="E1263" s="183" t="s">
        <v>245</v>
      </c>
      <c r="F1263" s="191">
        <v>3010</v>
      </c>
      <c r="G1263" s="213" t="str">
        <f t="shared" si="38"/>
        <v>Groningen</v>
      </c>
      <c r="H1263" s="215" t="str">
        <f t="shared" si="39"/>
        <v>ENSCHEDE</v>
      </c>
      <c r="I1263" s="22"/>
      <c r="N1263" s="360"/>
      <c r="O1263" s="361"/>
      <c r="P1263" s="362"/>
    </row>
    <row r="1264" spans="1:16" x14ac:dyDescent="0.2">
      <c r="A1264" s="182">
        <v>300</v>
      </c>
      <c r="B1264" s="193">
        <v>1775</v>
      </c>
      <c r="C1264" s="183"/>
      <c r="D1264" s="183" t="s">
        <v>2312</v>
      </c>
      <c r="E1264" s="183" t="s">
        <v>251</v>
      </c>
      <c r="F1264" s="191">
        <v>3020</v>
      </c>
      <c r="G1264" s="213" t="str">
        <f t="shared" si="38"/>
        <v>Friesland</v>
      </c>
      <c r="H1264" s="215" t="str">
        <f t="shared" si="39"/>
        <v>LEEUWARDEN</v>
      </c>
      <c r="I1264" s="22"/>
      <c r="N1264" s="360"/>
      <c r="O1264" s="361"/>
      <c r="P1264" s="362"/>
    </row>
    <row r="1265" spans="1:16" x14ac:dyDescent="0.2">
      <c r="A1265" s="182">
        <v>300</v>
      </c>
      <c r="B1265" s="193">
        <v>1777</v>
      </c>
      <c r="C1265" s="183"/>
      <c r="D1265" s="183" t="s">
        <v>2503</v>
      </c>
      <c r="E1265" s="183" t="s">
        <v>245</v>
      </c>
      <c r="F1265" s="191">
        <v>3010</v>
      </c>
      <c r="G1265" s="213" t="str">
        <f t="shared" si="38"/>
        <v>Groningen</v>
      </c>
      <c r="H1265" s="215" t="str">
        <f t="shared" si="39"/>
        <v>ENSCHEDE</v>
      </c>
      <c r="I1265" s="22"/>
      <c r="N1265" s="360"/>
      <c r="O1265" s="361"/>
      <c r="P1265" s="362"/>
    </row>
    <row r="1266" spans="1:16" x14ac:dyDescent="0.2">
      <c r="A1266" s="182">
        <v>300</v>
      </c>
      <c r="B1266" s="193">
        <v>1780</v>
      </c>
      <c r="C1266" s="183"/>
      <c r="D1266" s="183" t="s">
        <v>702</v>
      </c>
      <c r="E1266" s="183" t="s">
        <v>258</v>
      </c>
      <c r="F1266" s="191">
        <v>3070</v>
      </c>
      <c r="G1266" s="213" t="str">
        <f t="shared" si="38"/>
        <v>Arnhem</v>
      </c>
      <c r="H1266" s="215" t="str">
        <f t="shared" si="39"/>
        <v>ENSCHEDE</v>
      </c>
      <c r="I1266" s="22"/>
      <c r="N1266" s="360"/>
      <c r="O1266" s="361"/>
      <c r="P1266" s="362"/>
    </row>
    <row r="1267" spans="1:16" x14ac:dyDescent="0.2">
      <c r="A1267" s="182">
        <v>300</v>
      </c>
      <c r="B1267" s="193">
        <v>1781</v>
      </c>
      <c r="C1267" s="183"/>
      <c r="D1267" s="183" t="s">
        <v>2504</v>
      </c>
      <c r="E1267" s="183" t="s">
        <v>304</v>
      </c>
      <c r="F1267" s="191">
        <v>3010</v>
      </c>
      <c r="G1267" s="213" t="str">
        <f t="shared" si="38"/>
        <v>Groningen</v>
      </c>
      <c r="H1267" s="215" t="str">
        <f t="shared" si="39"/>
        <v>ENSCHEDE</v>
      </c>
      <c r="I1267" s="22"/>
      <c r="N1267" s="360"/>
      <c r="O1267" s="361"/>
      <c r="P1267" s="362"/>
    </row>
    <row r="1268" spans="1:16" x14ac:dyDescent="0.2">
      <c r="A1268" s="182">
        <v>300</v>
      </c>
      <c r="B1268" s="193">
        <v>1782</v>
      </c>
      <c r="C1268" s="183"/>
      <c r="D1268" s="183" t="s">
        <v>2505</v>
      </c>
      <c r="E1268" s="183" t="s">
        <v>314</v>
      </c>
      <c r="F1268" s="191">
        <v>3010</v>
      </c>
      <c r="G1268" s="213" t="str">
        <f t="shared" si="38"/>
        <v>Groningen</v>
      </c>
      <c r="H1268" s="215" t="str">
        <f t="shared" si="39"/>
        <v>ENSCHEDE</v>
      </c>
      <c r="I1268" s="22"/>
      <c r="N1268" s="360"/>
      <c r="O1268" s="361"/>
      <c r="P1268" s="362"/>
    </row>
    <row r="1269" spans="1:16" x14ac:dyDescent="0.2">
      <c r="A1269" s="182">
        <v>300</v>
      </c>
      <c r="B1269" s="193">
        <v>1783</v>
      </c>
      <c r="C1269" s="183"/>
      <c r="D1269" s="183" t="s">
        <v>2506</v>
      </c>
      <c r="E1269" s="183" t="s">
        <v>703</v>
      </c>
      <c r="F1269" s="191">
        <v>3010</v>
      </c>
      <c r="G1269" s="213" t="str">
        <f t="shared" si="38"/>
        <v>Groningen</v>
      </c>
      <c r="H1269" s="215" t="str">
        <f t="shared" si="39"/>
        <v>ENSCHEDE</v>
      </c>
      <c r="I1269" s="22"/>
      <c r="N1269" s="360"/>
      <c r="O1269" s="361"/>
      <c r="P1269" s="362"/>
    </row>
    <row r="1270" spans="1:16" x14ac:dyDescent="0.2">
      <c r="A1270" s="182">
        <v>300</v>
      </c>
      <c r="B1270" s="193">
        <v>1785</v>
      </c>
      <c r="C1270" s="183"/>
      <c r="D1270" s="183" t="s">
        <v>2507</v>
      </c>
      <c r="E1270" s="183" t="s">
        <v>245</v>
      </c>
      <c r="F1270" s="191">
        <v>3050</v>
      </c>
      <c r="G1270" s="213" t="str">
        <f t="shared" si="38"/>
        <v>Twente</v>
      </c>
      <c r="H1270" s="215" t="str">
        <f t="shared" si="39"/>
        <v>ENSCHEDE</v>
      </c>
      <c r="I1270" s="22"/>
      <c r="N1270" s="360"/>
      <c r="O1270" s="361"/>
      <c r="P1270" s="362"/>
    </row>
    <row r="1271" spans="1:16" x14ac:dyDescent="0.2">
      <c r="A1271" s="182">
        <v>300</v>
      </c>
      <c r="B1271" s="193">
        <v>1786</v>
      </c>
      <c r="C1271" s="183"/>
      <c r="D1271" s="183" t="s">
        <v>2291</v>
      </c>
      <c r="E1271" s="183" t="s">
        <v>690</v>
      </c>
      <c r="F1271" s="191">
        <v>3070</v>
      </c>
      <c r="G1271" s="213" t="str">
        <f t="shared" si="38"/>
        <v>Arnhem</v>
      </c>
      <c r="H1271" s="215" t="str">
        <f t="shared" si="39"/>
        <v>ENSCHEDE</v>
      </c>
      <c r="I1271" s="22"/>
      <c r="N1271" s="360"/>
      <c r="O1271" s="361"/>
      <c r="P1271" s="362"/>
    </row>
    <row r="1272" spans="1:16" x14ac:dyDescent="0.2">
      <c r="A1272" s="182">
        <v>300</v>
      </c>
      <c r="B1272" s="193">
        <v>1787</v>
      </c>
      <c r="C1272" s="183"/>
      <c r="D1272" s="183" t="s">
        <v>704</v>
      </c>
      <c r="E1272" s="183" t="s">
        <v>263</v>
      </c>
      <c r="F1272" s="191">
        <v>3150</v>
      </c>
      <c r="G1272" s="213" t="str">
        <f t="shared" si="38"/>
        <v>Amsterdam</v>
      </c>
      <c r="H1272" s="215" t="str">
        <f t="shared" si="39"/>
        <v>AMERSFOORT</v>
      </c>
      <c r="I1272" s="22"/>
      <c r="N1272" s="360"/>
      <c r="O1272" s="361"/>
      <c r="P1272" s="362"/>
    </row>
    <row r="1273" spans="1:16" x14ac:dyDescent="0.2">
      <c r="A1273" s="182">
        <v>300</v>
      </c>
      <c r="B1273" s="193">
        <v>1788</v>
      </c>
      <c r="C1273" s="183"/>
      <c r="D1273" s="183" t="s">
        <v>705</v>
      </c>
      <c r="E1273" s="183" t="s">
        <v>603</v>
      </c>
      <c r="F1273" s="191">
        <v>3150</v>
      </c>
      <c r="G1273" s="213" t="str">
        <f t="shared" si="38"/>
        <v>Amsterdam</v>
      </c>
      <c r="H1273" s="215" t="str">
        <f t="shared" si="39"/>
        <v>AMERSFOORT</v>
      </c>
      <c r="I1273" s="22"/>
      <c r="N1273" s="360"/>
      <c r="O1273" s="361"/>
      <c r="P1273" s="362"/>
    </row>
    <row r="1274" spans="1:16" x14ac:dyDescent="0.2">
      <c r="A1274" s="182">
        <v>300</v>
      </c>
      <c r="B1274" s="193">
        <v>1789</v>
      </c>
      <c r="C1274" s="183"/>
      <c r="D1274" s="183" t="s">
        <v>961</v>
      </c>
      <c r="E1274" s="183" t="s">
        <v>263</v>
      </c>
      <c r="F1274" s="191">
        <v>3150</v>
      </c>
      <c r="G1274" s="213" t="str">
        <f t="shared" si="38"/>
        <v>Amsterdam</v>
      </c>
      <c r="H1274" s="215" t="str">
        <f t="shared" si="39"/>
        <v>AMERSFOORT</v>
      </c>
      <c r="I1274" s="22"/>
    </row>
    <row r="1275" spans="1:16" x14ac:dyDescent="0.2">
      <c r="A1275" s="182">
        <v>300</v>
      </c>
      <c r="B1275" s="193">
        <v>1790</v>
      </c>
      <c r="C1275" s="183"/>
      <c r="D1275" s="183" t="s">
        <v>2508</v>
      </c>
      <c r="E1275" s="183" t="s">
        <v>263</v>
      </c>
      <c r="F1275" s="191">
        <v>3150</v>
      </c>
      <c r="G1275" s="213" t="str">
        <f t="shared" si="38"/>
        <v>Amsterdam</v>
      </c>
      <c r="H1275" s="215" t="str">
        <f t="shared" si="39"/>
        <v>AMERSFOORT</v>
      </c>
      <c r="I1275" s="22"/>
    </row>
    <row r="1276" spans="1:16" x14ac:dyDescent="0.2">
      <c r="A1276" s="182">
        <v>300</v>
      </c>
      <c r="B1276" s="193">
        <v>1792</v>
      </c>
      <c r="C1276" s="183"/>
      <c r="D1276" s="183" t="s">
        <v>2509</v>
      </c>
      <c r="E1276" s="183" t="s">
        <v>786</v>
      </c>
      <c r="F1276" s="191">
        <v>3090</v>
      </c>
      <c r="G1276" s="213" t="str">
        <f t="shared" si="38"/>
        <v>Utrecht</v>
      </c>
      <c r="H1276" s="215" t="str">
        <f t="shared" si="39"/>
        <v>AMERSFOORT</v>
      </c>
      <c r="I1276" s="22"/>
    </row>
    <row r="1277" spans="1:16" x14ac:dyDescent="0.2">
      <c r="A1277" s="182">
        <v>300</v>
      </c>
      <c r="B1277" s="193">
        <v>1794</v>
      </c>
      <c r="C1277" s="183"/>
      <c r="D1277" s="183" t="s">
        <v>2510</v>
      </c>
      <c r="E1277" s="183" t="s">
        <v>562</v>
      </c>
      <c r="F1277" s="191">
        <v>3090</v>
      </c>
      <c r="G1277" s="213" t="str">
        <f t="shared" si="38"/>
        <v>Utrecht</v>
      </c>
      <c r="H1277" s="215" t="str">
        <f t="shared" si="39"/>
        <v>AMERSFOORT</v>
      </c>
      <c r="I1277" s="22"/>
    </row>
    <row r="1278" spans="1:16" x14ac:dyDescent="0.2">
      <c r="A1278" s="182">
        <v>300</v>
      </c>
      <c r="B1278" s="193">
        <v>1795</v>
      </c>
      <c r="C1278" s="183"/>
      <c r="D1278" s="183" t="s">
        <v>2511</v>
      </c>
      <c r="E1278" s="183" t="s">
        <v>246</v>
      </c>
      <c r="F1278" s="191">
        <v>3060</v>
      </c>
      <c r="G1278" s="213" t="str">
        <f t="shared" si="38"/>
        <v>Apeldoorn Zutphen e.o.</v>
      </c>
      <c r="H1278" s="215" t="str">
        <f t="shared" si="39"/>
        <v>AMERSFOORT</v>
      </c>
      <c r="I1278" s="22"/>
    </row>
    <row r="1279" spans="1:16" x14ac:dyDescent="0.2">
      <c r="A1279" s="182">
        <v>300</v>
      </c>
      <c r="B1279" s="193">
        <v>1796</v>
      </c>
      <c r="C1279" s="183"/>
      <c r="D1279" s="183" t="s">
        <v>2033</v>
      </c>
      <c r="E1279" s="183" t="s">
        <v>263</v>
      </c>
      <c r="F1279" s="191">
        <v>3260</v>
      </c>
      <c r="G1279" s="213" t="str">
        <f t="shared" si="38"/>
        <v>West-Brabant</v>
      </c>
      <c r="H1279" s="215" t="str">
        <f t="shared" si="39"/>
        <v>TILBURG</v>
      </c>
      <c r="I1279" s="22"/>
    </row>
    <row r="1280" spans="1:16" x14ac:dyDescent="0.2">
      <c r="A1280" s="182">
        <v>300</v>
      </c>
      <c r="B1280" s="193">
        <v>1797</v>
      </c>
      <c r="C1280" s="183"/>
      <c r="D1280" s="183" t="s">
        <v>2512</v>
      </c>
      <c r="E1280" s="183" t="s">
        <v>246</v>
      </c>
      <c r="F1280" s="191">
        <v>3100</v>
      </c>
      <c r="G1280" s="213" t="str">
        <f t="shared" si="38"/>
        <v>Flevoland</v>
      </c>
      <c r="H1280" s="215" t="str">
        <f t="shared" si="39"/>
        <v>ZWOLLE</v>
      </c>
      <c r="I1280" s="22"/>
    </row>
    <row r="1281" spans="1:9" x14ac:dyDescent="0.2">
      <c r="A1281" s="182">
        <v>300</v>
      </c>
      <c r="B1281" s="193">
        <v>1801</v>
      </c>
      <c r="C1281" s="183"/>
      <c r="D1281" s="183" t="s">
        <v>2514</v>
      </c>
      <c r="E1281" s="183" t="s">
        <v>706</v>
      </c>
      <c r="F1281" s="191">
        <v>3030</v>
      </c>
      <c r="G1281" s="213" t="str">
        <f t="shared" si="38"/>
        <v>Drenthe</v>
      </c>
      <c r="H1281" s="215" t="str">
        <f t="shared" si="39"/>
        <v>ZWOLLE</v>
      </c>
      <c r="I1281" s="22"/>
    </row>
    <row r="1282" spans="1:9" x14ac:dyDescent="0.2">
      <c r="A1282" s="182">
        <v>300</v>
      </c>
      <c r="B1282" s="193">
        <v>1803</v>
      </c>
      <c r="C1282" s="183"/>
      <c r="D1282" s="183" t="s">
        <v>2160</v>
      </c>
      <c r="E1282" s="183" t="s">
        <v>398</v>
      </c>
      <c r="F1282" s="191">
        <v>3090</v>
      </c>
      <c r="G1282" s="213" t="str">
        <f t="shared" si="38"/>
        <v>Utrecht</v>
      </c>
      <c r="H1282" s="215" t="str">
        <f t="shared" si="39"/>
        <v>AMERSFOORT</v>
      </c>
      <c r="I1282" s="22"/>
    </row>
    <row r="1283" spans="1:9" x14ac:dyDescent="0.2">
      <c r="A1283" s="182">
        <v>300</v>
      </c>
      <c r="B1283" s="193">
        <v>1805</v>
      </c>
      <c r="C1283" s="183"/>
      <c r="D1283" s="183" t="s">
        <v>2516</v>
      </c>
      <c r="E1283" s="183" t="s">
        <v>271</v>
      </c>
      <c r="F1283" s="191">
        <v>3100</v>
      </c>
      <c r="G1283" s="213" t="str">
        <f t="shared" si="38"/>
        <v>Flevoland</v>
      </c>
      <c r="H1283" s="215" t="str">
        <f t="shared" si="39"/>
        <v>ZWOLLE</v>
      </c>
      <c r="I1283" s="22"/>
    </row>
    <row r="1284" spans="1:9" x14ac:dyDescent="0.2">
      <c r="A1284" s="182">
        <v>300</v>
      </c>
      <c r="B1284" s="193">
        <v>1806</v>
      </c>
      <c r="C1284" s="183"/>
      <c r="D1284" s="183" t="s">
        <v>2517</v>
      </c>
      <c r="E1284" s="183" t="s">
        <v>550</v>
      </c>
      <c r="F1284" s="191">
        <v>3130</v>
      </c>
      <c r="G1284" s="213" t="str">
        <f t="shared" si="38"/>
        <v>Kennemerland</v>
      </c>
      <c r="H1284" s="215" t="str">
        <f t="shared" si="39"/>
        <v>ZWOLLE</v>
      </c>
      <c r="I1284" s="22"/>
    </row>
    <row r="1285" spans="1:9" x14ac:dyDescent="0.2">
      <c r="A1285" s="182">
        <v>300</v>
      </c>
      <c r="B1285" s="193">
        <v>1807</v>
      </c>
      <c r="C1285" s="183"/>
      <c r="D1285" s="183" t="s">
        <v>2518</v>
      </c>
      <c r="E1285" s="183" t="s">
        <v>708</v>
      </c>
      <c r="F1285" s="191">
        <v>3140</v>
      </c>
      <c r="G1285" s="213" t="str">
        <f t="shared" si="38"/>
        <v>Zaanstreek/Waterland</v>
      </c>
      <c r="H1285" s="215" t="str">
        <f t="shared" si="39"/>
        <v>ZWOLLE</v>
      </c>
      <c r="I1285" s="22"/>
    </row>
    <row r="1286" spans="1:9" x14ac:dyDescent="0.2">
      <c r="A1286" s="182">
        <v>300</v>
      </c>
      <c r="B1286" s="193">
        <v>1809</v>
      </c>
      <c r="C1286" s="183"/>
      <c r="D1286" s="183" t="s">
        <v>2519</v>
      </c>
      <c r="E1286" s="183" t="s">
        <v>239</v>
      </c>
      <c r="F1286" s="191">
        <v>3040</v>
      </c>
      <c r="G1286" s="213" t="str">
        <f t="shared" si="38"/>
        <v>Zwolle</v>
      </c>
      <c r="H1286" s="215" t="str">
        <f t="shared" si="39"/>
        <v>ZWOLLE</v>
      </c>
      <c r="I1286" s="22"/>
    </row>
    <row r="1287" spans="1:9" x14ac:dyDescent="0.2">
      <c r="A1287" s="182">
        <v>300</v>
      </c>
      <c r="B1287" s="193">
        <v>1810</v>
      </c>
      <c r="C1287" s="183"/>
      <c r="D1287" s="183" t="s">
        <v>710</v>
      </c>
      <c r="E1287" s="183" t="s">
        <v>282</v>
      </c>
      <c r="F1287" s="191">
        <v>3040</v>
      </c>
      <c r="G1287" s="213" t="str">
        <f t="shared" si="38"/>
        <v>Zwolle</v>
      </c>
      <c r="H1287" s="215" t="str">
        <f t="shared" si="39"/>
        <v>ZWOLLE</v>
      </c>
      <c r="I1287" s="22"/>
    </row>
    <row r="1288" spans="1:9" x14ac:dyDescent="0.2">
      <c r="A1288" s="182">
        <v>300</v>
      </c>
      <c r="B1288" s="193">
        <v>1814</v>
      </c>
      <c r="C1288" s="183"/>
      <c r="D1288" s="183" t="s">
        <v>2520</v>
      </c>
      <c r="E1288" s="183" t="s">
        <v>707</v>
      </c>
      <c r="F1288" s="191">
        <v>3030</v>
      </c>
      <c r="G1288" s="213" t="str">
        <f t="shared" si="38"/>
        <v>Drenthe</v>
      </c>
      <c r="H1288" s="215" t="str">
        <f t="shared" si="39"/>
        <v>ZWOLLE</v>
      </c>
      <c r="I1288" s="22"/>
    </row>
    <row r="1289" spans="1:9" x14ac:dyDescent="0.2">
      <c r="A1289" s="182">
        <v>300</v>
      </c>
      <c r="B1289" s="193">
        <v>1819</v>
      </c>
      <c r="C1289" s="183"/>
      <c r="D1289" s="183" t="s">
        <v>2495</v>
      </c>
      <c r="E1289" s="183" t="s">
        <v>562</v>
      </c>
      <c r="F1289" s="191">
        <v>3040</v>
      </c>
      <c r="G1289" s="213" t="str">
        <f t="shared" si="38"/>
        <v>Zwolle</v>
      </c>
      <c r="H1289" s="215" t="str">
        <f t="shared" si="39"/>
        <v>ZWOLLE</v>
      </c>
      <c r="I1289" s="22"/>
    </row>
    <row r="1290" spans="1:9" x14ac:dyDescent="0.2">
      <c r="A1290" s="182">
        <v>300</v>
      </c>
      <c r="B1290" s="193">
        <v>1820</v>
      </c>
      <c r="C1290" s="183"/>
      <c r="D1290" s="183" t="s">
        <v>2482</v>
      </c>
      <c r="E1290" s="183" t="s">
        <v>245</v>
      </c>
      <c r="F1290" s="191">
        <v>3040</v>
      </c>
      <c r="G1290" s="213" t="str">
        <f t="shared" si="38"/>
        <v>Zwolle</v>
      </c>
      <c r="H1290" s="215" t="str">
        <f t="shared" si="39"/>
        <v>ZWOLLE</v>
      </c>
      <c r="I1290" s="22"/>
    </row>
    <row r="1291" spans="1:9" x14ac:dyDescent="0.2">
      <c r="A1291" s="182">
        <v>300</v>
      </c>
      <c r="B1291" s="193">
        <v>1823</v>
      </c>
      <c r="C1291" s="183"/>
      <c r="D1291" s="183" t="s">
        <v>2521</v>
      </c>
      <c r="E1291" s="183" t="s">
        <v>556</v>
      </c>
      <c r="F1291" s="191">
        <v>3210</v>
      </c>
      <c r="G1291" s="213" t="str">
        <f t="shared" si="38"/>
        <v>Rotterdam</v>
      </c>
      <c r="H1291" s="215" t="str">
        <f t="shared" si="39"/>
        <v>ZWOLLE</v>
      </c>
      <c r="I1291" s="22"/>
    </row>
    <row r="1292" spans="1:9" x14ac:dyDescent="0.2">
      <c r="A1292" s="182">
        <v>300</v>
      </c>
      <c r="B1292" s="193">
        <v>1825</v>
      </c>
      <c r="C1292" s="183"/>
      <c r="D1292" s="183" t="s">
        <v>2453</v>
      </c>
      <c r="E1292" s="183" t="s">
        <v>245</v>
      </c>
      <c r="F1292" s="191">
        <v>3020</v>
      </c>
      <c r="G1292" s="213" t="str">
        <f t="shared" si="38"/>
        <v>Friesland</v>
      </c>
      <c r="H1292" s="215" t="str">
        <f t="shared" si="39"/>
        <v>LEEUWARDEN</v>
      </c>
      <c r="I1292" s="22"/>
    </row>
    <row r="1293" spans="1:9" x14ac:dyDescent="0.2">
      <c r="A1293" s="182">
        <v>300</v>
      </c>
      <c r="B1293" s="193">
        <v>1827</v>
      </c>
      <c r="C1293" s="183"/>
      <c r="D1293" s="183" t="s">
        <v>2522</v>
      </c>
      <c r="E1293" s="183" t="s">
        <v>553</v>
      </c>
      <c r="F1293" s="191">
        <v>3150</v>
      </c>
      <c r="G1293" s="213" t="str">
        <f t="shared" si="38"/>
        <v>Amsterdam</v>
      </c>
      <c r="H1293" s="215" t="str">
        <f t="shared" si="39"/>
        <v>AMERSFOORT</v>
      </c>
      <c r="I1293" s="22"/>
    </row>
    <row r="1294" spans="1:9" x14ac:dyDescent="0.2">
      <c r="A1294" s="182">
        <v>300</v>
      </c>
      <c r="B1294" s="193">
        <v>1829</v>
      </c>
      <c r="C1294" s="183"/>
      <c r="D1294" s="183" t="s">
        <v>2524</v>
      </c>
      <c r="E1294" s="183" t="s">
        <v>434</v>
      </c>
      <c r="F1294" s="191">
        <v>3050</v>
      </c>
      <c r="G1294" s="213" t="str">
        <f t="shared" si="38"/>
        <v>Twente</v>
      </c>
      <c r="H1294" s="215" t="str">
        <f t="shared" si="39"/>
        <v>ENSCHEDE</v>
      </c>
      <c r="I1294" s="22"/>
    </row>
    <row r="1295" spans="1:9" x14ac:dyDescent="0.2">
      <c r="A1295" s="182">
        <v>300</v>
      </c>
      <c r="B1295" s="193">
        <v>1832</v>
      </c>
      <c r="C1295" s="183"/>
      <c r="D1295" s="183" t="s">
        <v>40</v>
      </c>
      <c r="E1295" s="183" t="s">
        <v>301</v>
      </c>
      <c r="F1295" s="191">
        <v>3170</v>
      </c>
      <c r="G1295" s="213" t="str">
        <f t="shared" si="38"/>
        <v>Zuid Holland Noord</v>
      </c>
      <c r="H1295" s="215" t="str">
        <f t="shared" si="39"/>
        <v>LEIDEN</v>
      </c>
      <c r="I1295" s="22"/>
    </row>
    <row r="1296" spans="1:9" x14ac:dyDescent="0.2">
      <c r="A1296" s="182">
        <v>300</v>
      </c>
      <c r="B1296" s="193">
        <v>1833</v>
      </c>
      <c r="C1296" s="183"/>
      <c r="D1296" s="183" t="s">
        <v>41</v>
      </c>
      <c r="E1296" s="183" t="s">
        <v>250</v>
      </c>
      <c r="F1296" s="191">
        <v>3090</v>
      </c>
      <c r="G1296" s="213" t="str">
        <f t="shared" si="38"/>
        <v>Utrecht</v>
      </c>
      <c r="H1296" s="215" t="str">
        <f t="shared" si="39"/>
        <v>AMERSFOORT</v>
      </c>
      <c r="I1296" s="22"/>
    </row>
    <row r="1297" spans="1:9" x14ac:dyDescent="0.2">
      <c r="A1297" s="182">
        <v>300</v>
      </c>
      <c r="B1297" s="193">
        <v>2000</v>
      </c>
      <c r="C1297" s="183"/>
      <c r="D1297" s="183" t="s">
        <v>2228</v>
      </c>
      <c r="E1297" s="183" t="s">
        <v>263</v>
      </c>
      <c r="F1297" s="191">
        <v>3150</v>
      </c>
      <c r="G1297" s="213" t="str">
        <f t="shared" si="38"/>
        <v>Amsterdam</v>
      </c>
      <c r="H1297" s="215" t="str">
        <f t="shared" si="39"/>
        <v>AMERSFOORT</v>
      </c>
      <c r="I1297" s="22"/>
    </row>
    <row r="1298" spans="1:9" x14ac:dyDescent="0.2">
      <c r="A1298" s="182">
        <v>300</v>
      </c>
      <c r="B1298" s="193">
        <v>2001</v>
      </c>
      <c r="C1298" s="183"/>
      <c r="D1298" s="183" t="s">
        <v>2525</v>
      </c>
      <c r="E1298" s="183" t="s">
        <v>402</v>
      </c>
      <c r="F1298" s="191">
        <v>3180</v>
      </c>
      <c r="G1298" s="213" t="str">
        <f t="shared" si="38"/>
        <v>Haaglanden</v>
      </c>
      <c r="H1298" s="215" t="str">
        <f t="shared" si="39"/>
        <v>TILBURG</v>
      </c>
      <c r="I1298" s="22"/>
    </row>
    <row r="1299" spans="1:9" x14ac:dyDescent="0.2">
      <c r="A1299" s="182">
        <v>300</v>
      </c>
      <c r="B1299" s="193">
        <v>2002</v>
      </c>
      <c r="C1299" s="183"/>
      <c r="D1299" s="183" t="s">
        <v>519</v>
      </c>
      <c r="E1299" s="183" t="s">
        <v>245</v>
      </c>
      <c r="F1299" s="191">
        <v>3010</v>
      </c>
      <c r="G1299" s="213" t="str">
        <f t="shared" si="38"/>
        <v>Groningen</v>
      </c>
      <c r="H1299" s="215" t="str">
        <f t="shared" si="39"/>
        <v>ENSCHEDE</v>
      </c>
      <c r="I1299" s="22"/>
    </row>
    <row r="1300" spans="1:9" x14ac:dyDescent="0.2">
      <c r="A1300" s="182">
        <v>300</v>
      </c>
      <c r="B1300" s="193">
        <v>2003</v>
      </c>
      <c r="C1300" s="183"/>
      <c r="D1300" s="183" t="s">
        <v>2526</v>
      </c>
      <c r="E1300" s="183" t="s">
        <v>431</v>
      </c>
      <c r="F1300" s="191">
        <v>3060</v>
      </c>
      <c r="G1300" s="213" t="str">
        <f t="shared" si="38"/>
        <v>Apeldoorn Zutphen e.o.</v>
      </c>
      <c r="H1300" s="215" t="str">
        <f t="shared" si="39"/>
        <v>AMERSFOORT</v>
      </c>
      <c r="I1300" s="22"/>
    </row>
    <row r="1301" spans="1:9" x14ac:dyDescent="0.2">
      <c r="A1301" s="182">
        <v>300</v>
      </c>
      <c r="B1301" s="193">
        <v>2004</v>
      </c>
      <c r="C1301" s="183"/>
      <c r="D1301" s="183" t="s">
        <v>2526</v>
      </c>
      <c r="E1301" s="183" t="s">
        <v>431</v>
      </c>
      <c r="F1301" s="191">
        <v>3310</v>
      </c>
      <c r="G1301" s="213" t="str">
        <f t="shared" si="38"/>
        <v>Zuid-Limburg</v>
      </c>
      <c r="H1301" s="215" t="str">
        <f t="shared" si="39"/>
        <v>TILBURG</v>
      </c>
      <c r="I1301" s="22"/>
    </row>
    <row r="1302" spans="1:9" x14ac:dyDescent="0.2">
      <c r="A1302" s="182">
        <v>300</v>
      </c>
      <c r="B1302" s="193">
        <v>2005</v>
      </c>
      <c r="C1302" s="183"/>
      <c r="D1302" s="183" t="s">
        <v>2526</v>
      </c>
      <c r="E1302" s="183" t="s">
        <v>431</v>
      </c>
      <c r="F1302" s="191">
        <v>3290</v>
      </c>
      <c r="G1302" s="213" t="str">
        <f t="shared" si="38"/>
        <v>Zuidoost-Brabant</v>
      </c>
      <c r="H1302" s="215" t="str">
        <f t="shared" si="39"/>
        <v>TILBURG</v>
      </c>
      <c r="I1302" s="22"/>
    </row>
    <row r="1303" spans="1:9" x14ac:dyDescent="0.2">
      <c r="A1303" s="182">
        <v>300</v>
      </c>
      <c r="B1303" s="193">
        <v>2008</v>
      </c>
      <c r="C1303" s="183"/>
      <c r="D1303" s="183" t="s">
        <v>2392</v>
      </c>
      <c r="E1303" s="183" t="s">
        <v>610</v>
      </c>
      <c r="F1303" s="191">
        <v>3090</v>
      </c>
      <c r="G1303" s="213" t="str">
        <f t="shared" si="38"/>
        <v>Utrecht</v>
      </c>
      <c r="H1303" s="215" t="str">
        <f t="shared" si="39"/>
        <v>AMERSFOORT</v>
      </c>
      <c r="I1303" s="22"/>
    </row>
    <row r="1304" spans="1:9" x14ac:dyDescent="0.2">
      <c r="A1304" s="182">
        <v>300</v>
      </c>
      <c r="B1304" s="193">
        <v>2009</v>
      </c>
      <c r="C1304" s="183"/>
      <c r="D1304" s="183" t="s">
        <v>2526</v>
      </c>
      <c r="E1304" s="183" t="s">
        <v>431</v>
      </c>
      <c r="F1304" s="191">
        <v>3280</v>
      </c>
      <c r="G1304" s="213" t="str">
        <f t="shared" ref="G1304:G1367" si="40">VLOOKUP($F1304,$J$23:$L$54,2,FALSE)</f>
        <v>Noordoost-Brabant</v>
      </c>
      <c r="H1304" s="215" t="str">
        <f t="shared" ref="H1304:H1367" si="41">VLOOKUP($F1304,$J$23:$L$54,3,FALSE)</f>
        <v>TILBURG</v>
      </c>
      <c r="I1304" s="22"/>
    </row>
    <row r="1305" spans="1:9" x14ac:dyDescent="0.2">
      <c r="A1305" s="182">
        <v>300</v>
      </c>
      <c r="B1305" s="193">
        <v>2010</v>
      </c>
      <c r="C1305" s="183"/>
      <c r="D1305" s="183" t="s">
        <v>2527</v>
      </c>
      <c r="E1305" s="183" t="s">
        <v>610</v>
      </c>
      <c r="F1305" s="191">
        <v>3280</v>
      </c>
      <c r="G1305" s="213" t="str">
        <f t="shared" si="40"/>
        <v>Noordoost-Brabant</v>
      </c>
      <c r="H1305" s="215" t="str">
        <f t="shared" si="41"/>
        <v>TILBURG</v>
      </c>
      <c r="I1305" s="22"/>
    </row>
    <row r="1306" spans="1:9" x14ac:dyDescent="0.2">
      <c r="A1306" s="182">
        <v>300</v>
      </c>
      <c r="B1306" s="193">
        <v>2012</v>
      </c>
      <c r="C1306" s="183"/>
      <c r="D1306" s="183" t="s">
        <v>2526</v>
      </c>
      <c r="E1306" s="183" t="s">
        <v>431</v>
      </c>
      <c r="F1306" s="191">
        <v>3061</v>
      </c>
      <c r="G1306" s="213" t="str">
        <f t="shared" si="40"/>
        <v>Midden IJssel</v>
      </c>
      <c r="H1306" s="215" t="str">
        <f t="shared" si="41"/>
        <v>DEVENTER</v>
      </c>
      <c r="I1306" s="22"/>
    </row>
    <row r="1307" spans="1:9" x14ac:dyDescent="0.2">
      <c r="A1307" s="182">
        <v>300</v>
      </c>
      <c r="B1307" s="193">
        <v>2013</v>
      </c>
      <c r="C1307" s="183"/>
      <c r="D1307" s="183" t="s">
        <v>1786</v>
      </c>
      <c r="E1307" s="183" t="s">
        <v>555</v>
      </c>
      <c r="F1307" s="191">
        <v>3040</v>
      </c>
      <c r="G1307" s="213" t="str">
        <f t="shared" si="40"/>
        <v>Zwolle</v>
      </c>
      <c r="H1307" s="215" t="str">
        <f t="shared" si="41"/>
        <v>ZWOLLE</v>
      </c>
      <c r="I1307" s="22"/>
    </row>
    <row r="1308" spans="1:9" x14ac:dyDescent="0.2">
      <c r="A1308" s="182">
        <v>300</v>
      </c>
      <c r="B1308" s="193">
        <v>2014</v>
      </c>
      <c r="C1308" s="183"/>
      <c r="D1308" s="183" t="s">
        <v>791</v>
      </c>
      <c r="E1308" s="183" t="s">
        <v>2528</v>
      </c>
      <c r="F1308" s="191">
        <v>3120</v>
      </c>
      <c r="G1308" s="213" t="str">
        <f t="shared" si="40"/>
        <v>Noord-Holland Noord</v>
      </c>
      <c r="H1308" s="215" t="str">
        <f t="shared" si="41"/>
        <v>ALKMAAR</v>
      </c>
      <c r="I1308" s="22"/>
    </row>
    <row r="1309" spans="1:9" x14ac:dyDescent="0.2">
      <c r="A1309" s="182">
        <v>300</v>
      </c>
      <c r="B1309" s="193">
        <v>2015</v>
      </c>
      <c r="C1309" s="183"/>
      <c r="D1309" s="183" t="s">
        <v>2361</v>
      </c>
      <c r="E1309" s="183" t="s">
        <v>404</v>
      </c>
      <c r="F1309" s="191">
        <v>3170</v>
      </c>
      <c r="G1309" s="213" t="str">
        <f t="shared" si="40"/>
        <v>Zuid Holland Noord</v>
      </c>
      <c r="H1309" s="215" t="str">
        <f t="shared" si="41"/>
        <v>LEIDEN</v>
      </c>
      <c r="I1309" s="22"/>
    </row>
    <row r="1310" spans="1:9" x14ac:dyDescent="0.2">
      <c r="A1310" s="182">
        <v>300</v>
      </c>
      <c r="B1310" s="193">
        <v>2016</v>
      </c>
      <c r="C1310" s="183"/>
      <c r="D1310" s="183" t="s">
        <v>524</v>
      </c>
      <c r="E1310" s="183" t="s">
        <v>301</v>
      </c>
      <c r="F1310" s="191">
        <v>3140</v>
      </c>
      <c r="G1310" s="213" t="str">
        <f t="shared" si="40"/>
        <v>Zaanstreek/Waterland</v>
      </c>
      <c r="H1310" s="215" t="str">
        <f t="shared" si="41"/>
        <v>ZWOLLE</v>
      </c>
      <c r="I1310" s="22"/>
    </row>
    <row r="1311" spans="1:9" x14ac:dyDescent="0.2">
      <c r="A1311" s="182">
        <v>300</v>
      </c>
      <c r="B1311" s="193">
        <v>2018</v>
      </c>
      <c r="C1311" s="183"/>
      <c r="D1311" s="183" t="s">
        <v>2529</v>
      </c>
      <c r="E1311" s="183" t="s">
        <v>428</v>
      </c>
      <c r="F1311" s="191">
        <v>3100</v>
      </c>
      <c r="G1311" s="213" t="str">
        <f t="shared" si="40"/>
        <v>Flevoland</v>
      </c>
      <c r="H1311" s="215" t="str">
        <f t="shared" si="41"/>
        <v>ZWOLLE</v>
      </c>
      <c r="I1311" s="22"/>
    </row>
    <row r="1312" spans="1:9" x14ac:dyDescent="0.2">
      <c r="A1312" s="182">
        <v>300</v>
      </c>
      <c r="B1312" s="193">
        <v>2019</v>
      </c>
      <c r="C1312" s="183"/>
      <c r="D1312" s="183" t="s">
        <v>778</v>
      </c>
      <c r="E1312" s="183" t="s">
        <v>271</v>
      </c>
      <c r="F1312" s="191">
        <v>3100</v>
      </c>
      <c r="G1312" s="213" t="str">
        <f t="shared" si="40"/>
        <v>Flevoland</v>
      </c>
      <c r="H1312" s="215" t="str">
        <f t="shared" si="41"/>
        <v>ZWOLLE</v>
      </c>
      <c r="I1312" s="22"/>
    </row>
    <row r="1313" spans="1:9" x14ac:dyDescent="0.2">
      <c r="A1313" s="182">
        <v>300</v>
      </c>
      <c r="B1313" s="193">
        <v>2020</v>
      </c>
      <c r="C1313" s="183"/>
      <c r="D1313" s="183" t="s">
        <v>792</v>
      </c>
      <c r="E1313" s="183" t="s">
        <v>294</v>
      </c>
      <c r="F1313" s="191">
        <v>3060</v>
      </c>
      <c r="G1313" s="213" t="str">
        <f t="shared" si="40"/>
        <v>Apeldoorn Zutphen e.o.</v>
      </c>
      <c r="H1313" s="215" t="str">
        <f t="shared" si="41"/>
        <v>AMERSFOORT</v>
      </c>
      <c r="I1313" s="22"/>
    </row>
    <row r="1314" spans="1:9" x14ac:dyDescent="0.2">
      <c r="A1314" s="182">
        <v>300</v>
      </c>
      <c r="B1314" s="193">
        <v>2021</v>
      </c>
      <c r="C1314" s="183"/>
      <c r="D1314" s="183" t="s">
        <v>2142</v>
      </c>
      <c r="E1314" s="183" t="s">
        <v>263</v>
      </c>
      <c r="F1314" s="191">
        <v>3150</v>
      </c>
      <c r="G1314" s="213" t="str">
        <f t="shared" si="40"/>
        <v>Amsterdam</v>
      </c>
      <c r="H1314" s="215" t="str">
        <f t="shared" si="41"/>
        <v>AMERSFOORT</v>
      </c>
      <c r="I1314" s="22"/>
    </row>
    <row r="1315" spans="1:9" x14ac:dyDescent="0.2">
      <c r="A1315" s="182">
        <v>300</v>
      </c>
      <c r="B1315" s="193">
        <v>2022</v>
      </c>
      <c r="C1315" s="183"/>
      <c r="D1315" s="183" t="s">
        <v>779</v>
      </c>
      <c r="E1315" s="183" t="s">
        <v>235</v>
      </c>
      <c r="F1315" s="191">
        <v>3260</v>
      </c>
      <c r="G1315" s="213" t="str">
        <f t="shared" si="40"/>
        <v>West-Brabant</v>
      </c>
      <c r="H1315" s="215" t="str">
        <f t="shared" si="41"/>
        <v>TILBURG</v>
      </c>
      <c r="I1315" s="22"/>
    </row>
    <row r="1316" spans="1:9" x14ac:dyDescent="0.2">
      <c r="A1316" s="182">
        <v>300</v>
      </c>
      <c r="B1316" s="193">
        <v>2023</v>
      </c>
      <c r="C1316" s="183"/>
      <c r="D1316" s="183" t="s">
        <v>2057</v>
      </c>
      <c r="E1316" s="183" t="s">
        <v>374</v>
      </c>
      <c r="F1316" s="191">
        <v>3060</v>
      </c>
      <c r="G1316" s="213" t="str">
        <f t="shared" si="40"/>
        <v>Apeldoorn Zutphen e.o.</v>
      </c>
      <c r="H1316" s="215" t="str">
        <f t="shared" si="41"/>
        <v>AMERSFOORT</v>
      </c>
      <c r="I1316" s="22"/>
    </row>
    <row r="1317" spans="1:9" x14ac:dyDescent="0.2">
      <c r="A1317" s="182">
        <v>300</v>
      </c>
      <c r="B1317" s="193">
        <v>2025</v>
      </c>
      <c r="C1317" s="183"/>
      <c r="D1317" s="183" t="s">
        <v>780</v>
      </c>
      <c r="E1317" s="183" t="s">
        <v>580</v>
      </c>
      <c r="F1317" s="191">
        <v>3090</v>
      </c>
      <c r="G1317" s="213" t="str">
        <f t="shared" si="40"/>
        <v>Utrecht</v>
      </c>
      <c r="H1317" s="215" t="str">
        <f t="shared" si="41"/>
        <v>AMERSFOORT</v>
      </c>
      <c r="I1317" s="22"/>
    </row>
    <row r="1318" spans="1:9" x14ac:dyDescent="0.2">
      <c r="A1318" s="182">
        <v>300</v>
      </c>
      <c r="B1318" s="193">
        <v>2026</v>
      </c>
      <c r="C1318" s="183"/>
      <c r="D1318" s="183" t="s">
        <v>2530</v>
      </c>
      <c r="E1318" s="183" t="s">
        <v>309</v>
      </c>
      <c r="F1318" s="191">
        <v>3270</v>
      </c>
      <c r="G1318" s="213" t="str">
        <f t="shared" si="40"/>
        <v>Midden-Brabant</v>
      </c>
      <c r="H1318" s="215" t="str">
        <f t="shared" si="41"/>
        <v>TILBURG</v>
      </c>
      <c r="I1318" s="22"/>
    </row>
    <row r="1319" spans="1:9" x14ac:dyDescent="0.2">
      <c r="A1319" s="182">
        <v>300</v>
      </c>
      <c r="B1319" s="193">
        <v>2027</v>
      </c>
      <c r="C1319" s="183"/>
      <c r="D1319" s="183" t="s">
        <v>1964</v>
      </c>
      <c r="E1319" s="183" t="s">
        <v>280</v>
      </c>
      <c r="F1319" s="191">
        <v>3040</v>
      </c>
      <c r="G1319" s="213" t="str">
        <f t="shared" si="40"/>
        <v>Zwolle</v>
      </c>
      <c r="H1319" s="215" t="str">
        <f t="shared" si="41"/>
        <v>ZWOLLE</v>
      </c>
      <c r="I1319" s="22"/>
    </row>
    <row r="1320" spans="1:9" x14ac:dyDescent="0.2">
      <c r="A1320" s="182">
        <v>300</v>
      </c>
      <c r="B1320" s="193">
        <v>2028</v>
      </c>
      <c r="C1320" s="183"/>
      <c r="D1320" s="183" t="s">
        <v>2531</v>
      </c>
      <c r="E1320" s="183" t="s">
        <v>637</v>
      </c>
      <c r="F1320" s="191">
        <v>3010</v>
      </c>
      <c r="G1320" s="213" t="str">
        <f t="shared" si="40"/>
        <v>Groningen</v>
      </c>
      <c r="H1320" s="215" t="str">
        <f t="shared" si="41"/>
        <v>ENSCHEDE</v>
      </c>
      <c r="I1320" s="22"/>
    </row>
    <row r="1321" spans="1:9" x14ac:dyDescent="0.2">
      <c r="A1321" s="182">
        <v>300</v>
      </c>
      <c r="B1321" s="193">
        <v>2029</v>
      </c>
      <c r="C1321" s="183"/>
      <c r="D1321" s="183" t="s">
        <v>1148</v>
      </c>
      <c r="E1321" s="183" t="s">
        <v>558</v>
      </c>
      <c r="F1321" s="191">
        <v>3090</v>
      </c>
      <c r="G1321" s="213" t="str">
        <f t="shared" si="40"/>
        <v>Utrecht</v>
      </c>
      <c r="H1321" s="215" t="str">
        <f t="shared" si="41"/>
        <v>AMERSFOORT</v>
      </c>
      <c r="I1321" s="22"/>
    </row>
    <row r="1322" spans="1:9" x14ac:dyDescent="0.2">
      <c r="A1322" s="182">
        <v>300</v>
      </c>
      <c r="B1322" s="193">
        <v>2030</v>
      </c>
      <c r="C1322" s="183"/>
      <c r="D1322" s="183" t="s">
        <v>2532</v>
      </c>
      <c r="E1322" s="183" t="s">
        <v>275</v>
      </c>
      <c r="F1322" s="191">
        <v>3070</v>
      </c>
      <c r="G1322" s="213" t="str">
        <f t="shared" si="40"/>
        <v>Arnhem</v>
      </c>
      <c r="H1322" s="215" t="str">
        <f t="shared" si="41"/>
        <v>ENSCHEDE</v>
      </c>
      <c r="I1322" s="22"/>
    </row>
    <row r="1323" spans="1:9" x14ac:dyDescent="0.2">
      <c r="A1323" s="182">
        <v>300</v>
      </c>
      <c r="B1323" s="193">
        <v>2031</v>
      </c>
      <c r="C1323" s="183"/>
      <c r="D1323" s="183" t="s">
        <v>2379</v>
      </c>
      <c r="E1323" s="183" t="s">
        <v>553</v>
      </c>
      <c r="F1323" s="191">
        <v>3180</v>
      </c>
      <c r="G1323" s="213" t="str">
        <f t="shared" si="40"/>
        <v>Haaglanden</v>
      </c>
      <c r="H1323" s="215" t="str">
        <f t="shared" si="41"/>
        <v>TILBURG</v>
      </c>
      <c r="I1323" s="22"/>
    </row>
    <row r="1324" spans="1:9" x14ac:dyDescent="0.2">
      <c r="A1324" s="182">
        <v>300</v>
      </c>
      <c r="B1324" s="193">
        <v>2032</v>
      </c>
      <c r="C1324" s="183"/>
      <c r="D1324" s="183" t="s">
        <v>2533</v>
      </c>
      <c r="E1324" s="183" t="s">
        <v>434</v>
      </c>
      <c r="F1324" s="191">
        <v>3060</v>
      </c>
      <c r="G1324" s="213" t="str">
        <f t="shared" si="40"/>
        <v>Apeldoorn Zutphen e.o.</v>
      </c>
      <c r="H1324" s="215" t="str">
        <f t="shared" si="41"/>
        <v>AMERSFOORT</v>
      </c>
      <c r="I1324" s="22"/>
    </row>
    <row r="1325" spans="1:9" x14ac:dyDescent="0.2">
      <c r="A1325" s="182">
        <v>300</v>
      </c>
      <c r="B1325" s="193">
        <v>2033</v>
      </c>
      <c r="C1325" s="183"/>
      <c r="D1325" s="183" t="s">
        <v>2534</v>
      </c>
      <c r="E1325" s="183" t="s">
        <v>275</v>
      </c>
      <c r="F1325" s="191">
        <v>3060</v>
      </c>
      <c r="G1325" s="213" t="str">
        <f t="shared" si="40"/>
        <v>Apeldoorn Zutphen e.o.</v>
      </c>
      <c r="H1325" s="215" t="str">
        <f t="shared" si="41"/>
        <v>AMERSFOORT</v>
      </c>
      <c r="I1325" s="22"/>
    </row>
    <row r="1326" spans="1:9" x14ac:dyDescent="0.2">
      <c r="A1326" s="182">
        <v>300</v>
      </c>
      <c r="B1326" s="193">
        <v>2034</v>
      </c>
      <c r="C1326" s="183"/>
      <c r="D1326" s="183" t="s">
        <v>2177</v>
      </c>
      <c r="E1326" s="183" t="s">
        <v>282</v>
      </c>
      <c r="F1326" s="191">
        <v>3060</v>
      </c>
      <c r="G1326" s="213" t="str">
        <f t="shared" si="40"/>
        <v>Apeldoorn Zutphen e.o.</v>
      </c>
      <c r="H1326" s="215" t="str">
        <f t="shared" si="41"/>
        <v>AMERSFOORT</v>
      </c>
      <c r="I1326" s="22"/>
    </row>
    <row r="1327" spans="1:9" x14ac:dyDescent="0.2">
      <c r="A1327" s="182">
        <v>300</v>
      </c>
      <c r="B1327" s="193">
        <v>2036</v>
      </c>
      <c r="C1327" s="183"/>
      <c r="D1327" s="183" t="s">
        <v>2428</v>
      </c>
      <c r="E1327" s="183" t="s">
        <v>366</v>
      </c>
      <c r="F1327" s="191">
        <v>3090</v>
      </c>
      <c r="G1327" s="213" t="str">
        <f t="shared" si="40"/>
        <v>Utrecht</v>
      </c>
      <c r="H1327" s="215" t="str">
        <f t="shared" si="41"/>
        <v>AMERSFOORT</v>
      </c>
      <c r="I1327" s="22"/>
    </row>
    <row r="1328" spans="1:9" x14ac:dyDescent="0.2">
      <c r="A1328" s="182">
        <v>300</v>
      </c>
      <c r="B1328" s="193">
        <v>2037</v>
      </c>
      <c r="C1328" s="183"/>
      <c r="D1328" s="183" t="s">
        <v>2173</v>
      </c>
      <c r="E1328" s="183" t="s">
        <v>414</v>
      </c>
      <c r="F1328" s="191">
        <v>3090</v>
      </c>
      <c r="G1328" s="213" t="str">
        <f t="shared" si="40"/>
        <v>Utrecht</v>
      </c>
      <c r="H1328" s="215" t="str">
        <f t="shared" si="41"/>
        <v>AMERSFOORT</v>
      </c>
      <c r="I1328" s="22"/>
    </row>
    <row r="1329" spans="1:9" x14ac:dyDescent="0.2">
      <c r="A1329" s="182">
        <v>300</v>
      </c>
      <c r="B1329" s="193">
        <v>2038</v>
      </c>
      <c r="C1329" s="183"/>
      <c r="D1329" s="183" t="s">
        <v>2090</v>
      </c>
      <c r="E1329" s="183" t="s">
        <v>262</v>
      </c>
      <c r="F1329" s="191">
        <v>3090</v>
      </c>
      <c r="G1329" s="213" t="str">
        <f t="shared" si="40"/>
        <v>Utrecht</v>
      </c>
      <c r="H1329" s="215" t="str">
        <f t="shared" si="41"/>
        <v>AMERSFOORT</v>
      </c>
      <c r="I1329" s="22"/>
    </row>
    <row r="1330" spans="1:9" x14ac:dyDescent="0.2">
      <c r="A1330" s="182">
        <v>300</v>
      </c>
      <c r="B1330" s="193">
        <v>2039</v>
      </c>
      <c r="C1330" s="183"/>
      <c r="D1330" s="183" t="s">
        <v>1976</v>
      </c>
      <c r="E1330" s="183" t="s">
        <v>246</v>
      </c>
      <c r="F1330" s="191">
        <v>3060</v>
      </c>
      <c r="G1330" s="213" t="str">
        <f t="shared" si="40"/>
        <v>Apeldoorn Zutphen e.o.</v>
      </c>
      <c r="H1330" s="215" t="str">
        <f t="shared" si="41"/>
        <v>AMERSFOORT</v>
      </c>
      <c r="I1330" s="22"/>
    </row>
    <row r="1331" spans="1:9" x14ac:dyDescent="0.2">
      <c r="A1331" s="182">
        <v>300</v>
      </c>
      <c r="B1331" s="193">
        <v>2040</v>
      </c>
      <c r="C1331" s="183"/>
      <c r="D1331" s="183" t="s">
        <v>2535</v>
      </c>
      <c r="E1331" s="183" t="s">
        <v>239</v>
      </c>
      <c r="F1331" s="191">
        <v>3060</v>
      </c>
      <c r="G1331" s="213" t="str">
        <f t="shared" si="40"/>
        <v>Apeldoorn Zutphen e.o.</v>
      </c>
      <c r="H1331" s="215" t="str">
        <f t="shared" si="41"/>
        <v>AMERSFOORT</v>
      </c>
      <c r="I1331" s="22"/>
    </row>
    <row r="1332" spans="1:9" x14ac:dyDescent="0.2">
      <c r="A1332" s="182">
        <v>300</v>
      </c>
      <c r="B1332" s="193">
        <v>2041</v>
      </c>
      <c r="C1332" s="183"/>
      <c r="D1332" s="183" t="s">
        <v>2536</v>
      </c>
      <c r="E1332" s="183" t="s">
        <v>562</v>
      </c>
      <c r="F1332" s="191">
        <v>3090</v>
      </c>
      <c r="G1332" s="213" t="str">
        <f t="shared" si="40"/>
        <v>Utrecht</v>
      </c>
      <c r="H1332" s="215" t="str">
        <f t="shared" si="41"/>
        <v>AMERSFOORT</v>
      </c>
      <c r="I1332" s="22"/>
    </row>
    <row r="1333" spans="1:9" x14ac:dyDescent="0.2">
      <c r="A1333" s="182">
        <v>300</v>
      </c>
      <c r="B1333" s="193">
        <v>2042</v>
      </c>
      <c r="C1333" s="183"/>
      <c r="D1333" s="183" t="s">
        <v>2126</v>
      </c>
      <c r="E1333" s="183" t="s">
        <v>366</v>
      </c>
      <c r="F1333" s="191">
        <v>3090</v>
      </c>
      <c r="G1333" s="213" t="str">
        <f t="shared" si="40"/>
        <v>Utrecht</v>
      </c>
      <c r="H1333" s="215" t="str">
        <f t="shared" si="41"/>
        <v>AMERSFOORT</v>
      </c>
      <c r="I1333" s="22"/>
    </row>
    <row r="1334" spans="1:9" x14ac:dyDescent="0.2">
      <c r="A1334" s="182">
        <v>300</v>
      </c>
      <c r="B1334" s="193">
        <v>2043</v>
      </c>
      <c r="C1334" s="183"/>
      <c r="D1334" s="183" t="s">
        <v>2537</v>
      </c>
      <c r="E1334" s="183" t="s">
        <v>304</v>
      </c>
      <c r="F1334" s="191">
        <v>3090</v>
      </c>
      <c r="G1334" s="213" t="str">
        <f t="shared" si="40"/>
        <v>Utrecht</v>
      </c>
      <c r="H1334" s="215" t="str">
        <f t="shared" si="41"/>
        <v>AMERSFOORT</v>
      </c>
      <c r="I1334" s="22"/>
    </row>
    <row r="1335" spans="1:9" x14ac:dyDescent="0.2">
      <c r="A1335" s="182">
        <v>300</v>
      </c>
      <c r="B1335" s="193">
        <v>2044</v>
      </c>
      <c r="C1335" s="183"/>
      <c r="D1335" s="183" t="s">
        <v>2538</v>
      </c>
      <c r="E1335" s="183" t="s">
        <v>263</v>
      </c>
      <c r="F1335" s="191">
        <v>3150</v>
      </c>
      <c r="G1335" s="213" t="str">
        <f t="shared" si="40"/>
        <v>Amsterdam</v>
      </c>
      <c r="H1335" s="215" t="str">
        <f t="shared" si="41"/>
        <v>AMERSFOORT</v>
      </c>
      <c r="I1335" s="22"/>
    </row>
    <row r="1336" spans="1:9" x14ac:dyDescent="0.2">
      <c r="A1336" s="182">
        <v>300</v>
      </c>
      <c r="B1336" s="193">
        <v>2045</v>
      </c>
      <c r="C1336" s="183"/>
      <c r="D1336" s="183" t="s">
        <v>2539</v>
      </c>
      <c r="E1336" s="183" t="s">
        <v>560</v>
      </c>
      <c r="F1336" s="191">
        <v>3210</v>
      </c>
      <c r="G1336" s="213" t="str">
        <f t="shared" si="40"/>
        <v>Rotterdam</v>
      </c>
      <c r="H1336" s="215" t="str">
        <f t="shared" si="41"/>
        <v>ZWOLLE</v>
      </c>
      <c r="I1336" s="22"/>
    </row>
    <row r="1337" spans="1:9" x14ac:dyDescent="0.2">
      <c r="A1337" s="182">
        <v>300</v>
      </c>
      <c r="B1337" s="193">
        <v>2046</v>
      </c>
      <c r="C1337" s="183"/>
      <c r="D1337" s="183" t="s">
        <v>1778</v>
      </c>
      <c r="E1337" s="183" t="s">
        <v>300</v>
      </c>
      <c r="F1337" s="191">
        <v>3040</v>
      </c>
      <c r="G1337" s="213" t="str">
        <f t="shared" si="40"/>
        <v>Zwolle</v>
      </c>
      <c r="H1337" s="215" t="str">
        <f t="shared" si="41"/>
        <v>ZWOLLE</v>
      </c>
      <c r="I1337" s="22"/>
    </row>
    <row r="1338" spans="1:9" x14ac:dyDescent="0.2">
      <c r="A1338" s="182">
        <v>300</v>
      </c>
      <c r="B1338" s="193">
        <v>2047</v>
      </c>
      <c r="C1338" s="183"/>
      <c r="D1338" s="183" t="s">
        <v>2540</v>
      </c>
      <c r="E1338" s="183" t="s">
        <v>562</v>
      </c>
      <c r="F1338" s="191">
        <v>3090</v>
      </c>
      <c r="G1338" s="213" t="str">
        <f t="shared" si="40"/>
        <v>Utrecht</v>
      </c>
      <c r="H1338" s="215" t="str">
        <f t="shared" si="41"/>
        <v>AMERSFOORT</v>
      </c>
      <c r="I1338" s="22"/>
    </row>
    <row r="1339" spans="1:9" x14ac:dyDescent="0.2">
      <c r="A1339" s="182">
        <v>300</v>
      </c>
      <c r="B1339" s="193">
        <v>2048</v>
      </c>
      <c r="C1339" s="183"/>
      <c r="D1339" s="183" t="s">
        <v>2161</v>
      </c>
      <c r="E1339" s="183" t="s">
        <v>282</v>
      </c>
      <c r="F1339" s="191">
        <v>3040</v>
      </c>
      <c r="G1339" s="213" t="str">
        <f t="shared" si="40"/>
        <v>Zwolle</v>
      </c>
      <c r="H1339" s="215" t="str">
        <f t="shared" si="41"/>
        <v>ZWOLLE</v>
      </c>
      <c r="I1339" s="22"/>
    </row>
    <row r="1340" spans="1:9" x14ac:dyDescent="0.2">
      <c r="A1340" s="182">
        <v>300</v>
      </c>
      <c r="B1340" s="193">
        <v>2049</v>
      </c>
      <c r="C1340" s="183"/>
      <c r="D1340" s="183" t="s">
        <v>2302</v>
      </c>
      <c r="E1340" s="183" t="s">
        <v>558</v>
      </c>
      <c r="F1340" s="191">
        <v>3090</v>
      </c>
      <c r="G1340" s="213" t="str">
        <f t="shared" si="40"/>
        <v>Utrecht</v>
      </c>
      <c r="H1340" s="215" t="str">
        <f t="shared" si="41"/>
        <v>AMERSFOORT</v>
      </c>
      <c r="I1340" s="22"/>
    </row>
    <row r="1341" spans="1:9" x14ac:dyDescent="0.2">
      <c r="A1341" s="182">
        <v>300</v>
      </c>
      <c r="B1341" s="193">
        <v>2050</v>
      </c>
      <c r="C1341" s="183"/>
      <c r="D1341" s="183" t="s">
        <v>2144</v>
      </c>
      <c r="E1341" s="183" t="s">
        <v>263</v>
      </c>
      <c r="F1341" s="191">
        <v>3150</v>
      </c>
      <c r="G1341" s="213" t="str">
        <f t="shared" si="40"/>
        <v>Amsterdam</v>
      </c>
      <c r="H1341" s="215" t="str">
        <f t="shared" si="41"/>
        <v>AMERSFOORT</v>
      </c>
      <c r="I1341" s="22"/>
    </row>
    <row r="1342" spans="1:9" x14ac:dyDescent="0.2">
      <c r="A1342" s="182">
        <v>300</v>
      </c>
      <c r="B1342" s="193">
        <v>2051</v>
      </c>
      <c r="C1342" s="183"/>
      <c r="D1342" s="183" t="s">
        <v>1767</v>
      </c>
      <c r="E1342" s="183" t="s">
        <v>370</v>
      </c>
      <c r="F1342" s="191">
        <v>3040</v>
      </c>
      <c r="G1342" s="213" t="str">
        <f t="shared" si="40"/>
        <v>Zwolle</v>
      </c>
      <c r="H1342" s="215" t="str">
        <f t="shared" si="41"/>
        <v>ZWOLLE</v>
      </c>
      <c r="I1342" s="22"/>
    </row>
    <row r="1343" spans="1:9" x14ac:dyDescent="0.2">
      <c r="A1343" s="182">
        <v>300</v>
      </c>
      <c r="B1343" s="193">
        <v>2052</v>
      </c>
      <c r="C1343" s="183"/>
      <c r="D1343" s="183" t="s">
        <v>2296</v>
      </c>
      <c r="E1343" s="183" t="s">
        <v>641</v>
      </c>
      <c r="F1343" s="191">
        <v>3030</v>
      </c>
      <c r="G1343" s="213" t="str">
        <f t="shared" si="40"/>
        <v>Drenthe</v>
      </c>
      <c r="H1343" s="215" t="str">
        <f t="shared" si="41"/>
        <v>ZWOLLE</v>
      </c>
      <c r="I1343" s="22"/>
    </row>
    <row r="1344" spans="1:9" x14ac:dyDescent="0.2">
      <c r="A1344" s="182">
        <v>300</v>
      </c>
      <c r="B1344" s="193">
        <v>2053</v>
      </c>
      <c r="C1344" s="183"/>
      <c r="D1344" s="183" t="s">
        <v>2123</v>
      </c>
      <c r="E1344" s="183" t="s">
        <v>598</v>
      </c>
      <c r="F1344" s="191">
        <v>3030</v>
      </c>
      <c r="G1344" s="213" t="str">
        <f t="shared" si="40"/>
        <v>Drenthe</v>
      </c>
      <c r="H1344" s="215" t="str">
        <f t="shared" si="41"/>
        <v>ZWOLLE</v>
      </c>
      <c r="I1344" s="22"/>
    </row>
    <row r="1345" spans="1:9" x14ac:dyDescent="0.2">
      <c r="A1345" s="182">
        <v>300</v>
      </c>
      <c r="B1345" s="193">
        <v>2054</v>
      </c>
      <c r="C1345" s="183"/>
      <c r="D1345" s="183" t="s">
        <v>2541</v>
      </c>
      <c r="E1345" s="183" t="s">
        <v>642</v>
      </c>
      <c r="F1345" s="191">
        <v>3060</v>
      </c>
      <c r="G1345" s="213" t="str">
        <f t="shared" si="40"/>
        <v>Apeldoorn Zutphen e.o.</v>
      </c>
      <c r="H1345" s="215" t="str">
        <f t="shared" si="41"/>
        <v>AMERSFOORT</v>
      </c>
      <c r="I1345" s="22"/>
    </row>
    <row r="1346" spans="1:9" x14ac:dyDescent="0.2">
      <c r="A1346" s="182">
        <v>300</v>
      </c>
      <c r="B1346" s="193">
        <v>2055</v>
      </c>
      <c r="C1346" s="183"/>
      <c r="D1346" s="183" t="s">
        <v>2305</v>
      </c>
      <c r="E1346" s="183" t="s">
        <v>254</v>
      </c>
      <c r="F1346" s="191">
        <v>3030</v>
      </c>
      <c r="G1346" s="213" t="str">
        <f t="shared" si="40"/>
        <v>Drenthe</v>
      </c>
      <c r="H1346" s="215" t="str">
        <f t="shared" si="41"/>
        <v>ZWOLLE</v>
      </c>
      <c r="I1346" s="22"/>
    </row>
    <row r="1347" spans="1:9" x14ac:dyDescent="0.2">
      <c r="A1347" s="182">
        <v>300</v>
      </c>
      <c r="B1347" s="193">
        <v>2056</v>
      </c>
      <c r="C1347" s="183"/>
      <c r="D1347" s="183" t="s">
        <v>2542</v>
      </c>
      <c r="E1347" s="183" t="s">
        <v>308</v>
      </c>
      <c r="F1347" s="191">
        <v>3030</v>
      </c>
      <c r="G1347" s="213" t="str">
        <f t="shared" si="40"/>
        <v>Drenthe</v>
      </c>
      <c r="H1347" s="215" t="str">
        <f t="shared" si="41"/>
        <v>ZWOLLE</v>
      </c>
      <c r="I1347" s="22"/>
    </row>
    <row r="1348" spans="1:9" x14ac:dyDescent="0.2">
      <c r="A1348" s="182">
        <v>300</v>
      </c>
      <c r="B1348" s="193">
        <v>2057</v>
      </c>
      <c r="C1348" s="183"/>
      <c r="D1348" s="183" t="s">
        <v>2543</v>
      </c>
      <c r="E1348" s="183" t="s">
        <v>379</v>
      </c>
      <c r="F1348" s="191">
        <v>3060</v>
      </c>
      <c r="G1348" s="213" t="str">
        <f t="shared" si="40"/>
        <v>Apeldoorn Zutphen e.o.</v>
      </c>
      <c r="H1348" s="215" t="str">
        <f t="shared" si="41"/>
        <v>AMERSFOORT</v>
      </c>
      <c r="I1348" s="22"/>
    </row>
    <row r="1349" spans="1:9" x14ac:dyDescent="0.2">
      <c r="A1349" s="182">
        <v>300</v>
      </c>
      <c r="B1349" s="193">
        <v>2058</v>
      </c>
      <c r="C1349" s="183"/>
      <c r="D1349" s="183" t="s">
        <v>2544</v>
      </c>
      <c r="E1349" s="183" t="s">
        <v>263</v>
      </c>
      <c r="F1349" s="191">
        <v>3150</v>
      </c>
      <c r="G1349" s="213" t="str">
        <f t="shared" si="40"/>
        <v>Amsterdam</v>
      </c>
      <c r="H1349" s="215" t="str">
        <f t="shared" si="41"/>
        <v>AMERSFOORT</v>
      </c>
      <c r="I1349" s="22"/>
    </row>
    <row r="1350" spans="1:9" x14ac:dyDescent="0.2">
      <c r="A1350" s="182">
        <v>300</v>
      </c>
      <c r="B1350" s="193">
        <v>2059</v>
      </c>
      <c r="C1350" s="183"/>
      <c r="D1350" s="183" t="s">
        <v>2120</v>
      </c>
      <c r="E1350" s="183" t="s">
        <v>397</v>
      </c>
      <c r="F1350" s="191">
        <v>3210</v>
      </c>
      <c r="G1350" s="213" t="str">
        <f t="shared" si="40"/>
        <v>Rotterdam</v>
      </c>
      <c r="H1350" s="215" t="str">
        <f t="shared" si="41"/>
        <v>ZWOLLE</v>
      </c>
      <c r="I1350" s="22"/>
    </row>
    <row r="1351" spans="1:9" x14ac:dyDescent="0.2">
      <c r="A1351" s="182">
        <v>300</v>
      </c>
      <c r="B1351" s="193">
        <v>2060</v>
      </c>
      <c r="C1351" s="183"/>
      <c r="D1351" s="183" t="s">
        <v>2545</v>
      </c>
      <c r="E1351" s="183" t="s">
        <v>650</v>
      </c>
      <c r="F1351" s="191">
        <v>3090</v>
      </c>
      <c r="G1351" s="213" t="str">
        <f t="shared" si="40"/>
        <v>Utrecht</v>
      </c>
      <c r="H1351" s="215" t="str">
        <f t="shared" si="41"/>
        <v>AMERSFOORT</v>
      </c>
      <c r="I1351" s="22"/>
    </row>
    <row r="1352" spans="1:9" x14ac:dyDescent="0.2">
      <c r="A1352" s="182">
        <v>300</v>
      </c>
      <c r="B1352" s="193">
        <v>2061</v>
      </c>
      <c r="C1352" s="183"/>
      <c r="D1352" s="183" t="s">
        <v>2546</v>
      </c>
      <c r="E1352" s="183" t="s">
        <v>559</v>
      </c>
      <c r="F1352" s="191">
        <v>3150</v>
      </c>
      <c r="G1352" s="213" t="str">
        <f t="shared" si="40"/>
        <v>Amsterdam</v>
      </c>
      <c r="H1352" s="215" t="str">
        <f t="shared" si="41"/>
        <v>AMERSFOORT</v>
      </c>
      <c r="I1352" s="22"/>
    </row>
    <row r="1353" spans="1:9" x14ac:dyDescent="0.2">
      <c r="A1353" s="182">
        <v>300</v>
      </c>
      <c r="B1353" s="193">
        <v>2062</v>
      </c>
      <c r="C1353" s="183"/>
      <c r="D1353" s="183" t="s">
        <v>2547</v>
      </c>
      <c r="E1353" s="183" t="s">
        <v>364</v>
      </c>
      <c r="F1353" s="191">
        <v>3040</v>
      </c>
      <c r="G1353" s="213" t="str">
        <f t="shared" si="40"/>
        <v>Zwolle</v>
      </c>
      <c r="H1353" s="215" t="str">
        <f t="shared" si="41"/>
        <v>ZWOLLE</v>
      </c>
      <c r="I1353" s="22"/>
    </row>
    <row r="1354" spans="1:9" x14ac:dyDescent="0.2">
      <c r="A1354" s="182">
        <v>300</v>
      </c>
      <c r="B1354" s="193">
        <v>2063</v>
      </c>
      <c r="C1354" s="183"/>
      <c r="D1354" s="183" t="s">
        <v>2548</v>
      </c>
      <c r="E1354" s="183" t="s">
        <v>316</v>
      </c>
      <c r="F1354" s="191">
        <v>3140</v>
      </c>
      <c r="G1354" s="213" t="str">
        <f t="shared" si="40"/>
        <v>Zaanstreek/Waterland</v>
      </c>
      <c r="H1354" s="215" t="str">
        <f t="shared" si="41"/>
        <v>ZWOLLE</v>
      </c>
      <c r="I1354" s="22"/>
    </row>
    <row r="1355" spans="1:9" x14ac:dyDescent="0.2">
      <c r="A1355" s="182">
        <v>300</v>
      </c>
      <c r="B1355" s="193">
        <v>2064</v>
      </c>
      <c r="C1355" s="183"/>
      <c r="D1355" s="183" t="s">
        <v>2549</v>
      </c>
      <c r="E1355" s="183" t="s">
        <v>409</v>
      </c>
      <c r="F1355" s="191">
        <v>3040</v>
      </c>
      <c r="G1355" s="213" t="str">
        <f t="shared" si="40"/>
        <v>Zwolle</v>
      </c>
      <c r="H1355" s="215" t="str">
        <f t="shared" si="41"/>
        <v>ZWOLLE</v>
      </c>
      <c r="I1355" s="22"/>
    </row>
    <row r="1356" spans="1:9" x14ac:dyDescent="0.2">
      <c r="A1356" s="182">
        <v>300</v>
      </c>
      <c r="B1356" s="193">
        <v>2065</v>
      </c>
      <c r="C1356" s="183"/>
      <c r="D1356" s="183" t="s">
        <v>2550</v>
      </c>
      <c r="E1356" s="183" t="s">
        <v>558</v>
      </c>
      <c r="F1356" s="191">
        <v>3090</v>
      </c>
      <c r="G1356" s="213" t="str">
        <f t="shared" si="40"/>
        <v>Utrecht</v>
      </c>
      <c r="H1356" s="215" t="str">
        <f t="shared" si="41"/>
        <v>AMERSFOORT</v>
      </c>
      <c r="I1356" s="22"/>
    </row>
    <row r="1357" spans="1:9" x14ac:dyDescent="0.2">
      <c r="A1357" s="182">
        <v>300</v>
      </c>
      <c r="B1357" s="193">
        <v>2066</v>
      </c>
      <c r="C1357" s="183"/>
      <c r="D1357" s="183" t="s">
        <v>2163</v>
      </c>
      <c r="E1357" s="183" t="s">
        <v>301</v>
      </c>
      <c r="F1357" s="191">
        <v>3140</v>
      </c>
      <c r="G1357" s="213" t="str">
        <f t="shared" si="40"/>
        <v>Zaanstreek/Waterland</v>
      </c>
      <c r="H1357" s="215" t="str">
        <f t="shared" si="41"/>
        <v>ZWOLLE</v>
      </c>
      <c r="I1357" s="22"/>
    </row>
    <row r="1358" spans="1:9" x14ac:dyDescent="0.2">
      <c r="A1358" s="182">
        <v>300</v>
      </c>
      <c r="B1358" s="193">
        <v>2067</v>
      </c>
      <c r="C1358" s="183"/>
      <c r="D1358" s="183" t="s">
        <v>2551</v>
      </c>
      <c r="E1358" s="183" t="s">
        <v>240</v>
      </c>
      <c r="F1358" s="191">
        <v>3090</v>
      </c>
      <c r="G1358" s="213" t="str">
        <f t="shared" si="40"/>
        <v>Utrecht</v>
      </c>
      <c r="H1358" s="215" t="str">
        <f t="shared" si="41"/>
        <v>AMERSFOORT</v>
      </c>
      <c r="I1358" s="22"/>
    </row>
    <row r="1359" spans="1:9" x14ac:dyDescent="0.2">
      <c r="A1359" s="182">
        <v>300</v>
      </c>
      <c r="B1359" s="193">
        <v>2068</v>
      </c>
      <c r="C1359" s="183"/>
      <c r="D1359" s="183" t="s">
        <v>2552</v>
      </c>
      <c r="E1359" s="183" t="s">
        <v>275</v>
      </c>
      <c r="F1359" s="191">
        <v>3080</v>
      </c>
      <c r="G1359" s="213" t="str">
        <f t="shared" si="40"/>
        <v>Nijmegen</v>
      </c>
      <c r="H1359" s="215" t="str">
        <f t="shared" si="41"/>
        <v>EINDHOVEN</v>
      </c>
      <c r="I1359" s="22"/>
    </row>
    <row r="1360" spans="1:9" x14ac:dyDescent="0.2">
      <c r="A1360" s="182">
        <v>300</v>
      </c>
      <c r="B1360" s="193">
        <v>2069</v>
      </c>
      <c r="C1360" s="183"/>
      <c r="D1360" s="183" t="s">
        <v>2553</v>
      </c>
      <c r="E1360" s="183" t="s">
        <v>620</v>
      </c>
      <c r="F1360" s="191">
        <v>3090</v>
      </c>
      <c r="G1360" s="213" t="str">
        <f t="shared" si="40"/>
        <v>Utrecht</v>
      </c>
      <c r="H1360" s="215" t="str">
        <f t="shared" si="41"/>
        <v>AMERSFOORT</v>
      </c>
      <c r="I1360" s="22"/>
    </row>
    <row r="1361" spans="1:9" x14ac:dyDescent="0.2">
      <c r="A1361" s="182">
        <v>300</v>
      </c>
      <c r="B1361" s="193">
        <v>2070</v>
      </c>
      <c r="C1361" s="183"/>
      <c r="D1361" s="183" t="s">
        <v>793</v>
      </c>
      <c r="E1361" s="183" t="s">
        <v>613</v>
      </c>
      <c r="F1361" s="191">
        <v>3110</v>
      </c>
      <c r="G1361" s="213" t="str">
        <f t="shared" si="40"/>
        <v>t Gooi</v>
      </c>
      <c r="H1361" s="215" t="str">
        <f t="shared" si="41"/>
        <v>AMERSFOORT</v>
      </c>
      <c r="I1361" s="22"/>
    </row>
    <row r="1362" spans="1:9" x14ac:dyDescent="0.2">
      <c r="A1362" s="182">
        <v>300</v>
      </c>
      <c r="B1362" s="193">
        <v>2071</v>
      </c>
      <c r="C1362" s="183"/>
      <c r="D1362" s="183" t="s">
        <v>2554</v>
      </c>
      <c r="E1362" s="183" t="s">
        <v>393</v>
      </c>
      <c r="F1362" s="191">
        <v>3110</v>
      </c>
      <c r="G1362" s="213" t="str">
        <f t="shared" si="40"/>
        <v>t Gooi</v>
      </c>
      <c r="H1362" s="215" t="str">
        <f t="shared" si="41"/>
        <v>AMERSFOORT</v>
      </c>
      <c r="I1362" s="22"/>
    </row>
    <row r="1363" spans="1:9" x14ac:dyDescent="0.2">
      <c r="A1363" s="182">
        <v>300</v>
      </c>
      <c r="B1363" s="193">
        <v>2072</v>
      </c>
      <c r="C1363" s="183"/>
      <c r="D1363" s="183" t="s">
        <v>2555</v>
      </c>
      <c r="E1363" s="183" t="s">
        <v>263</v>
      </c>
      <c r="F1363" s="191">
        <v>3150</v>
      </c>
      <c r="G1363" s="213" t="str">
        <f t="shared" si="40"/>
        <v>Amsterdam</v>
      </c>
      <c r="H1363" s="215" t="str">
        <f t="shared" si="41"/>
        <v>AMERSFOORT</v>
      </c>
      <c r="I1363" s="22"/>
    </row>
    <row r="1364" spans="1:9" x14ac:dyDescent="0.2">
      <c r="A1364" s="182">
        <v>300</v>
      </c>
      <c r="B1364" s="193">
        <v>2073</v>
      </c>
      <c r="C1364" s="183"/>
      <c r="D1364" s="183" t="s">
        <v>2168</v>
      </c>
      <c r="E1364" s="183" t="s">
        <v>247</v>
      </c>
      <c r="F1364" s="191">
        <v>3090</v>
      </c>
      <c r="G1364" s="213" t="str">
        <f t="shared" si="40"/>
        <v>Utrecht</v>
      </c>
      <c r="H1364" s="215" t="str">
        <f t="shared" si="41"/>
        <v>AMERSFOORT</v>
      </c>
      <c r="I1364" s="22"/>
    </row>
    <row r="1365" spans="1:9" x14ac:dyDescent="0.2">
      <c r="A1365" s="182">
        <v>300</v>
      </c>
      <c r="B1365" s="193">
        <v>2074</v>
      </c>
      <c r="C1365" s="183"/>
      <c r="D1365" s="183" t="s">
        <v>2136</v>
      </c>
      <c r="E1365" s="183" t="s">
        <v>251</v>
      </c>
      <c r="F1365" s="191">
        <v>3210</v>
      </c>
      <c r="G1365" s="213" t="str">
        <f t="shared" si="40"/>
        <v>Rotterdam</v>
      </c>
      <c r="H1365" s="215" t="str">
        <f t="shared" si="41"/>
        <v>ZWOLLE</v>
      </c>
      <c r="I1365" s="22"/>
    </row>
    <row r="1366" spans="1:9" x14ac:dyDescent="0.2">
      <c r="A1366" s="182">
        <v>300</v>
      </c>
      <c r="B1366" s="193">
        <v>2075</v>
      </c>
      <c r="C1366" s="183"/>
      <c r="D1366" s="183" t="s">
        <v>2513</v>
      </c>
      <c r="E1366" s="183" t="s">
        <v>560</v>
      </c>
      <c r="F1366" s="191">
        <v>3210</v>
      </c>
      <c r="G1366" s="213" t="str">
        <f t="shared" si="40"/>
        <v>Rotterdam</v>
      </c>
      <c r="H1366" s="215" t="str">
        <f t="shared" si="41"/>
        <v>ZWOLLE</v>
      </c>
      <c r="I1366" s="22"/>
    </row>
    <row r="1367" spans="1:9" x14ac:dyDescent="0.2">
      <c r="A1367" s="182">
        <v>300</v>
      </c>
      <c r="B1367" s="193">
        <v>2076</v>
      </c>
      <c r="C1367" s="183"/>
      <c r="D1367" s="183" t="s">
        <v>2556</v>
      </c>
      <c r="E1367" s="183" t="s">
        <v>454</v>
      </c>
      <c r="F1367" s="191">
        <v>3040</v>
      </c>
      <c r="G1367" s="213" t="str">
        <f t="shared" si="40"/>
        <v>Zwolle</v>
      </c>
      <c r="H1367" s="215" t="str">
        <f t="shared" si="41"/>
        <v>ZWOLLE</v>
      </c>
      <c r="I1367" s="22"/>
    </row>
    <row r="1368" spans="1:9" x14ac:dyDescent="0.2">
      <c r="A1368" s="182">
        <v>300</v>
      </c>
      <c r="B1368" s="193">
        <v>2077</v>
      </c>
      <c r="C1368" s="183"/>
      <c r="D1368" s="183" t="s">
        <v>1832</v>
      </c>
      <c r="E1368" s="183" t="s">
        <v>428</v>
      </c>
      <c r="F1368" s="191">
        <v>3070</v>
      </c>
      <c r="G1368" s="213" t="str">
        <f t="shared" ref="G1368:G1431" si="42">VLOOKUP($F1368,$J$23:$L$54,2,FALSE)</f>
        <v>Arnhem</v>
      </c>
      <c r="H1368" s="215" t="str">
        <f t="shared" ref="H1368:H1431" si="43">VLOOKUP($F1368,$J$23:$L$54,3,FALSE)</f>
        <v>ENSCHEDE</v>
      </c>
      <c r="I1368" s="22"/>
    </row>
    <row r="1369" spans="1:9" x14ac:dyDescent="0.2">
      <c r="A1369" s="182">
        <v>300</v>
      </c>
      <c r="B1369" s="193">
        <v>2078</v>
      </c>
      <c r="C1369" s="183"/>
      <c r="D1369" s="183" t="s">
        <v>2557</v>
      </c>
      <c r="E1369" s="183" t="s">
        <v>314</v>
      </c>
      <c r="F1369" s="191">
        <v>3090</v>
      </c>
      <c r="G1369" s="213" t="str">
        <f t="shared" si="42"/>
        <v>Utrecht</v>
      </c>
      <c r="H1369" s="215" t="str">
        <f t="shared" si="43"/>
        <v>AMERSFOORT</v>
      </c>
      <c r="I1369" s="22"/>
    </row>
    <row r="1370" spans="1:9" x14ac:dyDescent="0.2">
      <c r="A1370" s="182">
        <v>300</v>
      </c>
      <c r="B1370" s="193">
        <v>2079</v>
      </c>
      <c r="C1370" s="183"/>
      <c r="D1370" s="183" t="s">
        <v>1887</v>
      </c>
      <c r="E1370" s="183" t="s">
        <v>429</v>
      </c>
      <c r="F1370" s="191">
        <v>3060</v>
      </c>
      <c r="G1370" s="213" t="str">
        <f t="shared" si="42"/>
        <v>Apeldoorn Zutphen e.o.</v>
      </c>
      <c r="H1370" s="215" t="str">
        <f t="shared" si="43"/>
        <v>AMERSFOORT</v>
      </c>
      <c r="I1370" s="22"/>
    </row>
    <row r="1371" spans="1:9" x14ac:dyDescent="0.2">
      <c r="A1371" s="182">
        <v>300</v>
      </c>
      <c r="B1371" s="193">
        <v>2080</v>
      </c>
      <c r="C1371" s="183"/>
      <c r="D1371" s="183" t="s">
        <v>2558</v>
      </c>
      <c r="E1371" s="183" t="s">
        <v>323</v>
      </c>
      <c r="F1371" s="191">
        <v>3140</v>
      </c>
      <c r="G1371" s="213" t="str">
        <f t="shared" si="42"/>
        <v>Zaanstreek/Waterland</v>
      </c>
      <c r="H1371" s="215" t="str">
        <f t="shared" si="43"/>
        <v>ZWOLLE</v>
      </c>
      <c r="I1371" s="22"/>
    </row>
    <row r="1372" spans="1:9" x14ac:dyDescent="0.2">
      <c r="A1372" s="182">
        <v>300</v>
      </c>
      <c r="B1372" s="193">
        <v>2081</v>
      </c>
      <c r="C1372" s="183"/>
      <c r="D1372" s="183" t="s">
        <v>2559</v>
      </c>
      <c r="E1372" s="183" t="s">
        <v>263</v>
      </c>
      <c r="F1372" s="191">
        <v>3150</v>
      </c>
      <c r="G1372" s="213" t="str">
        <f t="shared" si="42"/>
        <v>Amsterdam</v>
      </c>
      <c r="H1372" s="215" t="str">
        <f t="shared" si="43"/>
        <v>AMERSFOORT</v>
      </c>
      <c r="I1372" s="22"/>
    </row>
    <row r="1373" spans="1:9" x14ac:dyDescent="0.2">
      <c r="A1373" s="182">
        <v>300</v>
      </c>
      <c r="B1373" s="193">
        <v>2082</v>
      </c>
      <c r="C1373" s="183"/>
      <c r="D1373" s="183" t="s">
        <v>2150</v>
      </c>
      <c r="E1373" s="183" t="s">
        <v>245</v>
      </c>
      <c r="F1373" s="191">
        <v>3030</v>
      </c>
      <c r="G1373" s="213" t="str">
        <f t="shared" si="42"/>
        <v>Drenthe</v>
      </c>
      <c r="H1373" s="215" t="str">
        <f t="shared" si="43"/>
        <v>ZWOLLE</v>
      </c>
      <c r="I1373" s="22"/>
    </row>
    <row r="1374" spans="1:9" x14ac:dyDescent="0.2">
      <c r="A1374" s="182">
        <v>300</v>
      </c>
      <c r="B1374" s="193">
        <v>2083</v>
      </c>
      <c r="C1374" s="183"/>
      <c r="D1374" s="183" t="s">
        <v>2560</v>
      </c>
      <c r="E1374" s="183" t="s">
        <v>561</v>
      </c>
      <c r="F1374" s="191">
        <v>3300</v>
      </c>
      <c r="G1374" s="213" t="str">
        <f t="shared" si="42"/>
        <v>Noord-Limburg</v>
      </c>
      <c r="H1374" s="215" t="str">
        <f t="shared" si="43"/>
        <v>EINDHOVEN</v>
      </c>
      <c r="I1374" s="22"/>
    </row>
    <row r="1375" spans="1:9" x14ac:dyDescent="0.2">
      <c r="A1375" s="182">
        <v>300</v>
      </c>
      <c r="B1375" s="193">
        <v>2084</v>
      </c>
      <c r="C1375" s="183"/>
      <c r="D1375" s="183" t="s">
        <v>794</v>
      </c>
      <c r="E1375" s="183" t="s">
        <v>255</v>
      </c>
      <c r="F1375" s="191">
        <v>3270</v>
      </c>
      <c r="G1375" s="213" t="str">
        <f t="shared" si="42"/>
        <v>Midden-Brabant</v>
      </c>
      <c r="H1375" s="215" t="str">
        <f t="shared" si="43"/>
        <v>TILBURG</v>
      </c>
      <c r="I1375" s="22"/>
    </row>
    <row r="1376" spans="1:9" x14ac:dyDescent="0.2">
      <c r="A1376" s="182">
        <v>300</v>
      </c>
      <c r="B1376" s="193">
        <v>2085</v>
      </c>
      <c r="C1376" s="183"/>
      <c r="D1376" s="183" t="s">
        <v>2561</v>
      </c>
      <c r="E1376" s="183" t="s">
        <v>795</v>
      </c>
      <c r="F1376" s="191">
        <v>3300</v>
      </c>
      <c r="G1376" s="213" t="str">
        <f t="shared" si="42"/>
        <v>Noord-Limburg</v>
      </c>
      <c r="H1376" s="215" t="str">
        <f t="shared" si="43"/>
        <v>EINDHOVEN</v>
      </c>
      <c r="I1376" s="22"/>
    </row>
    <row r="1377" spans="1:9" x14ac:dyDescent="0.2">
      <c r="A1377" s="182">
        <v>300</v>
      </c>
      <c r="B1377" s="193">
        <v>2086</v>
      </c>
      <c r="C1377" s="183"/>
      <c r="D1377" s="183" t="s">
        <v>2276</v>
      </c>
      <c r="E1377" s="183" t="s">
        <v>241</v>
      </c>
      <c r="F1377" s="191">
        <v>3120</v>
      </c>
      <c r="G1377" s="213" t="str">
        <f t="shared" si="42"/>
        <v>Noord-Holland Noord</v>
      </c>
      <c r="H1377" s="215" t="str">
        <f t="shared" si="43"/>
        <v>ALKMAAR</v>
      </c>
      <c r="I1377" s="22"/>
    </row>
    <row r="1378" spans="1:9" x14ac:dyDescent="0.2">
      <c r="A1378" s="182">
        <v>300</v>
      </c>
      <c r="B1378" s="193">
        <v>2087</v>
      </c>
      <c r="C1378" s="183"/>
      <c r="D1378" s="183" t="s">
        <v>2496</v>
      </c>
      <c r="E1378" s="183" t="s">
        <v>603</v>
      </c>
      <c r="F1378" s="191">
        <v>3120</v>
      </c>
      <c r="G1378" s="213" t="str">
        <f t="shared" si="42"/>
        <v>Noord-Holland Noord</v>
      </c>
      <c r="H1378" s="215" t="str">
        <f t="shared" si="43"/>
        <v>ALKMAAR</v>
      </c>
      <c r="I1378" s="22"/>
    </row>
    <row r="1379" spans="1:9" x14ac:dyDescent="0.2">
      <c r="A1379" s="182">
        <v>300</v>
      </c>
      <c r="B1379" s="193">
        <v>2088</v>
      </c>
      <c r="C1379" s="183"/>
      <c r="D1379" s="183" t="s">
        <v>796</v>
      </c>
      <c r="E1379" s="183" t="s">
        <v>797</v>
      </c>
      <c r="F1379" s="191">
        <v>3280</v>
      </c>
      <c r="G1379" s="213" t="str">
        <f t="shared" si="42"/>
        <v>Noordoost-Brabant</v>
      </c>
      <c r="H1379" s="215" t="str">
        <f t="shared" si="43"/>
        <v>TILBURG</v>
      </c>
      <c r="I1379" s="22"/>
    </row>
    <row r="1380" spans="1:9" x14ac:dyDescent="0.2">
      <c r="A1380" s="182">
        <v>300</v>
      </c>
      <c r="B1380" s="193">
        <v>2089</v>
      </c>
      <c r="C1380" s="183"/>
      <c r="D1380" s="183" t="s">
        <v>2562</v>
      </c>
      <c r="E1380" s="183" t="s">
        <v>588</v>
      </c>
      <c r="F1380" s="191">
        <v>3120</v>
      </c>
      <c r="G1380" s="213" t="str">
        <f t="shared" si="42"/>
        <v>Noord-Holland Noord</v>
      </c>
      <c r="H1380" s="215" t="str">
        <f t="shared" si="43"/>
        <v>ALKMAAR</v>
      </c>
      <c r="I1380" s="22"/>
    </row>
    <row r="1381" spans="1:9" x14ac:dyDescent="0.2">
      <c r="A1381" s="182">
        <v>300</v>
      </c>
      <c r="B1381" s="193">
        <v>2090</v>
      </c>
      <c r="C1381" s="183"/>
      <c r="D1381" s="183" t="s">
        <v>2563</v>
      </c>
      <c r="E1381" s="183" t="s">
        <v>798</v>
      </c>
      <c r="F1381" s="191">
        <v>3280</v>
      </c>
      <c r="G1381" s="213" t="str">
        <f t="shared" si="42"/>
        <v>Noordoost-Brabant</v>
      </c>
      <c r="H1381" s="215" t="str">
        <f t="shared" si="43"/>
        <v>TILBURG</v>
      </c>
      <c r="I1381" s="22"/>
    </row>
    <row r="1382" spans="1:9" x14ac:dyDescent="0.2">
      <c r="A1382" s="182">
        <v>300</v>
      </c>
      <c r="B1382" s="193">
        <v>2091</v>
      </c>
      <c r="C1382" s="183"/>
      <c r="D1382" s="183" t="s">
        <v>2564</v>
      </c>
      <c r="E1382" s="183" t="s">
        <v>588</v>
      </c>
      <c r="F1382" s="191">
        <v>3120</v>
      </c>
      <c r="G1382" s="213" t="str">
        <f t="shared" si="42"/>
        <v>Noord-Holland Noord</v>
      </c>
      <c r="H1382" s="215" t="str">
        <f t="shared" si="43"/>
        <v>ALKMAAR</v>
      </c>
      <c r="I1382" s="22"/>
    </row>
    <row r="1383" spans="1:9" x14ac:dyDescent="0.2">
      <c r="A1383" s="182">
        <v>300</v>
      </c>
      <c r="B1383" s="193">
        <v>2092</v>
      </c>
      <c r="C1383" s="183"/>
      <c r="D1383" s="183" t="s">
        <v>2565</v>
      </c>
      <c r="E1383" s="183" t="s">
        <v>556</v>
      </c>
      <c r="F1383" s="191">
        <v>3240</v>
      </c>
      <c r="G1383" s="213" t="str">
        <f t="shared" si="42"/>
        <v>Waardenland</v>
      </c>
      <c r="H1383" s="215" t="str">
        <f t="shared" si="43"/>
        <v>GORINCHEM</v>
      </c>
      <c r="I1383" s="22"/>
    </row>
    <row r="1384" spans="1:9" x14ac:dyDescent="0.2">
      <c r="A1384" s="182">
        <v>300</v>
      </c>
      <c r="B1384" s="193">
        <v>2093</v>
      </c>
      <c r="C1384" s="183"/>
      <c r="D1384" s="183" t="s">
        <v>2566</v>
      </c>
      <c r="E1384" s="183" t="s">
        <v>254</v>
      </c>
      <c r="F1384" s="191">
        <v>3120</v>
      </c>
      <c r="G1384" s="213" t="str">
        <f t="shared" si="42"/>
        <v>Noord-Holland Noord</v>
      </c>
      <c r="H1384" s="215" t="str">
        <f t="shared" si="43"/>
        <v>ALKMAAR</v>
      </c>
      <c r="I1384" s="22"/>
    </row>
    <row r="1385" spans="1:9" x14ac:dyDescent="0.2">
      <c r="A1385" s="182">
        <v>300</v>
      </c>
      <c r="B1385" s="193">
        <v>2094</v>
      </c>
      <c r="C1385" s="183"/>
      <c r="D1385" s="183" t="s">
        <v>2567</v>
      </c>
      <c r="E1385" s="183" t="s">
        <v>799</v>
      </c>
      <c r="F1385" s="191">
        <v>3230</v>
      </c>
      <c r="G1385" s="213" t="str">
        <f t="shared" si="42"/>
        <v>Zuid-Hollandse Eilanden</v>
      </c>
      <c r="H1385" s="215" t="str">
        <f t="shared" si="43"/>
        <v>TILBURG</v>
      </c>
      <c r="I1385" s="22"/>
    </row>
    <row r="1386" spans="1:9" x14ac:dyDescent="0.2">
      <c r="A1386" s="182">
        <v>300</v>
      </c>
      <c r="B1386" s="193">
        <v>2095</v>
      </c>
      <c r="C1386" s="183"/>
      <c r="D1386" s="183" t="s">
        <v>800</v>
      </c>
      <c r="E1386" s="183" t="s">
        <v>257</v>
      </c>
      <c r="F1386" s="191">
        <v>3080</v>
      </c>
      <c r="G1386" s="213" t="str">
        <f t="shared" si="42"/>
        <v>Nijmegen</v>
      </c>
      <c r="H1386" s="215" t="str">
        <f t="shared" si="43"/>
        <v>EINDHOVEN</v>
      </c>
      <c r="I1386" s="22"/>
    </row>
    <row r="1387" spans="1:9" x14ac:dyDescent="0.2">
      <c r="A1387" s="182">
        <v>300</v>
      </c>
      <c r="B1387" s="193">
        <v>2096</v>
      </c>
      <c r="C1387" s="183"/>
      <c r="D1387" s="183" t="s">
        <v>2568</v>
      </c>
      <c r="E1387" s="183" t="s">
        <v>257</v>
      </c>
      <c r="F1387" s="191">
        <v>3080</v>
      </c>
      <c r="G1387" s="213" t="str">
        <f t="shared" si="42"/>
        <v>Nijmegen</v>
      </c>
      <c r="H1387" s="215" t="str">
        <f t="shared" si="43"/>
        <v>EINDHOVEN</v>
      </c>
      <c r="I1387" s="22"/>
    </row>
    <row r="1388" spans="1:9" x14ac:dyDescent="0.2">
      <c r="A1388" s="182">
        <v>300</v>
      </c>
      <c r="B1388" s="193">
        <v>2097</v>
      </c>
      <c r="C1388" s="183"/>
      <c r="D1388" s="183" t="s">
        <v>2169</v>
      </c>
      <c r="E1388" s="183" t="s">
        <v>247</v>
      </c>
      <c r="F1388" s="191">
        <v>3080</v>
      </c>
      <c r="G1388" s="213" t="str">
        <f t="shared" si="42"/>
        <v>Nijmegen</v>
      </c>
      <c r="H1388" s="215" t="str">
        <f t="shared" si="43"/>
        <v>EINDHOVEN</v>
      </c>
      <c r="I1388" s="22"/>
    </row>
    <row r="1389" spans="1:9" x14ac:dyDescent="0.2">
      <c r="A1389" s="182">
        <v>300</v>
      </c>
      <c r="B1389" s="193">
        <v>2098</v>
      </c>
      <c r="C1389" s="183"/>
      <c r="D1389" s="183" t="s">
        <v>801</v>
      </c>
      <c r="E1389" s="183" t="s">
        <v>439</v>
      </c>
      <c r="F1389" s="191">
        <v>3080</v>
      </c>
      <c r="G1389" s="213" t="str">
        <f t="shared" si="42"/>
        <v>Nijmegen</v>
      </c>
      <c r="H1389" s="215" t="str">
        <f t="shared" si="43"/>
        <v>EINDHOVEN</v>
      </c>
      <c r="I1389" s="22"/>
    </row>
    <row r="1390" spans="1:9" x14ac:dyDescent="0.2">
      <c r="A1390" s="182">
        <v>300</v>
      </c>
      <c r="B1390" s="193">
        <v>2099</v>
      </c>
      <c r="C1390" s="183"/>
      <c r="D1390" s="183" t="s">
        <v>2312</v>
      </c>
      <c r="E1390" s="183" t="s">
        <v>251</v>
      </c>
      <c r="F1390" s="191">
        <v>3080</v>
      </c>
      <c r="G1390" s="213" t="str">
        <f t="shared" si="42"/>
        <v>Nijmegen</v>
      </c>
      <c r="H1390" s="215" t="str">
        <f t="shared" si="43"/>
        <v>EINDHOVEN</v>
      </c>
      <c r="I1390" s="22"/>
    </row>
    <row r="1391" spans="1:9" x14ac:dyDescent="0.2">
      <c r="A1391" s="182">
        <v>300</v>
      </c>
      <c r="B1391" s="193">
        <v>2101</v>
      </c>
      <c r="C1391" s="183"/>
      <c r="D1391" s="183" t="s">
        <v>1914</v>
      </c>
      <c r="E1391" s="183" t="s">
        <v>304</v>
      </c>
      <c r="F1391" s="191">
        <v>3260</v>
      </c>
      <c r="G1391" s="213" t="str">
        <f t="shared" si="42"/>
        <v>West-Brabant</v>
      </c>
      <c r="H1391" s="215" t="str">
        <f t="shared" si="43"/>
        <v>TILBURG</v>
      </c>
      <c r="I1391" s="22"/>
    </row>
    <row r="1392" spans="1:9" x14ac:dyDescent="0.2">
      <c r="A1392" s="182">
        <v>300</v>
      </c>
      <c r="B1392" s="193">
        <v>2103</v>
      </c>
      <c r="C1392" s="183"/>
      <c r="D1392" s="183" t="s">
        <v>803</v>
      </c>
      <c r="E1392" s="183" t="s">
        <v>403</v>
      </c>
      <c r="F1392" s="191">
        <v>3240</v>
      </c>
      <c r="G1392" s="213" t="str">
        <f t="shared" si="42"/>
        <v>Waardenland</v>
      </c>
      <c r="H1392" s="215" t="str">
        <f t="shared" si="43"/>
        <v>GORINCHEM</v>
      </c>
      <c r="I1392" s="22"/>
    </row>
    <row r="1393" spans="1:9" x14ac:dyDescent="0.2">
      <c r="A1393" s="182">
        <v>300</v>
      </c>
      <c r="B1393" s="193">
        <v>2104</v>
      </c>
      <c r="C1393" s="183"/>
      <c r="D1393" s="183" t="s">
        <v>1914</v>
      </c>
      <c r="E1393" s="183" t="s">
        <v>304</v>
      </c>
      <c r="F1393" s="191">
        <v>3200</v>
      </c>
      <c r="G1393" s="213" t="str">
        <f t="shared" si="42"/>
        <v>Midden-Holland</v>
      </c>
      <c r="H1393" s="215" t="str">
        <f t="shared" si="43"/>
        <v>GORINCHEM</v>
      </c>
      <c r="I1393" s="22"/>
    </row>
    <row r="1394" spans="1:9" x14ac:dyDescent="0.2">
      <c r="A1394" s="182">
        <v>300</v>
      </c>
      <c r="B1394" s="193">
        <v>2105</v>
      </c>
      <c r="C1394" s="183"/>
      <c r="D1394" s="183" t="s">
        <v>804</v>
      </c>
      <c r="E1394" s="183" t="s">
        <v>551</v>
      </c>
      <c r="F1394" s="191">
        <v>3190</v>
      </c>
      <c r="G1394" s="213" t="str">
        <f t="shared" si="42"/>
        <v>Delft Westland Oostland</v>
      </c>
      <c r="H1394" s="215" t="str">
        <f t="shared" si="43"/>
        <v>SCHIEDAM</v>
      </c>
      <c r="I1394" s="22"/>
    </row>
    <row r="1395" spans="1:9" x14ac:dyDescent="0.2">
      <c r="A1395" s="182">
        <v>300</v>
      </c>
      <c r="B1395" s="193">
        <v>2106</v>
      </c>
      <c r="C1395" s="183"/>
      <c r="D1395" s="183" t="s">
        <v>805</v>
      </c>
      <c r="E1395" s="183" t="s">
        <v>303</v>
      </c>
      <c r="F1395" s="191"/>
      <c r="G1395" s="213" t="e">
        <f t="shared" si="42"/>
        <v>#N/A</v>
      </c>
      <c r="H1395" s="215" t="e">
        <f t="shared" si="43"/>
        <v>#N/A</v>
      </c>
      <c r="I1395" s="22"/>
    </row>
    <row r="1396" spans="1:9" x14ac:dyDescent="0.2">
      <c r="A1396" s="182">
        <v>300</v>
      </c>
      <c r="B1396" s="193">
        <v>2107</v>
      </c>
      <c r="C1396" s="183"/>
      <c r="D1396" s="183" t="s">
        <v>2569</v>
      </c>
      <c r="E1396" s="183" t="s">
        <v>580</v>
      </c>
      <c r="F1396" s="191">
        <v>3190</v>
      </c>
      <c r="G1396" s="213" t="str">
        <f t="shared" si="42"/>
        <v>Delft Westland Oostland</v>
      </c>
      <c r="H1396" s="215" t="str">
        <f t="shared" si="43"/>
        <v>SCHIEDAM</v>
      </c>
      <c r="I1396" s="22"/>
    </row>
    <row r="1397" spans="1:9" x14ac:dyDescent="0.2">
      <c r="A1397" s="182">
        <v>300</v>
      </c>
      <c r="B1397" s="193">
        <v>2108</v>
      </c>
      <c r="C1397" s="183"/>
      <c r="D1397" s="183" t="s">
        <v>2570</v>
      </c>
      <c r="E1397" s="183" t="s">
        <v>435</v>
      </c>
      <c r="F1397" s="191">
        <v>3290</v>
      </c>
      <c r="G1397" s="213" t="str">
        <f t="shared" si="42"/>
        <v>Zuidoost-Brabant</v>
      </c>
      <c r="H1397" s="215" t="str">
        <f t="shared" si="43"/>
        <v>TILBURG</v>
      </c>
      <c r="I1397" s="22"/>
    </row>
    <row r="1398" spans="1:9" x14ac:dyDescent="0.2">
      <c r="A1398" s="182">
        <v>300</v>
      </c>
      <c r="B1398" s="193">
        <v>2109</v>
      </c>
      <c r="C1398" s="183"/>
      <c r="D1398" s="183" t="s">
        <v>2571</v>
      </c>
      <c r="E1398" s="183" t="s">
        <v>556</v>
      </c>
      <c r="F1398" s="191">
        <v>3190</v>
      </c>
      <c r="G1398" s="213" t="str">
        <f t="shared" si="42"/>
        <v>Delft Westland Oostland</v>
      </c>
      <c r="H1398" s="215" t="str">
        <f t="shared" si="43"/>
        <v>SCHIEDAM</v>
      </c>
      <c r="I1398" s="22"/>
    </row>
    <row r="1399" spans="1:9" x14ac:dyDescent="0.2">
      <c r="A1399" s="182">
        <v>300</v>
      </c>
      <c r="B1399" s="193">
        <v>2110</v>
      </c>
      <c r="C1399" s="183"/>
      <c r="D1399" s="183" t="s">
        <v>2252</v>
      </c>
      <c r="E1399" s="183" t="s">
        <v>553</v>
      </c>
      <c r="F1399" s="191">
        <v>3270</v>
      </c>
      <c r="G1399" s="213" t="str">
        <f t="shared" si="42"/>
        <v>Midden-Brabant</v>
      </c>
      <c r="H1399" s="215" t="str">
        <f t="shared" si="43"/>
        <v>TILBURG</v>
      </c>
      <c r="I1399" s="22"/>
    </row>
    <row r="1400" spans="1:9" x14ac:dyDescent="0.2">
      <c r="A1400" s="182">
        <v>300</v>
      </c>
      <c r="B1400" s="193">
        <v>2111</v>
      </c>
      <c r="C1400" s="183"/>
      <c r="D1400" s="183" t="s">
        <v>806</v>
      </c>
      <c r="E1400" s="183" t="s">
        <v>599</v>
      </c>
      <c r="F1400" s="191">
        <v>3061</v>
      </c>
      <c r="G1400" s="213" t="str">
        <f t="shared" si="42"/>
        <v>Midden IJssel</v>
      </c>
      <c r="H1400" s="215" t="str">
        <f t="shared" si="43"/>
        <v>DEVENTER</v>
      </c>
      <c r="I1400" s="22"/>
    </row>
    <row r="1401" spans="1:9" x14ac:dyDescent="0.2">
      <c r="A1401" s="182">
        <v>300</v>
      </c>
      <c r="B1401" s="193">
        <v>2112</v>
      </c>
      <c r="C1401" s="183"/>
      <c r="D1401" s="183" t="s">
        <v>2572</v>
      </c>
      <c r="E1401" s="183" t="s">
        <v>807</v>
      </c>
      <c r="F1401" s="191">
        <v>3061</v>
      </c>
      <c r="G1401" s="213" t="str">
        <f t="shared" si="42"/>
        <v>Midden IJssel</v>
      </c>
      <c r="H1401" s="215" t="str">
        <f t="shared" si="43"/>
        <v>DEVENTER</v>
      </c>
      <c r="I1401" s="22"/>
    </row>
    <row r="1402" spans="1:9" x14ac:dyDescent="0.2">
      <c r="A1402" s="182">
        <v>300</v>
      </c>
      <c r="B1402" s="193">
        <v>2114</v>
      </c>
      <c r="C1402" s="183"/>
      <c r="D1402" s="183" t="s">
        <v>2573</v>
      </c>
      <c r="E1402" s="183" t="s">
        <v>251</v>
      </c>
      <c r="F1402" s="191">
        <v>3020</v>
      </c>
      <c r="G1402" s="213" t="str">
        <f t="shared" si="42"/>
        <v>Friesland</v>
      </c>
      <c r="H1402" s="215" t="str">
        <f t="shared" si="43"/>
        <v>LEEUWARDEN</v>
      </c>
      <c r="I1402" s="22"/>
    </row>
    <row r="1403" spans="1:9" x14ac:dyDescent="0.2">
      <c r="A1403" s="182">
        <v>300</v>
      </c>
      <c r="B1403" s="193">
        <v>2115</v>
      </c>
      <c r="C1403" s="183"/>
      <c r="D1403" s="183" t="s">
        <v>808</v>
      </c>
      <c r="E1403" s="183" t="s">
        <v>466</v>
      </c>
      <c r="F1403" s="191">
        <v>3020</v>
      </c>
      <c r="G1403" s="213" t="str">
        <f t="shared" si="42"/>
        <v>Friesland</v>
      </c>
      <c r="H1403" s="215" t="str">
        <f t="shared" si="43"/>
        <v>LEEUWARDEN</v>
      </c>
      <c r="I1403" s="22"/>
    </row>
    <row r="1404" spans="1:9" x14ac:dyDescent="0.2">
      <c r="A1404" s="182">
        <v>300</v>
      </c>
      <c r="B1404" s="193">
        <v>2117</v>
      </c>
      <c r="C1404" s="183"/>
      <c r="D1404" s="183" t="s">
        <v>2574</v>
      </c>
      <c r="E1404" s="183" t="s">
        <v>314</v>
      </c>
      <c r="F1404" s="191">
        <v>3020</v>
      </c>
      <c r="G1404" s="213" t="str">
        <f t="shared" si="42"/>
        <v>Friesland</v>
      </c>
      <c r="H1404" s="215" t="str">
        <f t="shared" si="43"/>
        <v>LEEUWARDEN</v>
      </c>
      <c r="I1404" s="22"/>
    </row>
    <row r="1405" spans="1:9" x14ac:dyDescent="0.2">
      <c r="A1405" s="182">
        <v>300</v>
      </c>
      <c r="B1405" s="193">
        <v>2118</v>
      </c>
      <c r="C1405" s="183"/>
      <c r="D1405" s="183" t="s">
        <v>2139</v>
      </c>
      <c r="E1405" s="183" t="s">
        <v>330</v>
      </c>
      <c r="F1405" s="191">
        <v>3020</v>
      </c>
      <c r="G1405" s="213" t="str">
        <f t="shared" si="42"/>
        <v>Friesland</v>
      </c>
      <c r="H1405" s="215" t="str">
        <f t="shared" si="43"/>
        <v>LEEUWARDEN</v>
      </c>
      <c r="I1405" s="22"/>
    </row>
    <row r="1406" spans="1:9" x14ac:dyDescent="0.2">
      <c r="A1406" s="182">
        <v>300</v>
      </c>
      <c r="B1406" s="193">
        <v>2119</v>
      </c>
      <c r="C1406" s="183"/>
      <c r="D1406" s="183" t="s">
        <v>2503</v>
      </c>
      <c r="E1406" s="183" t="s">
        <v>245</v>
      </c>
      <c r="F1406" s="191">
        <v>3020</v>
      </c>
      <c r="G1406" s="213" t="str">
        <f t="shared" si="42"/>
        <v>Friesland</v>
      </c>
      <c r="H1406" s="215" t="str">
        <f t="shared" si="43"/>
        <v>LEEUWARDEN</v>
      </c>
      <c r="I1406" s="22"/>
    </row>
    <row r="1407" spans="1:9" x14ac:dyDescent="0.2">
      <c r="A1407" s="182">
        <v>300</v>
      </c>
      <c r="B1407" s="193">
        <v>2120</v>
      </c>
      <c r="C1407" s="183"/>
      <c r="D1407" s="183" t="s">
        <v>2575</v>
      </c>
      <c r="E1407" s="183" t="s">
        <v>560</v>
      </c>
      <c r="F1407" s="191">
        <v>3170</v>
      </c>
      <c r="G1407" s="213" t="str">
        <f t="shared" si="42"/>
        <v>Zuid Holland Noord</v>
      </c>
      <c r="H1407" s="215" t="str">
        <f t="shared" si="43"/>
        <v>LEIDEN</v>
      </c>
      <c r="I1407" s="22"/>
    </row>
    <row r="1408" spans="1:9" x14ac:dyDescent="0.2">
      <c r="A1408" s="182">
        <v>300</v>
      </c>
      <c r="B1408" s="193">
        <v>2121</v>
      </c>
      <c r="C1408" s="183"/>
      <c r="D1408" s="183" t="s">
        <v>2497</v>
      </c>
      <c r="E1408" s="183" t="s">
        <v>263</v>
      </c>
      <c r="F1408" s="191">
        <v>3160</v>
      </c>
      <c r="G1408" s="213" t="str">
        <f t="shared" si="42"/>
        <v>Amstelland en de Meerlanden</v>
      </c>
      <c r="H1408" s="215" t="str">
        <f t="shared" si="43"/>
        <v>LEIDEN</v>
      </c>
      <c r="I1408" s="22"/>
    </row>
    <row r="1409" spans="1:9" x14ac:dyDescent="0.2">
      <c r="A1409" s="182">
        <v>300</v>
      </c>
      <c r="B1409" s="193">
        <v>2122</v>
      </c>
      <c r="C1409" s="183"/>
      <c r="D1409" s="183" t="s">
        <v>2267</v>
      </c>
      <c r="E1409" s="183" t="s">
        <v>550</v>
      </c>
      <c r="F1409" s="191">
        <v>3160</v>
      </c>
      <c r="G1409" s="213" t="str">
        <f t="shared" si="42"/>
        <v>Amstelland en de Meerlanden</v>
      </c>
      <c r="H1409" s="215" t="str">
        <f t="shared" si="43"/>
        <v>LEIDEN</v>
      </c>
      <c r="I1409" s="22"/>
    </row>
    <row r="1410" spans="1:9" x14ac:dyDescent="0.2">
      <c r="A1410" s="182">
        <v>300</v>
      </c>
      <c r="B1410" s="193">
        <v>2123</v>
      </c>
      <c r="C1410" s="183"/>
      <c r="D1410" s="183" t="s">
        <v>2296</v>
      </c>
      <c r="E1410" s="183" t="s">
        <v>641</v>
      </c>
      <c r="F1410" s="191">
        <v>3160</v>
      </c>
      <c r="G1410" s="213" t="str">
        <f t="shared" si="42"/>
        <v>Amstelland en de Meerlanden</v>
      </c>
      <c r="H1410" s="215" t="str">
        <f t="shared" si="43"/>
        <v>LEIDEN</v>
      </c>
      <c r="I1410" s="22"/>
    </row>
    <row r="1411" spans="1:9" x14ac:dyDescent="0.2">
      <c r="A1411" s="182">
        <v>300</v>
      </c>
      <c r="B1411" s="193">
        <v>2124</v>
      </c>
      <c r="C1411" s="183"/>
      <c r="D1411" s="183" t="s">
        <v>2074</v>
      </c>
      <c r="E1411" s="183" t="s">
        <v>301</v>
      </c>
      <c r="F1411" s="191">
        <v>3160</v>
      </c>
      <c r="G1411" s="213" t="str">
        <f t="shared" si="42"/>
        <v>Amstelland en de Meerlanden</v>
      </c>
      <c r="H1411" s="215" t="str">
        <f t="shared" si="43"/>
        <v>LEIDEN</v>
      </c>
      <c r="I1411" s="22"/>
    </row>
    <row r="1412" spans="1:9" x14ac:dyDescent="0.2">
      <c r="A1412" s="182">
        <v>300</v>
      </c>
      <c r="B1412" s="193">
        <v>2125</v>
      </c>
      <c r="C1412" s="183"/>
      <c r="D1412" s="183" t="s">
        <v>2576</v>
      </c>
      <c r="E1412" s="183" t="s">
        <v>650</v>
      </c>
      <c r="F1412" s="191">
        <v>3170</v>
      </c>
      <c r="G1412" s="213" t="str">
        <f t="shared" si="42"/>
        <v>Zuid Holland Noord</v>
      </c>
      <c r="H1412" s="215" t="str">
        <f t="shared" si="43"/>
        <v>LEIDEN</v>
      </c>
      <c r="I1412" s="22"/>
    </row>
    <row r="1413" spans="1:9" x14ac:dyDescent="0.2">
      <c r="A1413" s="182">
        <v>300</v>
      </c>
      <c r="B1413" s="193">
        <v>2126</v>
      </c>
      <c r="C1413" s="183"/>
      <c r="D1413" s="183" t="s">
        <v>2434</v>
      </c>
      <c r="E1413" s="183" t="s">
        <v>1138</v>
      </c>
      <c r="F1413" s="191">
        <v>3160</v>
      </c>
      <c r="G1413" s="213" t="str">
        <f t="shared" si="42"/>
        <v>Amstelland en de Meerlanden</v>
      </c>
      <c r="H1413" s="215" t="str">
        <f t="shared" si="43"/>
        <v>LEIDEN</v>
      </c>
      <c r="I1413" s="22"/>
    </row>
    <row r="1414" spans="1:9" x14ac:dyDescent="0.2">
      <c r="A1414" s="182">
        <v>300</v>
      </c>
      <c r="B1414" s="193">
        <v>2127</v>
      </c>
      <c r="C1414" s="183"/>
      <c r="D1414" s="183" t="s">
        <v>2577</v>
      </c>
      <c r="E1414" s="183" t="s">
        <v>304</v>
      </c>
      <c r="F1414" s="191">
        <v>3170</v>
      </c>
      <c r="G1414" s="213" t="str">
        <f t="shared" si="42"/>
        <v>Zuid Holland Noord</v>
      </c>
      <c r="H1414" s="215" t="str">
        <f t="shared" si="43"/>
        <v>LEIDEN</v>
      </c>
      <c r="I1414" s="22"/>
    </row>
    <row r="1415" spans="1:9" x14ac:dyDescent="0.2">
      <c r="A1415" s="182">
        <v>300</v>
      </c>
      <c r="B1415" s="193">
        <v>2128</v>
      </c>
      <c r="C1415" s="183"/>
      <c r="D1415" s="183" t="s">
        <v>2551</v>
      </c>
      <c r="E1415" s="183" t="s">
        <v>240</v>
      </c>
      <c r="F1415" s="191">
        <v>3160</v>
      </c>
      <c r="G1415" s="213" t="str">
        <f t="shared" si="42"/>
        <v>Amstelland en de Meerlanden</v>
      </c>
      <c r="H1415" s="215" t="str">
        <f t="shared" si="43"/>
        <v>LEIDEN</v>
      </c>
      <c r="I1415" s="22"/>
    </row>
    <row r="1416" spans="1:9" x14ac:dyDescent="0.2">
      <c r="A1416" s="182">
        <v>300</v>
      </c>
      <c r="B1416" s="193">
        <v>2129</v>
      </c>
      <c r="C1416" s="183"/>
      <c r="D1416" s="183" t="s">
        <v>2551</v>
      </c>
      <c r="E1416" s="183" t="s">
        <v>240</v>
      </c>
      <c r="F1416" s="191">
        <v>3170</v>
      </c>
      <c r="G1416" s="213" t="str">
        <f t="shared" si="42"/>
        <v>Zuid Holland Noord</v>
      </c>
      <c r="H1416" s="215" t="str">
        <f t="shared" si="43"/>
        <v>LEIDEN</v>
      </c>
      <c r="I1416" s="22"/>
    </row>
    <row r="1417" spans="1:9" x14ac:dyDescent="0.2">
      <c r="A1417" s="182">
        <v>300</v>
      </c>
      <c r="B1417" s="193">
        <v>2132</v>
      </c>
      <c r="C1417" s="183"/>
      <c r="D1417" s="183" t="s">
        <v>2578</v>
      </c>
      <c r="E1417" s="183" t="s">
        <v>239</v>
      </c>
      <c r="F1417" s="191">
        <v>3050</v>
      </c>
      <c r="G1417" s="213" t="str">
        <f t="shared" si="42"/>
        <v>Twente</v>
      </c>
      <c r="H1417" s="215" t="str">
        <f t="shared" si="43"/>
        <v>ENSCHEDE</v>
      </c>
      <c r="I1417" s="22"/>
    </row>
    <row r="1418" spans="1:9" x14ac:dyDescent="0.2">
      <c r="A1418" s="182">
        <v>300</v>
      </c>
      <c r="B1418" s="193">
        <v>2134</v>
      </c>
      <c r="C1418" s="183"/>
      <c r="D1418" s="183" t="s">
        <v>2445</v>
      </c>
      <c r="E1418" s="183" t="s">
        <v>245</v>
      </c>
      <c r="F1418" s="191">
        <v>3020</v>
      </c>
      <c r="G1418" s="213" t="str">
        <f t="shared" si="42"/>
        <v>Friesland</v>
      </c>
      <c r="H1418" s="215" t="str">
        <f t="shared" si="43"/>
        <v>LEEUWARDEN</v>
      </c>
      <c r="I1418" s="22"/>
    </row>
    <row r="1419" spans="1:9" x14ac:dyDescent="0.2">
      <c r="A1419" s="182">
        <v>300</v>
      </c>
      <c r="B1419" s="193">
        <v>2135</v>
      </c>
      <c r="C1419" s="183"/>
      <c r="D1419" s="183" t="s">
        <v>809</v>
      </c>
      <c r="E1419" s="183" t="s">
        <v>240</v>
      </c>
      <c r="F1419" s="191">
        <v>3090</v>
      </c>
      <c r="G1419" s="213" t="str">
        <f t="shared" si="42"/>
        <v>Utrecht</v>
      </c>
      <c r="H1419" s="215" t="str">
        <f t="shared" si="43"/>
        <v>AMERSFOORT</v>
      </c>
      <c r="I1419" s="22"/>
    </row>
    <row r="1420" spans="1:9" x14ac:dyDescent="0.2">
      <c r="A1420" s="182">
        <v>300</v>
      </c>
      <c r="B1420" s="193">
        <v>2136</v>
      </c>
      <c r="C1420" s="183"/>
      <c r="D1420" s="183" t="s">
        <v>2579</v>
      </c>
      <c r="E1420" s="183" t="s">
        <v>251</v>
      </c>
      <c r="F1420" s="191">
        <v>3070</v>
      </c>
      <c r="G1420" s="213" t="str">
        <f t="shared" si="42"/>
        <v>Arnhem</v>
      </c>
      <c r="H1420" s="215" t="str">
        <f t="shared" si="43"/>
        <v>ENSCHEDE</v>
      </c>
      <c r="I1420" s="22"/>
    </row>
    <row r="1421" spans="1:9" x14ac:dyDescent="0.2">
      <c r="A1421" s="182">
        <v>300</v>
      </c>
      <c r="B1421" s="193">
        <v>2137</v>
      </c>
      <c r="C1421" s="183"/>
      <c r="D1421" s="183" t="s">
        <v>2580</v>
      </c>
      <c r="E1421" s="183" t="s">
        <v>238</v>
      </c>
      <c r="F1421" s="191">
        <v>3070</v>
      </c>
      <c r="G1421" s="213" t="str">
        <f t="shared" si="42"/>
        <v>Arnhem</v>
      </c>
      <c r="H1421" s="215" t="str">
        <f t="shared" si="43"/>
        <v>ENSCHEDE</v>
      </c>
      <c r="I1421" s="22"/>
    </row>
    <row r="1422" spans="1:9" x14ac:dyDescent="0.2">
      <c r="A1422" s="182">
        <v>300</v>
      </c>
      <c r="B1422" s="193">
        <v>2138</v>
      </c>
      <c r="C1422" s="183"/>
      <c r="D1422" s="183" t="s">
        <v>2146</v>
      </c>
      <c r="E1422" s="183" t="s">
        <v>562</v>
      </c>
      <c r="F1422" s="191">
        <v>3010</v>
      </c>
      <c r="G1422" s="213" t="str">
        <f t="shared" si="42"/>
        <v>Groningen</v>
      </c>
      <c r="H1422" s="215" t="str">
        <f t="shared" si="43"/>
        <v>ENSCHEDE</v>
      </c>
      <c r="I1422" s="22"/>
    </row>
    <row r="1423" spans="1:9" x14ac:dyDescent="0.2">
      <c r="A1423" s="182">
        <v>300</v>
      </c>
      <c r="B1423" s="193">
        <v>2139</v>
      </c>
      <c r="C1423" s="183"/>
      <c r="D1423" s="183" t="s">
        <v>1885</v>
      </c>
      <c r="E1423" s="183" t="s">
        <v>452</v>
      </c>
      <c r="F1423" s="191">
        <v>3020</v>
      </c>
      <c r="G1423" s="213" t="str">
        <f t="shared" si="42"/>
        <v>Friesland</v>
      </c>
      <c r="H1423" s="215" t="str">
        <f t="shared" si="43"/>
        <v>LEEUWARDEN</v>
      </c>
      <c r="I1423" s="22"/>
    </row>
    <row r="1424" spans="1:9" x14ac:dyDescent="0.2">
      <c r="A1424" s="182">
        <v>300</v>
      </c>
      <c r="B1424" s="193">
        <v>2140</v>
      </c>
      <c r="C1424" s="183"/>
      <c r="D1424" s="183" t="s">
        <v>2146</v>
      </c>
      <c r="E1424" s="183" t="s">
        <v>562</v>
      </c>
      <c r="F1424" s="191">
        <v>3070</v>
      </c>
      <c r="G1424" s="213" t="str">
        <f t="shared" si="42"/>
        <v>Arnhem</v>
      </c>
      <c r="H1424" s="215" t="str">
        <f t="shared" si="43"/>
        <v>ENSCHEDE</v>
      </c>
      <c r="I1424" s="22"/>
    </row>
    <row r="1425" spans="1:9" x14ac:dyDescent="0.2">
      <c r="A1425" s="182">
        <v>300</v>
      </c>
      <c r="B1425" s="193">
        <v>2141</v>
      </c>
      <c r="C1425" s="183"/>
      <c r="D1425" s="183" t="s">
        <v>2581</v>
      </c>
      <c r="E1425" s="183" t="s">
        <v>650</v>
      </c>
      <c r="F1425" s="191">
        <v>3160</v>
      </c>
      <c r="G1425" s="213" t="str">
        <f t="shared" si="42"/>
        <v>Amstelland en de Meerlanden</v>
      </c>
      <c r="H1425" s="215" t="str">
        <f t="shared" si="43"/>
        <v>LEIDEN</v>
      </c>
      <c r="I1425" s="22"/>
    </row>
    <row r="1426" spans="1:9" x14ac:dyDescent="0.2">
      <c r="A1426" s="182">
        <v>300</v>
      </c>
      <c r="B1426" s="193">
        <v>2142</v>
      </c>
      <c r="C1426" s="183"/>
      <c r="D1426" s="183" t="s">
        <v>2582</v>
      </c>
      <c r="E1426" s="183" t="s">
        <v>428</v>
      </c>
      <c r="F1426" s="191">
        <v>3110</v>
      </c>
      <c r="G1426" s="213" t="str">
        <f t="shared" si="42"/>
        <v>t Gooi</v>
      </c>
      <c r="H1426" s="215" t="str">
        <f t="shared" si="43"/>
        <v>AMERSFOORT</v>
      </c>
      <c r="I1426" s="22"/>
    </row>
    <row r="1427" spans="1:9" x14ac:dyDescent="0.2">
      <c r="A1427" s="182">
        <v>300</v>
      </c>
      <c r="B1427" s="193">
        <v>2143</v>
      </c>
      <c r="C1427" s="183"/>
      <c r="D1427" s="183" t="s">
        <v>2583</v>
      </c>
      <c r="E1427" s="183" t="s">
        <v>428</v>
      </c>
      <c r="F1427" s="191">
        <v>3110</v>
      </c>
      <c r="G1427" s="213" t="str">
        <f t="shared" si="42"/>
        <v>t Gooi</v>
      </c>
      <c r="H1427" s="215" t="str">
        <f t="shared" si="43"/>
        <v>AMERSFOORT</v>
      </c>
      <c r="I1427" s="22"/>
    </row>
    <row r="1428" spans="1:9" x14ac:dyDescent="0.2">
      <c r="A1428" s="182">
        <v>300</v>
      </c>
      <c r="B1428" s="193">
        <v>2144</v>
      </c>
      <c r="C1428" s="183"/>
      <c r="D1428" s="183" t="s">
        <v>810</v>
      </c>
      <c r="E1428" s="183" t="s">
        <v>263</v>
      </c>
      <c r="F1428" s="191">
        <v>3150</v>
      </c>
      <c r="G1428" s="213" t="str">
        <f t="shared" si="42"/>
        <v>Amsterdam</v>
      </c>
      <c r="H1428" s="215" t="str">
        <f t="shared" si="43"/>
        <v>AMERSFOORT</v>
      </c>
      <c r="I1428" s="22"/>
    </row>
    <row r="1429" spans="1:9" x14ac:dyDescent="0.2">
      <c r="A1429" s="182">
        <v>300</v>
      </c>
      <c r="B1429" s="193">
        <v>2145</v>
      </c>
      <c r="C1429" s="183"/>
      <c r="D1429" s="183" t="s">
        <v>2584</v>
      </c>
      <c r="E1429" s="183" t="s">
        <v>603</v>
      </c>
      <c r="F1429" s="191">
        <v>3150</v>
      </c>
      <c r="G1429" s="213" t="str">
        <f t="shared" si="42"/>
        <v>Amsterdam</v>
      </c>
      <c r="H1429" s="215" t="str">
        <f t="shared" si="43"/>
        <v>AMERSFOORT</v>
      </c>
      <c r="I1429" s="22"/>
    </row>
    <row r="1430" spans="1:9" x14ac:dyDescent="0.2">
      <c r="A1430" s="182">
        <v>300</v>
      </c>
      <c r="B1430" s="193">
        <v>2146</v>
      </c>
      <c r="C1430" s="183"/>
      <c r="D1430" s="183" t="s">
        <v>2585</v>
      </c>
      <c r="E1430" s="183" t="s">
        <v>603</v>
      </c>
      <c r="F1430" s="191">
        <v>3150</v>
      </c>
      <c r="G1430" s="213" t="str">
        <f t="shared" si="42"/>
        <v>Amsterdam</v>
      </c>
      <c r="H1430" s="215" t="str">
        <f t="shared" si="43"/>
        <v>AMERSFOORT</v>
      </c>
      <c r="I1430" s="22"/>
    </row>
    <row r="1431" spans="1:9" x14ac:dyDescent="0.2">
      <c r="A1431" s="182">
        <v>300</v>
      </c>
      <c r="B1431" s="193">
        <v>2147</v>
      </c>
      <c r="C1431" s="183"/>
      <c r="D1431" s="183" t="s">
        <v>2586</v>
      </c>
      <c r="E1431" s="183" t="s">
        <v>366</v>
      </c>
      <c r="F1431" s="191">
        <v>3050</v>
      </c>
      <c r="G1431" s="213" t="str">
        <f t="shared" si="42"/>
        <v>Twente</v>
      </c>
      <c r="H1431" s="215" t="str">
        <f t="shared" si="43"/>
        <v>ENSCHEDE</v>
      </c>
      <c r="I1431" s="22"/>
    </row>
    <row r="1432" spans="1:9" x14ac:dyDescent="0.2">
      <c r="A1432" s="182">
        <v>300</v>
      </c>
      <c r="B1432" s="193">
        <v>2148</v>
      </c>
      <c r="C1432" s="183"/>
      <c r="D1432" s="183" t="s">
        <v>811</v>
      </c>
      <c r="E1432" s="183" t="s">
        <v>282</v>
      </c>
      <c r="F1432" s="191">
        <v>3070</v>
      </c>
      <c r="G1432" s="213" t="str">
        <f t="shared" ref="G1432:G1495" si="44">VLOOKUP($F1432,$J$23:$L$54,2,FALSE)</f>
        <v>Arnhem</v>
      </c>
      <c r="H1432" s="215" t="str">
        <f t="shared" ref="H1432:H1495" si="45">VLOOKUP($F1432,$J$23:$L$54,3,FALSE)</f>
        <v>ENSCHEDE</v>
      </c>
      <c r="I1432" s="22"/>
    </row>
    <row r="1433" spans="1:9" x14ac:dyDescent="0.2">
      <c r="A1433" s="182">
        <v>300</v>
      </c>
      <c r="B1433" s="193">
        <v>2149</v>
      </c>
      <c r="C1433" s="183"/>
      <c r="D1433" s="183" t="s">
        <v>2017</v>
      </c>
      <c r="E1433" s="183" t="s">
        <v>1161</v>
      </c>
      <c r="F1433" s="191">
        <v>3110</v>
      </c>
      <c r="G1433" s="213" t="str">
        <f t="shared" si="44"/>
        <v>t Gooi</v>
      </c>
      <c r="H1433" s="215" t="str">
        <f t="shared" si="45"/>
        <v>AMERSFOORT</v>
      </c>
      <c r="I1433" s="22"/>
    </row>
    <row r="1434" spans="1:9" x14ac:dyDescent="0.2">
      <c r="A1434" s="182">
        <v>300</v>
      </c>
      <c r="B1434" s="193">
        <v>2150</v>
      </c>
      <c r="C1434" s="183"/>
      <c r="D1434" s="183" t="s">
        <v>2587</v>
      </c>
      <c r="E1434" s="183" t="s">
        <v>812</v>
      </c>
      <c r="F1434" s="191">
        <v>3040</v>
      </c>
      <c r="G1434" s="213" t="str">
        <f t="shared" si="44"/>
        <v>Zwolle</v>
      </c>
      <c r="H1434" s="215" t="str">
        <f t="shared" si="45"/>
        <v>ZWOLLE</v>
      </c>
      <c r="I1434" s="22"/>
    </row>
    <row r="1435" spans="1:9" x14ac:dyDescent="0.2">
      <c r="A1435" s="182">
        <v>300</v>
      </c>
      <c r="B1435" s="193">
        <v>2151</v>
      </c>
      <c r="C1435" s="183"/>
      <c r="D1435" s="183" t="s">
        <v>2588</v>
      </c>
      <c r="E1435" s="183" t="s">
        <v>1149</v>
      </c>
      <c r="F1435" s="191">
        <v>3040</v>
      </c>
      <c r="G1435" s="213" t="str">
        <f t="shared" si="44"/>
        <v>Zwolle</v>
      </c>
      <c r="H1435" s="215" t="str">
        <f t="shared" si="45"/>
        <v>ZWOLLE</v>
      </c>
      <c r="I1435" s="22"/>
    </row>
    <row r="1436" spans="1:9" x14ac:dyDescent="0.2">
      <c r="A1436" s="182">
        <v>300</v>
      </c>
      <c r="B1436" s="193">
        <v>2152</v>
      </c>
      <c r="C1436" s="183"/>
      <c r="D1436" s="183" t="s">
        <v>2298</v>
      </c>
      <c r="E1436" s="183" t="s">
        <v>364</v>
      </c>
      <c r="F1436" s="191">
        <v>3040</v>
      </c>
      <c r="G1436" s="213" t="str">
        <f t="shared" si="44"/>
        <v>Zwolle</v>
      </c>
      <c r="H1436" s="215" t="str">
        <f t="shared" si="45"/>
        <v>ZWOLLE</v>
      </c>
      <c r="I1436" s="22"/>
    </row>
    <row r="1437" spans="1:9" x14ac:dyDescent="0.2">
      <c r="A1437" s="182">
        <v>300</v>
      </c>
      <c r="B1437" s="193">
        <v>2153</v>
      </c>
      <c r="C1437" s="183"/>
      <c r="D1437" s="183" t="s">
        <v>2589</v>
      </c>
      <c r="E1437" s="183" t="s">
        <v>813</v>
      </c>
      <c r="F1437" s="191">
        <v>3030</v>
      </c>
      <c r="G1437" s="213" t="str">
        <f t="shared" si="44"/>
        <v>Drenthe</v>
      </c>
      <c r="H1437" s="215" t="str">
        <f t="shared" si="45"/>
        <v>ZWOLLE</v>
      </c>
      <c r="I1437" s="22"/>
    </row>
    <row r="1438" spans="1:9" x14ac:dyDescent="0.2">
      <c r="A1438" s="182">
        <v>300</v>
      </c>
      <c r="B1438" s="193">
        <v>2154</v>
      </c>
      <c r="C1438" s="183"/>
      <c r="D1438" s="183" t="s">
        <v>2590</v>
      </c>
      <c r="E1438" s="183" t="s">
        <v>814</v>
      </c>
      <c r="F1438" s="191">
        <v>3250</v>
      </c>
      <c r="G1438" s="213" t="str">
        <f t="shared" si="44"/>
        <v>Zeeland</v>
      </c>
      <c r="H1438" s="215" t="str">
        <f t="shared" si="45"/>
        <v>TILBURG</v>
      </c>
      <c r="I1438" s="22"/>
    </row>
    <row r="1439" spans="1:9" x14ac:dyDescent="0.2">
      <c r="A1439" s="182">
        <v>300</v>
      </c>
      <c r="B1439" s="193">
        <v>2155</v>
      </c>
      <c r="C1439" s="183"/>
      <c r="D1439" s="183" t="s">
        <v>2590</v>
      </c>
      <c r="E1439" s="183" t="s">
        <v>814</v>
      </c>
      <c r="F1439" s="191">
        <v>3260</v>
      </c>
      <c r="G1439" s="213" t="str">
        <f t="shared" si="44"/>
        <v>West-Brabant</v>
      </c>
      <c r="H1439" s="215" t="str">
        <f t="shared" si="45"/>
        <v>TILBURG</v>
      </c>
      <c r="I1439" s="22"/>
    </row>
    <row r="1440" spans="1:9" x14ac:dyDescent="0.2">
      <c r="A1440" s="182">
        <v>300</v>
      </c>
      <c r="B1440" s="193">
        <v>2156</v>
      </c>
      <c r="C1440" s="183"/>
      <c r="D1440" s="183" t="s">
        <v>2453</v>
      </c>
      <c r="E1440" s="183" t="s">
        <v>245</v>
      </c>
      <c r="F1440" s="191">
        <v>3070</v>
      </c>
      <c r="G1440" s="213" t="str">
        <f t="shared" si="44"/>
        <v>Arnhem</v>
      </c>
      <c r="H1440" s="215" t="str">
        <f t="shared" si="45"/>
        <v>ENSCHEDE</v>
      </c>
      <c r="I1440" s="22"/>
    </row>
    <row r="1441" spans="1:9" x14ac:dyDescent="0.2">
      <c r="A1441" s="182">
        <v>300</v>
      </c>
      <c r="B1441" s="193">
        <v>2157</v>
      </c>
      <c r="C1441" s="183"/>
      <c r="D1441" s="183" t="s">
        <v>2453</v>
      </c>
      <c r="E1441" s="183" t="s">
        <v>245</v>
      </c>
      <c r="F1441" s="191">
        <v>3050</v>
      </c>
      <c r="G1441" s="213" t="str">
        <f t="shared" si="44"/>
        <v>Twente</v>
      </c>
      <c r="H1441" s="215" t="str">
        <f t="shared" si="45"/>
        <v>ENSCHEDE</v>
      </c>
      <c r="I1441" s="22"/>
    </row>
    <row r="1442" spans="1:9" x14ac:dyDescent="0.2">
      <c r="A1442" s="182">
        <v>300</v>
      </c>
      <c r="B1442" s="193">
        <v>2159</v>
      </c>
      <c r="C1442" s="183"/>
      <c r="D1442" s="183" t="s">
        <v>2591</v>
      </c>
      <c r="E1442" s="183" t="s">
        <v>251</v>
      </c>
      <c r="F1442" s="191">
        <v>3010</v>
      </c>
      <c r="G1442" s="213" t="str">
        <f t="shared" si="44"/>
        <v>Groningen</v>
      </c>
      <c r="H1442" s="215" t="str">
        <f t="shared" si="45"/>
        <v>ENSCHEDE</v>
      </c>
      <c r="I1442" s="22"/>
    </row>
    <row r="1443" spans="1:9" x14ac:dyDescent="0.2">
      <c r="A1443" s="182">
        <v>300</v>
      </c>
      <c r="B1443" s="193">
        <v>2160</v>
      </c>
      <c r="C1443" s="183"/>
      <c r="D1443" s="183" t="s">
        <v>815</v>
      </c>
      <c r="E1443" s="183" t="s">
        <v>2592</v>
      </c>
      <c r="F1443" s="191">
        <v>3040</v>
      </c>
      <c r="G1443" s="213" t="str">
        <f t="shared" si="44"/>
        <v>Zwolle</v>
      </c>
      <c r="H1443" s="215" t="str">
        <f t="shared" si="45"/>
        <v>ZWOLLE</v>
      </c>
      <c r="I1443" s="22"/>
    </row>
    <row r="1444" spans="1:9" x14ac:dyDescent="0.2">
      <c r="A1444" s="182">
        <v>300</v>
      </c>
      <c r="B1444" s="193">
        <v>2161</v>
      </c>
      <c r="C1444" s="183"/>
      <c r="D1444" s="183" t="s">
        <v>2593</v>
      </c>
      <c r="E1444" s="183" t="s">
        <v>642</v>
      </c>
      <c r="F1444" s="191">
        <v>3050</v>
      </c>
      <c r="G1444" s="213" t="str">
        <f t="shared" si="44"/>
        <v>Twente</v>
      </c>
      <c r="H1444" s="215" t="str">
        <f t="shared" si="45"/>
        <v>ENSCHEDE</v>
      </c>
      <c r="I1444" s="22"/>
    </row>
    <row r="1445" spans="1:9" x14ac:dyDescent="0.2">
      <c r="A1445" s="182">
        <v>300</v>
      </c>
      <c r="B1445" s="193">
        <v>2162</v>
      </c>
      <c r="C1445" s="183"/>
      <c r="D1445" s="183" t="s">
        <v>2594</v>
      </c>
      <c r="E1445" s="183" t="s">
        <v>650</v>
      </c>
      <c r="F1445" s="191">
        <v>3010</v>
      </c>
      <c r="G1445" s="213" t="str">
        <f t="shared" si="44"/>
        <v>Groningen</v>
      </c>
      <c r="H1445" s="215" t="str">
        <f t="shared" si="45"/>
        <v>ENSCHEDE</v>
      </c>
      <c r="I1445" s="22"/>
    </row>
    <row r="1446" spans="1:9" x14ac:dyDescent="0.2">
      <c r="A1446" s="182">
        <v>300</v>
      </c>
      <c r="B1446" s="193">
        <v>2163</v>
      </c>
      <c r="C1446" s="183"/>
      <c r="D1446" s="183" t="s">
        <v>1976</v>
      </c>
      <c r="E1446" s="183" t="s">
        <v>246</v>
      </c>
      <c r="F1446" s="191">
        <v>3070</v>
      </c>
      <c r="G1446" s="213" t="str">
        <f t="shared" si="44"/>
        <v>Arnhem</v>
      </c>
      <c r="H1446" s="215" t="str">
        <f t="shared" si="45"/>
        <v>ENSCHEDE</v>
      </c>
      <c r="I1446" s="22"/>
    </row>
    <row r="1447" spans="1:9" x14ac:dyDescent="0.2">
      <c r="A1447" s="182">
        <v>300</v>
      </c>
      <c r="B1447" s="193">
        <v>2164</v>
      </c>
      <c r="C1447" s="183"/>
      <c r="D1447" s="183" t="s">
        <v>2474</v>
      </c>
      <c r="E1447" s="183" t="s">
        <v>1150</v>
      </c>
      <c r="F1447" s="191">
        <v>3140</v>
      </c>
      <c r="G1447" s="213" t="str">
        <f t="shared" si="44"/>
        <v>Zaanstreek/Waterland</v>
      </c>
      <c r="H1447" s="215" t="str">
        <f t="shared" si="45"/>
        <v>ZWOLLE</v>
      </c>
      <c r="I1447" s="22"/>
    </row>
    <row r="1448" spans="1:9" x14ac:dyDescent="0.2">
      <c r="A1448" s="182">
        <v>300</v>
      </c>
      <c r="B1448" s="193">
        <v>2165</v>
      </c>
      <c r="C1448" s="183"/>
      <c r="D1448" s="183" t="s">
        <v>2595</v>
      </c>
      <c r="E1448" s="183" t="s">
        <v>560</v>
      </c>
      <c r="F1448" s="191">
        <v>3210</v>
      </c>
      <c r="G1448" s="213" t="str">
        <f t="shared" si="44"/>
        <v>Rotterdam</v>
      </c>
      <c r="H1448" s="215" t="str">
        <f t="shared" si="45"/>
        <v>ZWOLLE</v>
      </c>
      <c r="I1448" s="22"/>
    </row>
    <row r="1449" spans="1:9" x14ac:dyDescent="0.2">
      <c r="A1449" s="182">
        <v>300</v>
      </c>
      <c r="B1449" s="193">
        <v>2166</v>
      </c>
      <c r="C1449" s="183"/>
      <c r="D1449" s="183" t="s">
        <v>816</v>
      </c>
      <c r="E1449" s="183" t="s">
        <v>558</v>
      </c>
      <c r="F1449" s="191">
        <v>3090</v>
      </c>
      <c r="G1449" s="213" t="str">
        <f t="shared" si="44"/>
        <v>Utrecht</v>
      </c>
      <c r="H1449" s="215" t="str">
        <f t="shared" si="45"/>
        <v>AMERSFOORT</v>
      </c>
      <c r="I1449" s="22"/>
    </row>
    <row r="1450" spans="1:9" x14ac:dyDescent="0.2">
      <c r="A1450" s="182">
        <v>300</v>
      </c>
      <c r="B1450" s="193">
        <v>2170</v>
      </c>
      <c r="C1450" s="183"/>
      <c r="D1450" s="183" t="s">
        <v>2596</v>
      </c>
      <c r="E1450" s="183" t="s">
        <v>285</v>
      </c>
      <c r="F1450" s="191">
        <v>3130</v>
      </c>
      <c r="G1450" s="213" t="str">
        <f t="shared" si="44"/>
        <v>Kennemerland</v>
      </c>
      <c r="H1450" s="215" t="str">
        <f t="shared" si="45"/>
        <v>ZWOLLE</v>
      </c>
      <c r="I1450" s="22"/>
    </row>
    <row r="1451" spans="1:9" x14ac:dyDescent="0.2">
      <c r="A1451" s="182">
        <v>300</v>
      </c>
      <c r="B1451" s="193">
        <v>2171</v>
      </c>
      <c r="C1451" s="183"/>
      <c r="D1451" s="183" t="s">
        <v>2506</v>
      </c>
      <c r="E1451" s="183" t="s">
        <v>703</v>
      </c>
      <c r="F1451" s="191">
        <v>3030</v>
      </c>
      <c r="G1451" s="213" t="str">
        <f t="shared" si="44"/>
        <v>Drenthe</v>
      </c>
      <c r="H1451" s="215" t="str">
        <f t="shared" si="45"/>
        <v>ZWOLLE</v>
      </c>
      <c r="I1451" s="22"/>
    </row>
    <row r="1452" spans="1:9" x14ac:dyDescent="0.2">
      <c r="A1452" s="182">
        <v>300</v>
      </c>
      <c r="B1452" s="193">
        <v>2172</v>
      </c>
      <c r="C1452" s="183"/>
      <c r="D1452" s="183" t="s">
        <v>817</v>
      </c>
      <c r="E1452" s="183" t="s">
        <v>263</v>
      </c>
      <c r="F1452" s="191">
        <v>3140</v>
      </c>
      <c r="G1452" s="213" t="str">
        <f t="shared" si="44"/>
        <v>Zaanstreek/Waterland</v>
      </c>
      <c r="H1452" s="215" t="str">
        <f t="shared" si="45"/>
        <v>ZWOLLE</v>
      </c>
      <c r="I1452" s="22"/>
    </row>
    <row r="1453" spans="1:9" x14ac:dyDescent="0.2">
      <c r="A1453" s="182">
        <v>300</v>
      </c>
      <c r="B1453" s="193">
        <v>2173</v>
      </c>
      <c r="C1453" s="183"/>
      <c r="D1453" s="183" t="s">
        <v>2597</v>
      </c>
      <c r="E1453" s="183" t="s">
        <v>435</v>
      </c>
      <c r="F1453" s="191">
        <v>3290</v>
      </c>
      <c r="G1453" s="213" t="str">
        <f t="shared" si="44"/>
        <v>Zuidoost-Brabant</v>
      </c>
      <c r="H1453" s="215" t="str">
        <f t="shared" si="45"/>
        <v>TILBURG</v>
      </c>
      <c r="I1453" s="22"/>
    </row>
    <row r="1454" spans="1:9" x14ac:dyDescent="0.2">
      <c r="A1454" s="182">
        <v>300</v>
      </c>
      <c r="B1454" s="193">
        <v>2174</v>
      </c>
      <c r="C1454" s="183"/>
      <c r="D1454" s="183" t="s">
        <v>2598</v>
      </c>
      <c r="E1454" s="183" t="s">
        <v>253</v>
      </c>
      <c r="F1454" s="191">
        <v>3290</v>
      </c>
      <c r="G1454" s="213" t="str">
        <f t="shared" si="44"/>
        <v>Zuidoost-Brabant</v>
      </c>
      <c r="H1454" s="215" t="str">
        <f t="shared" si="45"/>
        <v>TILBURG</v>
      </c>
      <c r="I1454" s="22"/>
    </row>
    <row r="1455" spans="1:9" x14ac:dyDescent="0.2">
      <c r="A1455" s="182">
        <v>300</v>
      </c>
      <c r="B1455" s="193">
        <v>2175</v>
      </c>
      <c r="C1455" s="183"/>
      <c r="D1455" s="183" t="s">
        <v>2139</v>
      </c>
      <c r="E1455" s="183" t="s">
        <v>330</v>
      </c>
      <c r="F1455" s="191">
        <v>3010</v>
      </c>
      <c r="G1455" s="213" t="str">
        <f t="shared" si="44"/>
        <v>Groningen</v>
      </c>
      <c r="H1455" s="215" t="str">
        <f t="shared" si="45"/>
        <v>ENSCHEDE</v>
      </c>
      <c r="I1455" s="22"/>
    </row>
    <row r="1456" spans="1:9" x14ac:dyDescent="0.2">
      <c r="A1456" s="182">
        <v>300</v>
      </c>
      <c r="B1456" s="193">
        <v>2177</v>
      </c>
      <c r="C1456" s="183"/>
      <c r="D1456" s="183" t="s">
        <v>2599</v>
      </c>
      <c r="E1456" s="183" t="s">
        <v>313</v>
      </c>
      <c r="F1456" s="191">
        <v>3290</v>
      </c>
      <c r="G1456" s="213" t="str">
        <f t="shared" si="44"/>
        <v>Zuidoost-Brabant</v>
      </c>
      <c r="H1456" s="215" t="str">
        <f t="shared" si="45"/>
        <v>TILBURG</v>
      </c>
      <c r="I1456" s="22"/>
    </row>
    <row r="1457" spans="1:9" x14ac:dyDescent="0.2">
      <c r="A1457" s="182">
        <v>300</v>
      </c>
      <c r="B1457" s="193">
        <v>2178</v>
      </c>
      <c r="C1457" s="183"/>
      <c r="D1457" s="183" t="s">
        <v>2600</v>
      </c>
      <c r="E1457" s="183" t="s">
        <v>330</v>
      </c>
      <c r="F1457" s="191">
        <v>3050</v>
      </c>
      <c r="G1457" s="213" t="str">
        <f t="shared" si="44"/>
        <v>Twente</v>
      </c>
      <c r="H1457" s="215" t="str">
        <f t="shared" si="45"/>
        <v>ENSCHEDE</v>
      </c>
      <c r="I1457" s="22"/>
    </row>
    <row r="1458" spans="1:9" x14ac:dyDescent="0.2">
      <c r="A1458" s="182">
        <v>300</v>
      </c>
      <c r="B1458" s="193">
        <v>2179</v>
      </c>
      <c r="C1458" s="183"/>
      <c r="D1458" s="183" t="s">
        <v>818</v>
      </c>
      <c r="E1458" s="183" t="s">
        <v>249</v>
      </c>
      <c r="F1458" s="191">
        <v>3050</v>
      </c>
      <c r="G1458" s="213" t="str">
        <f t="shared" si="44"/>
        <v>Twente</v>
      </c>
      <c r="H1458" s="215" t="str">
        <f t="shared" si="45"/>
        <v>ENSCHEDE</v>
      </c>
      <c r="I1458" s="22"/>
    </row>
    <row r="1459" spans="1:9" x14ac:dyDescent="0.2">
      <c r="A1459" s="182">
        <v>300</v>
      </c>
      <c r="B1459" s="193">
        <v>2180</v>
      </c>
      <c r="C1459" s="183"/>
      <c r="D1459" s="183" t="s">
        <v>2503</v>
      </c>
      <c r="E1459" s="183" t="s">
        <v>245</v>
      </c>
      <c r="F1459" s="191">
        <v>3150</v>
      </c>
      <c r="G1459" s="213" t="str">
        <f t="shared" si="44"/>
        <v>Amsterdam</v>
      </c>
      <c r="H1459" s="215" t="str">
        <f t="shared" si="45"/>
        <v>AMERSFOORT</v>
      </c>
      <c r="I1459" s="22"/>
    </row>
    <row r="1460" spans="1:9" x14ac:dyDescent="0.2">
      <c r="A1460" s="182">
        <v>300</v>
      </c>
      <c r="B1460" s="193">
        <v>2181</v>
      </c>
      <c r="C1460" s="183"/>
      <c r="D1460" s="183" t="s">
        <v>2601</v>
      </c>
      <c r="E1460" s="183" t="s">
        <v>434</v>
      </c>
      <c r="F1460" s="191">
        <v>3070</v>
      </c>
      <c r="G1460" s="213" t="str">
        <f t="shared" si="44"/>
        <v>Arnhem</v>
      </c>
      <c r="H1460" s="215" t="str">
        <f t="shared" si="45"/>
        <v>ENSCHEDE</v>
      </c>
      <c r="I1460" s="22"/>
    </row>
    <row r="1461" spans="1:9" x14ac:dyDescent="0.2">
      <c r="A1461" s="182">
        <v>300</v>
      </c>
      <c r="B1461" s="193">
        <v>2182</v>
      </c>
      <c r="C1461" s="183"/>
      <c r="D1461" s="183" t="s">
        <v>2535</v>
      </c>
      <c r="E1461" s="183" t="s">
        <v>239</v>
      </c>
      <c r="F1461" s="191">
        <v>3070</v>
      </c>
      <c r="G1461" s="213" t="str">
        <f t="shared" si="44"/>
        <v>Arnhem</v>
      </c>
      <c r="H1461" s="215" t="str">
        <f t="shared" si="45"/>
        <v>ENSCHEDE</v>
      </c>
      <c r="I1461" s="22"/>
    </row>
    <row r="1462" spans="1:9" x14ac:dyDescent="0.2">
      <c r="A1462" s="182">
        <v>300</v>
      </c>
      <c r="B1462" s="193">
        <v>2183</v>
      </c>
      <c r="C1462" s="183"/>
      <c r="D1462" s="183" t="s">
        <v>2602</v>
      </c>
      <c r="E1462" s="183" t="s">
        <v>330</v>
      </c>
      <c r="F1462" s="191">
        <v>3050</v>
      </c>
      <c r="G1462" s="213" t="str">
        <f t="shared" si="44"/>
        <v>Twente</v>
      </c>
      <c r="H1462" s="215" t="str">
        <f t="shared" si="45"/>
        <v>ENSCHEDE</v>
      </c>
      <c r="I1462" s="22"/>
    </row>
    <row r="1463" spans="1:9" x14ac:dyDescent="0.2">
      <c r="A1463" s="182">
        <v>300</v>
      </c>
      <c r="B1463" s="193">
        <v>2184</v>
      </c>
      <c r="C1463" s="183"/>
      <c r="D1463" s="183" t="s">
        <v>2603</v>
      </c>
      <c r="E1463" s="183" t="s">
        <v>603</v>
      </c>
      <c r="F1463" s="191">
        <v>3010</v>
      </c>
      <c r="G1463" s="213" t="str">
        <f t="shared" si="44"/>
        <v>Groningen</v>
      </c>
      <c r="H1463" s="215" t="str">
        <f t="shared" si="45"/>
        <v>ENSCHEDE</v>
      </c>
      <c r="I1463" s="22"/>
    </row>
    <row r="1464" spans="1:9" x14ac:dyDescent="0.2">
      <c r="A1464" s="182">
        <v>300</v>
      </c>
      <c r="B1464" s="193">
        <v>2185</v>
      </c>
      <c r="C1464" s="183"/>
      <c r="D1464" s="183" t="s">
        <v>1808</v>
      </c>
      <c r="E1464" s="183" t="s">
        <v>384</v>
      </c>
      <c r="F1464" s="191">
        <v>3070</v>
      </c>
      <c r="G1464" s="213" t="str">
        <f t="shared" si="44"/>
        <v>Arnhem</v>
      </c>
      <c r="H1464" s="215" t="str">
        <f t="shared" si="45"/>
        <v>ENSCHEDE</v>
      </c>
      <c r="I1464" s="22"/>
    </row>
    <row r="1465" spans="1:9" x14ac:dyDescent="0.2">
      <c r="A1465" s="182">
        <v>300</v>
      </c>
      <c r="B1465" s="193">
        <v>2187</v>
      </c>
      <c r="C1465" s="183"/>
      <c r="D1465" s="183" t="s">
        <v>1976</v>
      </c>
      <c r="E1465" s="183" t="s">
        <v>246</v>
      </c>
      <c r="F1465" s="191">
        <v>3061</v>
      </c>
      <c r="G1465" s="213" t="str">
        <f t="shared" si="44"/>
        <v>Midden IJssel</v>
      </c>
      <c r="H1465" s="215" t="str">
        <f t="shared" si="45"/>
        <v>DEVENTER</v>
      </c>
      <c r="I1465" s="22"/>
    </row>
    <row r="1466" spans="1:9" x14ac:dyDescent="0.2">
      <c r="A1466" s="182">
        <v>300</v>
      </c>
      <c r="B1466" s="193">
        <v>2188</v>
      </c>
      <c r="C1466" s="183"/>
      <c r="D1466" s="183" t="s">
        <v>2296</v>
      </c>
      <c r="E1466" s="183" t="s">
        <v>641</v>
      </c>
      <c r="F1466" s="191">
        <v>3170</v>
      </c>
      <c r="G1466" s="213" t="str">
        <f t="shared" si="44"/>
        <v>Zuid Holland Noord</v>
      </c>
      <c r="H1466" s="215" t="str">
        <f t="shared" si="45"/>
        <v>LEIDEN</v>
      </c>
      <c r="I1466" s="22"/>
    </row>
    <row r="1467" spans="1:9" x14ac:dyDescent="0.2">
      <c r="A1467" s="182">
        <v>300</v>
      </c>
      <c r="B1467" s="193">
        <v>2189</v>
      </c>
      <c r="C1467" s="183"/>
      <c r="D1467" s="183" t="s">
        <v>2604</v>
      </c>
      <c r="E1467" s="183" t="s">
        <v>560</v>
      </c>
      <c r="F1467" s="191">
        <v>3210</v>
      </c>
      <c r="G1467" s="213" t="str">
        <f t="shared" si="44"/>
        <v>Rotterdam</v>
      </c>
      <c r="H1467" s="215" t="str">
        <f t="shared" si="45"/>
        <v>ZWOLLE</v>
      </c>
      <c r="I1467" s="22"/>
    </row>
    <row r="1468" spans="1:9" x14ac:dyDescent="0.2">
      <c r="A1468" s="182">
        <v>300</v>
      </c>
      <c r="B1468" s="193">
        <v>2190</v>
      </c>
      <c r="C1468" s="183"/>
      <c r="D1468" s="183" t="s">
        <v>2541</v>
      </c>
      <c r="E1468" s="183" t="s">
        <v>642</v>
      </c>
      <c r="F1468" s="191">
        <v>3080</v>
      </c>
      <c r="G1468" s="213" t="str">
        <f t="shared" si="44"/>
        <v>Nijmegen</v>
      </c>
      <c r="H1468" s="215" t="str">
        <f t="shared" si="45"/>
        <v>EINDHOVEN</v>
      </c>
      <c r="I1468" s="22"/>
    </row>
    <row r="1469" spans="1:9" x14ac:dyDescent="0.2">
      <c r="A1469" s="182">
        <v>300</v>
      </c>
      <c r="B1469" s="193">
        <v>2203</v>
      </c>
      <c r="C1469" s="183"/>
      <c r="D1469" s="183" t="s">
        <v>2605</v>
      </c>
      <c r="E1469" s="183" t="s">
        <v>300</v>
      </c>
      <c r="F1469" s="191">
        <v>3040</v>
      </c>
      <c r="G1469" s="213" t="str">
        <f t="shared" si="44"/>
        <v>Zwolle</v>
      </c>
      <c r="H1469" s="215" t="str">
        <f t="shared" si="45"/>
        <v>ZWOLLE</v>
      </c>
      <c r="I1469" s="22"/>
    </row>
    <row r="1470" spans="1:9" x14ac:dyDescent="0.2">
      <c r="A1470" s="182">
        <v>300</v>
      </c>
      <c r="B1470" s="193">
        <v>2204</v>
      </c>
      <c r="C1470" s="183"/>
      <c r="D1470" s="183" t="s">
        <v>2466</v>
      </c>
      <c r="E1470" s="183" t="s">
        <v>301</v>
      </c>
      <c r="F1470" s="191">
        <v>3120</v>
      </c>
      <c r="G1470" s="213" t="str">
        <f t="shared" si="44"/>
        <v>Noord-Holland Noord</v>
      </c>
      <c r="H1470" s="215" t="str">
        <f t="shared" si="45"/>
        <v>ALKMAAR</v>
      </c>
      <c r="I1470" s="22"/>
    </row>
    <row r="1471" spans="1:9" x14ac:dyDescent="0.2">
      <c r="A1471" s="182">
        <v>300</v>
      </c>
      <c r="B1471" s="193">
        <v>2205</v>
      </c>
      <c r="C1471" s="183"/>
      <c r="D1471" s="183" t="s">
        <v>2554</v>
      </c>
      <c r="E1471" s="183" t="s">
        <v>393</v>
      </c>
      <c r="F1471" s="191">
        <v>3280</v>
      </c>
      <c r="G1471" s="213" t="str">
        <f t="shared" si="44"/>
        <v>Noordoost-Brabant</v>
      </c>
      <c r="H1471" s="215" t="str">
        <f t="shared" si="45"/>
        <v>TILBURG</v>
      </c>
      <c r="I1471" s="22"/>
    </row>
    <row r="1472" spans="1:9" x14ac:dyDescent="0.2">
      <c r="A1472" s="182">
        <v>300</v>
      </c>
      <c r="B1472" s="193">
        <v>2206</v>
      </c>
      <c r="C1472" s="183"/>
      <c r="D1472" s="183" t="s">
        <v>1832</v>
      </c>
      <c r="E1472" s="183" t="s">
        <v>428</v>
      </c>
      <c r="F1472" s="191">
        <v>3060</v>
      </c>
      <c r="G1472" s="213" t="str">
        <f t="shared" si="44"/>
        <v>Apeldoorn Zutphen e.o.</v>
      </c>
      <c r="H1472" s="215" t="str">
        <f t="shared" si="45"/>
        <v>AMERSFOORT</v>
      </c>
      <c r="I1472" s="22"/>
    </row>
    <row r="1473" spans="1:9" x14ac:dyDescent="0.2">
      <c r="A1473" s="182">
        <v>300</v>
      </c>
      <c r="B1473" s="193">
        <v>2207</v>
      </c>
      <c r="C1473" s="183"/>
      <c r="D1473" s="183" t="s">
        <v>1151</v>
      </c>
      <c r="E1473" s="183" t="s">
        <v>1152</v>
      </c>
      <c r="F1473" s="191">
        <v>3280</v>
      </c>
      <c r="G1473" s="213" t="str">
        <f t="shared" si="44"/>
        <v>Noordoost-Brabant</v>
      </c>
      <c r="H1473" s="215" t="str">
        <f t="shared" si="45"/>
        <v>TILBURG</v>
      </c>
      <c r="I1473" s="22"/>
    </row>
    <row r="1474" spans="1:9" x14ac:dyDescent="0.2">
      <c r="A1474" s="182">
        <v>300</v>
      </c>
      <c r="B1474" s="193">
        <v>2208</v>
      </c>
      <c r="C1474" s="183"/>
      <c r="D1474" s="183" t="s">
        <v>1992</v>
      </c>
      <c r="E1474" s="183" t="s">
        <v>240</v>
      </c>
      <c r="F1474" s="191">
        <v>3090</v>
      </c>
      <c r="G1474" s="213" t="str">
        <f t="shared" si="44"/>
        <v>Utrecht</v>
      </c>
      <c r="H1474" s="215" t="str">
        <f t="shared" si="45"/>
        <v>AMERSFOORT</v>
      </c>
      <c r="I1474" s="22"/>
    </row>
    <row r="1475" spans="1:9" x14ac:dyDescent="0.2">
      <c r="A1475" s="182">
        <v>300</v>
      </c>
      <c r="B1475" s="193">
        <v>2209</v>
      </c>
      <c r="C1475" s="183"/>
      <c r="D1475" s="183" t="s">
        <v>2606</v>
      </c>
      <c r="E1475" s="183" t="s">
        <v>562</v>
      </c>
      <c r="F1475" s="191">
        <v>3090</v>
      </c>
      <c r="G1475" s="213" t="str">
        <f t="shared" si="44"/>
        <v>Utrecht</v>
      </c>
      <c r="H1475" s="215" t="str">
        <f t="shared" si="45"/>
        <v>AMERSFOORT</v>
      </c>
      <c r="I1475" s="22"/>
    </row>
    <row r="1476" spans="1:9" x14ac:dyDescent="0.2">
      <c r="A1476" s="182">
        <v>300</v>
      </c>
      <c r="B1476" s="193">
        <v>2210</v>
      </c>
      <c r="C1476" s="183"/>
      <c r="D1476" s="183" t="s">
        <v>2122</v>
      </c>
      <c r="E1476" s="183" t="s">
        <v>251</v>
      </c>
      <c r="F1476" s="191">
        <v>3060</v>
      </c>
      <c r="G1476" s="213" t="str">
        <f t="shared" si="44"/>
        <v>Apeldoorn Zutphen e.o.</v>
      </c>
      <c r="H1476" s="215" t="str">
        <f t="shared" si="45"/>
        <v>AMERSFOORT</v>
      </c>
      <c r="I1476" s="22"/>
    </row>
    <row r="1477" spans="1:9" x14ac:dyDescent="0.2">
      <c r="A1477" s="182">
        <v>300</v>
      </c>
      <c r="B1477" s="193">
        <v>2211</v>
      </c>
      <c r="C1477" s="183"/>
      <c r="D1477" s="183" t="s">
        <v>2119</v>
      </c>
      <c r="E1477" s="183" t="s">
        <v>247</v>
      </c>
      <c r="F1477" s="191">
        <v>3030</v>
      </c>
      <c r="G1477" s="213" t="str">
        <f t="shared" si="44"/>
        <v>Drenthe</v>
      </c>
      <c r="H1477" s="215" t="str">
        <f t="shared" si="45"/>
        <v>ZWOLLE</v>
      </c>
      <c r="I1477" s="22"/>
    </row>
    <row r="1478" spans="1:9" x14ac:dyDescent="0.2">
      <c r="A1478" s="182">
        <v>300</v>
      </c>
      <c r="B1478" s="193">
        <v>2212</v>
      </c>
      <c r="C1478" s="183"/>
      <c r="D1478" s="183" t="s">
        <v>2060</v>
      </c>
      <c r="E1478" s="183" t="s">
        <v>308</v>
      </c>
      <c r="F1478" s="191">
        <v>3030</v>
      </c>
      <c r="G1478" s="213" t="str">
        <f t="shared" si="44"/>
        <v>Drenthe</v>
      </c>
      <c r="H1478" s="215" t="str">
        <f t="shared" si="45"/>
        <v>ZWOLLE</v>
      </c>
      <c r="I1478" s="22"/>
    </row>
    <row r="1479" spans="1:9" x14ac:dyDescent="0.2">
      <c r="A1479" s="182">
        <v>300</v>
      </c>
      <c r="B1479" s="193">
        <v>2213</v>
      </c>
      <c r="C1479" s="183"/>
      <c r="D1479" s="183" t="s">
        <v>2607</v>
      </c>
      <c r="E1479" s="183" t="s">
        <v>281</v>
      </c>
      <c r="F1479" s="191">
        <v>3070</v>
      </c>
      <c r="G1479" s="213" t="str">
        <f t="shared" si="44"/>
        <v>Arnhem</v>
      </c>
      <c r="H1479" s="215" t="str">
        <f t="shared" si="45"/>
        <v>ENSCHEDE</v>
      </c>
      <c r="I1479" s="22"/>
    </row>
    <row r="1480" spans="1:9" x14ac:dyDescent="0.2">
      <c r="A1480" s="182">
        <v>300</v>
      </c>
      <c r="B1480" s="193">
        <v>2214</v>
      </c>
      <c r="C1480" s="183"/>
      <c r="D1480" s="183" t="s">
        <v>1153</v>
      </c>
      <c r="E1480" s="183" t="s">
        <v>260</v>
      </c>
      <c r="F1480" s="191">
        <v>3310</v>
      </c>
      <c r="G1480" s="213" t="str">
        <f t="shared" si="44"/>
        <v>Zuid-Limburg</v>
      </c>
      <c r="H1480" s="215" t="str">
        <f t="shared" si="45"/>
        <v>TILBURG</v>
      </c>
      <c r="I1480" s="22"/>
    </row>
    <row r="1481" spans="1:9" x14ac:dyDescent="0.2">
      <c r="A1481" s="182">
        <v>300</v>
      </c>
      <c r="B1481" s="193">
        <v>2215</v>
      </c>
      <c r="C1481" s="183"/>
      <c r="D1481" s="183" t="s">
        <v>2540</v>
      </c>
      <c r="E1481" s="183" t="s">
        <v>562</v>
      </c>
      <c r="F1481" s="191">
        <v>3290</v>
      </c>
      <c r="G1481" s="213" t="str">
        <f t="shared" si="44"/>
        <v>Zuidoost-Brabant</v>
      </c>
      <c r="H1481" s="215" t="str">
        <f t="shared" si="45"/>
        <v>TILBURG</v>
      </c>
      <c r="I1481" s="22"/>
    </row>
    <row r="1482" spans="1:9" x14ac:dyDescent="0.2">
      <c r="A1482" s="182">
        <v>300</v>
      </c>
      <c r="B1482" s="193">
        <v>2216</v>
      </c>
      <c r="C1482" s="183"/>
      <c r="D1482" s="183" t="s">
        <v>1840</v>
      </c>
      <c r="E1482" s="183" t="s">
        <v>457</v>
      </c>
      <c r="F1482" s="191">
        <v>3230</v>
      </c>
      <c r="G1482" s="213" t="str">
        <f t="shared" si="44"/>
        <v>Zuid-Hollandse Eilanden</v>
      </c>
      <c r="H1482" s="215" t="str">
        <f t="shared" si="45"/>
        <v>TILBURG</v>
      </c>
      <c r="I1482" s="22"/>
    </row>
    <row r="1483" spans="1:9" x14ac:dyDescent="0.2">
      <c r="A1483" s="182">
        <v>300</v>
      </c>
      <c r="B1483" s="193">
        <v>2217</v>
      </c>
      <c r="C1483" s="183"/>
      <c r="D1483" s="183" t="s">
        <v>2608</v>
      </c>
      <c r="E1483" s="183" t="s">
        <v>253</v>
      </c>
      <c r="F1483" s="191">
        <v>3290</v>
      </c>
      <c r="G1483" s="213" t="str">
        <f t="shared" si="44"/>
        <v>Zuidoost-Brabant</v>
      </c>
      <c r="H1483" s="215" t="str">
        <f t="shared" si="45"/>
        <v>TILBURG</v>
      </c>
      <c r="I1483" s="22"/>
    </row>
    <row r="1484" spans="1:9" x14ac:dyDescent="0.2">
      <c r="A1484" s="182">
        <v>300</v>
      </c>
      <c r="B1484" s="193">
        <v>2218</v>
      </c>
      <c r="C1484" s="183"/>
      <c r="D1484" s="183" t="s">
        <v>2072</v>
      </c>
      <c r="E1484" s="183" t="s">
        <v>245</v>
      </c>
      <c r="F1484" s="191">
        <v>3010</v>
      </c>
      <c r="G1484" s="213" t="str">
        <f t="shared" si="44"/>
        <v>Groningen</v>
      </c>
      <c r="H1484" s="215" t="str">
        <f t="shared" si="45"/>
        <v>ENSCHEDE</v>
      </c>
      <c r="I1484" s="22"/>
    </row>
    <row r="1485" spans="1:9" x14ac:dyDescent="0.2">
      <c r="A1485" s="182">
        <v>300</v>
      </c>
      <c r="B1485" s="193">
        <v>2219</v>
      </c>
      <c r="C1485" s="183"/>
      <c r="D1485" s="183" t="s">
        <v>2609</v>
      </c>
      <c r="E1485" s="183" t="s">
        <v>241</v>
      </c>
      <c r="F1485" s="191">
        <v>3120</v>
      </c>
      <c r="G1485" s="213" t="str">
        <f t="shared" si="44"/>
        <v>Noord-Holland Noord</v>
      </c>
      <c r="H1485" s="215" t="str">
        <f t="shared" si="45"/>
        <v>ALKMAAR</v>
      </c>
      <c r="I1485" s="22"/>
    </row>
    <row r="1486" spans="1:9" x14ac:dyDescent="0.2">
      <c r="A1486" s="182">
        <v>300</v>
      </c>
      <c r="B1486" s="193">
        <v>2220</v>
      </c>
      <c r="C1486" s="183"/>
      <c r="D1486" s="183" t="s">
        <v>1761</v>
      </c>
      <c r="E1486" s="183" t="s">
        <v>388</v>
      </c>
      <c r="F1486" s="191">
        <v>3080</v>
      </c>
      <c r="G1486" s="213" t="str">
        <f t="shared" si="44"/>
        <v>Nijmegen</v>
      </c>
      <c r="H1486" s="215" t="str">
        <f t="shared" si="45"/>
        <v>EINDHOVEN</v>
      </c>
      <c r="I1486" s="22"/>
    </row>
    <row r="1487" spans="1:9" x14ac:dyDescent="0.2">
      <c r="A1487" s="182">
        <v>300</v>
      </c>
      <c r="B1487" s="193">
        <v>2221</v>
      </c>
      <c r="C1487" s="183"/>
      <c r="D1487" s="183" t="s">
        <v>1154</v>
      </c>
      <c r="E1487" s="183" t="s">
        <v>241</v>
      </c>
      <c r="F1487" s="191">
        <v>3120</v>
      </c>
      <c r="G1487" s="213" t="str">
        <f t="shared" si="44"/>
        <v>Noord-Holland Noord</v>
      </c>
      <c r="H1487" s="215" t="str">
        <f t="shared" si="45"/>
        <v>ALKMAAR</v>
      </c>
      <c r="I1487" s="22"/>
    </row>
    <row r="1488" spans="1:9" x14ac:dyDescent="0.2">
      <c r="A1488" s="182">
        <v>300</v>
      </c>
      <c r="B1488" s="193">
        <v>2222</v>
      </c>
      <c r="C1488" s="183"/>
      <c r="D1488" s="183" t="s">
        <v>2610</v>
      </c>
      <c r="E1488" s="183" t="s">
        <v>577</v>
      </c>
      <c r="F1488" s="191">
        <v>3200</v>
      </c>
      <c r="G1488" s="213" t="str">
        <f t="shared" si="44"/>
        <v>Midden-Holland</v>
      </c>
      <c r="H1488" s="215" t="str">
        <f t="shared" si="45"/>
        <v>GORINCHEM</v>
      </c>
      <c r="I1488" s="22"/>
    </row>
    <row r="1489" spans="1:9" x14ac:dyDescent="0.2">
      <c r="A1489" s="182">
        <v>300</v>
      </c>
      <c r="B1489" s="193">
        <v>2223</v>
      </c>
      <c r="C1489" s="183"/>
      <c r="D1489" s="183" t="s">
        <v>2611</v>
      </c>
      <c r="E1489" s="183" t="s">
        <v>314</v>
      </c>
      <c r="F1489" s="191">
        <v>3280</v>
      </c>
      <c r="G1489" s="213" t="str">
        <f t="shared" si="44"/>
        <v>Noordoost-Brabant</v>
      </c>
      <c r="H1489" s="215" t="str">
        <f t="shared" si="45"/>
        <v>TILBURG</v>
      </c>
      <c r="I1489" s="22"/>
    </row>
    <row r="1490" spans="1:9" x14ac:dyDescent="0.2">
      <c r="A1490" s="182">
        <v>300</v>
      </c>
      <c r="B1490" s="193">
        <v>2224</v>
      </c>
      <c r="C1490" s="183"/>
      <c r="D1490" s="183" t="s">
        <v>694</v>
      </c>
      <c r="E1490" s="183" t="s">
        <v>251</v>
      </c>
      <c r="F1490" s="191">
        <v>3080</v>
      </c>
      <c r="G1490" s="213" t="str">
        <f t="shared" si="44"/>
        <v>Nijmegen</v>
      </c>
      <c r="H1490" s="215" t="str">
        <f t="shared" si="45"/>
        <v>EINDHOVEN</v>
      </c>
      <c r="I1490" s="22"/>
    </row>
    <row r="1491" spans="1:9" x14ac:dyDescent="0.2">
      <c r="A1491" s="182">
        <v>300</v>
      </c>
      <c r="B1491" s="193">
        <v>2225</v>
      </c>
      <c r="C1491" s="183"/>
      <c r="D1491" s="183" t="s">
        <v>2612</v>
      </c>
      <c r="E1491" s="183" t="s">
        <v>253</v>
      </c>
      <c r="F1491" s="191">
        <v>3290</v>
      </c>
      <c r="G1491" s="213" t="str">
        <f t="shared" si="44"/>
        <v>Zuidoost-Brabant</v>
      </c>
      <c r="H1491" s="215" t="str">
        <f t="shared" si="45"/>
        <v>TILBURG</v>
      </c>
      <c r="I1491" s="22"/>
    </row>
    <row r="1492" spans="1:9" x14ac:dyDescent="0.2">
      <c r="A1492" s="182">
        <v>300</v>
      </c>
      <c r="B1492" s="193">
        <v>2226</v>
      </c>
      <c r="C1492" s="183"/>
      <c r="D1492" s="183" t="s">
        <v>2613</v>
      </c>
      <c r="E1492" s="183" t="s">
        <v>240</v>
      </c>
      <c r="F1492" s="191">
        <v>3070</v>
      </c>
      <c r="G1492" s="213" t="str">
        <f t="shared" si="44"/>
        <v>Arnhem</v>
      </c>
      <c r="H1492" s="215" t="str">
        <f t="shared" si="45"/>
        <v>ENSCHEDE</v>
      </c>
      <c r="I1492" s="22"/>
    </row>
    <row r="1493" spans="1:9" x14ac:dyDescent="0.2">
      <c r="A1493" s="182">
        <v>300</v>
      </c>
      <c r="B1493" s="193">
        <v>2227</v>
      </c>
      <c r="C1493" s="183"/>
      <c r="D1493" s="183" t="s">
        <v>2614</v>
      </c>
      <c r="E1493" s="183" t="s">
        <v>249</v>
      </c>
      <c r="F1493" s="191">
        <v>3050</v>
      </c>
      <c r="G1493" s="213" t="str">
        <f t="shared" si="44"/>
        <v>Twente</v>
      </c>
      <c r="H1493" s="215" t="str">
        <f t="shared" si="45"/>
        <v>ENSCHEDE</v>
      </c>
      <c r="I1493" s="22"/>
    </row>
    <row r="1494" spans="1:9" x14ac:dyDescent="0.2">
      <c r="A1494" s="182">
        <v>300</v>
      </c>
      <c r="B1494" s="193">
        <v>2228</v>
      </c>
      <c r="C1494" s="183"/>
      <c r="D1494" s="183" t="s">
        <v>2595</v>
      </c>
      <c r="E1494" s="183" t="s">
        <v>560</v>
      </c>
      <c r="F1494" s="191">
        <v>3010</v>
      </c>
      <c r="G1494" s="213" t="str">
        <f t="shared" si="44"/>
        <v>Groningen</v>
      </c>
      <c r="H1494" s="215" t="str">
        <f t="shared" si="45"/>
        <v>ENSCHEDE</v>
      </c>
      <c r="I1494" s="22"/>
    </row>
    <row r="1495" spans="1:9" x14ac:dyDescent="0.2">
      <c r="A1495" s="182">
        <v>300</v>
      </c>
      <c r="B1495" s="193">
        <v>2229</v>
      </c>
      <c r="C1495" s="183"/>
      <c r="D1495" s="183" t="s">
        <v>2595</v>
      </c>
      <c r="E1495" s="183" t="s">
        <v>560</v>
      </c>
      <c r="F1495" s="191">
        <v>3070</v>
      </c>
      <c r="G1495" s="213" t="str">
        <f t="shared" si="44"/>
        <v>Arnhem</v>
      </c>
      <c r="H1495" s="215" t="str">
        <f t="shared" si="45"/>
        <v>ENSCHEDE</v>
      </c>
      <c r="I1495" s="22"/>
    </row>
    <row r="1496" spans="1:9" x14ac:dyDescent="0.2">
      <c r="A1496" s="182">
        <v>300</v>
      </c>
      <c r="B1496" s="193">
        <v>2230</v>
      </c>
      <c r="C1496" s="183"/>
      <c r="D1496" s="183" t="s">
        <v>2595</v>
      </c>
      <c r="E1496" s="183" t="s">
        <v>560</v>
      </c>
      <c r="F1496" s="191">
        <v>3050</v>
      </c>
      <c r="G1496" s="213" t="str">
        <f t="shared" ref="G1496:G1559" si="46">VLOOKUP($F1496,$J$23:$L$54,2,FALSE)</f>
        <v>Twente</v>
      </c>
      <c r="H1496" s="215" t="str">
        <f t="shared" ref="H1496:H1559" si="47">VLOOKUP($F1496,$J$23:$L$54,3,FALSE)</f>
        <v>ENSCHEDE</v>
      </c>
      <c r="I1496" s="22"/>
    </row>
    <row r="1497" spans="1:9" x14ac:dyDescent="0.2">
      <c r="A1497" s="182">
        <v>300</v>
      </c>
      <c r="B1497" s="193">
        <v>2231</v>
      </c>
      <c r="C1497" s="183"/>
      <c r="D1497" s="183" t="s">
        <v>2615</v>
      </c>
      <c r="E1497" s="183" t="s">
        <v>554</v>
      </c>
      <c r="F1497" s="191">
        <v>3070</v>
      </c>
      <c r="G1497" s="213" t="str">
        <f t="shared" si="46"/>
        <v>Arnhem</v>
      </c>
      <c r="H1497" s="215" t="str">
        <f t="shared" si="47"/>
        <v>ENSCHEDE</v>
      </c>
      <c r="I1497" s="22"/>
    </row>
    <row r="1498" spans="1:9" x14ac:dyDescent="0.2">
      <c r="A1498" s="182">
        <v>300</v>
      </c>
      <c r="B1498" s="193">
        <v>2232</v>
      </c>
      <c r="C1498" s="183"/>
      <c r="D1498" s="183" t="s">
        <v>1155</v>
      </c>
      <c r="E1498" s="183" t="s">
        <v>400</v>
      </c>
      <c r="F1498" s="191">
        <v>3010</v>
      </c>
      <c r="G1498" s="213" t="str">
        <f t="shared" si="46"/>
        <v>Groningen</v>
      </c>
      <c r="H1498" s="215" t="str">
        <f t="shared" si="47"/>
        <v>ENSCHEDE</v>
      </c>
      <c r="I1498" s="22"/>
    </row>
    <row r="1499" spans="1:9" x14ac:dyDescent="0.2">
      <c r="A1499" s="182">
        <v>300</v>
      </c>
      <c r="B1499" s="193">
        <v>2233</v>
      </c>
      <c r="C1499" s="183"/>
      <c r="D1499" s="183" t="s">
        <v>1156</v>
      </c>
      <c r="E1499" s="183" t="s">
        <v>1157</v>
      </c>
      <c r="F1499" s="191">
        <v>3010</v>
      </c>
      <c r="G1499" s="213" t="str">
        <f t="shared" si="46"/>
        <v>Groningen</v>
      </c>
      <c r="H1499" s="215" t="str">
        <f t="shared" si="47"/>
        <v>ENSCHEDE</v>
      </c>
      <c r="I1499" s="22"/>
    </row>
    <row r="1500" spans="1:9" x14ac:dyDescent="0.2">
      <c r="A1500" s="182">
        <v>300</v>
      </c>
      <c r="B1500" s="193">
        <v>2234</v>
      </c>
      <c r="C1500" s="183"/>
      <c r="D1500" s="183" t="s">
        <v>2616</v>
      </c>
      <c r="E1500" s="183" t="s">
        <v>330</v>
      </c>
      <c r="F1500" s="191">
        <v>3050</v>
      </c>
      <c r="G1500" s="213" t="str">
        <f t="shared" si="46"/>
        <v>Twente</v>
      </c>
      <c r="H1500" s="215" t="str">
        <f t="shared" si="47"/>
        <v>ENSCHEDE</v>
      </c>
      <c r="I1500" s="22"/>
    </row>
    <row r="1501" spans="1:9" x14ac:dyDescent="0.2">
      <c r="A1501" s="182">
        <v>300</v>
      </c>
      <c r="B1501" s="193">
        <v>2235</v>
      </c>
      <c r="C1501" s="183"/>
      <c r="D1501" s="183" t="s">
        <v>2617</v>
      </c>
      <c r="E1501" s="183" t="s">
        <v>693</v>
      </c>
      <c r="F1501" s="191">
        <v>3050</v>
      </c>
      <c r="G1501" s="213" t="str">
        <f t="shared" si="46"/>
        <v>Twente</v>
      </c>
      <c r="H1501" s="215" t="str">
        <f t="shared" si="47"/>
        <v>ENSCHEDE</v>
      </c>
      <c r="I1501" s="22"/>
    </row>
    <row r="1502" spans="1:9" x14ac:dyDescent="0.2">
      <c r="A1502" s="182">
        <v>300</v>
      </c>
      <c r="B1502" s="193">
        <v>2236</v>
      </c>
      <c r="C1502" s="183"/>
      <c r="D1502" s="183" t="s">
        <v>2618</v>
      </c>
      <c r="E1502" s="183" t="s">
        <v>241</v>
      </c>
      <c r="F1502" s="191">
        <v>3120</v>
      </c>
      <c r="G1502" s="213" t="str">
        <f t="shared" si="46"/>
        <v>Noord-Holland Noord</v>
      </c>
      <c r="H1502" s="215" t="str">
        <f t="shared" si="47"/>
        <v>ALKMAAR</v>
      </c>
      <c r="I1502" s="22"/>
    </row>
    <row r="1503" spans="1:9" x14ac:dyDescent="0.2">
      <c r="A1503" s="182">
        <v>300</v>
      </c>
      <c r="B1503" s="193">
        <v>2237</v>
      </c>
      <c r="C1503" s="183"/>
      <c r="D1503" s="183" t="s">
        <v>2619</v>
      </c>
      <c r="E1503" s="183" t="s">
        <v>1158</v>
      </c>
      <c r="F1503" s="191">
        <v>3120</v>
      </c>
      <c r="G1503" s="213" t="str">
        <f t="shared" si="46"/>
        <v>Noord-Holland Noord</v>
      </c>
      <c r="H1503" s="215" t="str">
        <f t="shared" si="47"/>
        <v>ALKMAAR</v>
      </c>
      <c r="I1503" s="22"/>
    </row>
    <row r="1504" spans="1:9" x14ac:dyDescent="0.2">
      <c r="A1504" s="182">
        <v>300</v>
      </c>
      <c r="B1504" s="193">
        <v>2238</v>
      </c>
      <c r="C1504" s="183"/>
      <c r="D1504" s="183" t="s">
        <v>2515</v>
      </c>
      <c r="E1504" s="183" t="s">
        <v>240</v>
      </c>
      <c r="F1504" s="191">
        <v>3240</v>
      </c>
      <c r="G1504" s="213" t="str">
        <f t="shared" si="46"/>
        <v>Waardenland</v>
      </c>
      <c r="H1504" s="215" t="str">
        <f t="shared" si="47"/>
        <v>GORINCHEM</v>
      </c>
      <c r="I1504" s="22"/>
    </row>
    <row r="1505" spans="1:9" x14ac:dyDescent="0.2">
      <c r="A1505" s="182">
        <v>300</v>
      </c>
      <c r="B1505" s="193">
        <v>2239</v>
      </c>
      <c r="C1505" s="183"/>
      <c r="D1505" s="183" t="s">
        <v>2620</v>
      </c>
      <c r="E1505" s="183" t="s">
        <v>251</v>
      </c>
      <c r="F1505" s="191">
        <v>3070</v>
      </c>
      <c r="G1505" s="213" t="str">
        <f t="shared" si="46"/>
        <v>Arnhem</v>
      </c>
      <c r="H1505" s="215" t="str">
        <f t="shared" si="47"/>
        <v>ENSCHEDE</v>
      </c>
      <c r="I1505" s="22"/>
    </row>
    <row r="1506" spans="1:9" x14ac:dyDescent="0.2">
      <c r="A1506" s="182">
        <v>300</v>
      </c>
      <c r="B1506" s="193">
        <v>2240</v>
      </c>
      <c r="C1506" s="183"/>
      <c r="D1506" s="183" t="s">
        <v>1159</v>
      </c>
      <c r="E1506" s="183" t="s">
        <v>424</v>
      </c>
      <c r="F1506" s="191">
        <v>3280</v>
      </c>
      <c r="G1506" s="213" t="str">
        <f t="shared" si="46"/>
        <v>Noordoost-Brabant</v>
      </c>
      <c r="H1506" s="215" t="str">
        <f t="shared" si="47"/>
        <v>TILBURG</v>
      </c>
      <c r="I1506" s="22"/>
    </row>
    <row r="1507" spans="1:9" x14ac:dyDescent="0.2">
      <c r="A1507" s="182">
        <v>300</v>
      </c>
      <c r="B1507" s="193">
        <v>2241</v>
      </c>
      <c r="C1507" s="183"/>
      <c r="D1507" s="183" t="s">
        <v>1160</v>
      </c>
      <c r="E1507" s="183" t="s">
        <v>251</v>
      </c>
      <c r="F1507" s="191">
        <v>3080</v>
      </c>
      <c r="G1507" s="213" t="str">
        <f t="shared" si="46"/>
        <v>Nijmegen</v>
      </c>
      <c r="H1507" s="215" t="str">
        <f t="shared" si="47"/>
        <v>EINDHOVEN</v>
      </c>
      <c r="I1507" s="22"/>
    </row>
    <row r="1508" spans="1:9" x14ac:dyDescent="0.2">
      <c r="A1508" s="182">
        <v>300</v>
      </c>
      <c r="B1508" s="193">
        <v>2242</v>
      </c>
      <c r="C1508" s="183"/>
      <c r="D1508" s="183" t="s">
        <v>2621</v>
      </c>
      <c r="E1508" s="183" t="s">
        <v>568</v>
      </c>
      <c r="F1508" s="191">
        <v>3080</v>
      </c>
      <c r="G1508" s="213" t="str">
        <f t="shared" si="46"/>
        <v>Nijmegen</v>
      </c>
      <c r="H1508" s="215" t="str">
        <f t="shared" si="47"/>
        <v>EINDHOVEN</v>
      </c>
      <c r="I1508" s="22"/>
    </row>
    <row r="1509" spans="1:9" x14ac:dyDescent="0.2">
      <c r="A1509" s="182">
        <v>300</v>
      </c>
      <c r="B1509" s="193">
        <v>2243</v>
      </c>
      <c r="C1509" s="183"/>
      <c r="D1509" s="183" t="s">
        <v>2622</v>
      </c>
      <c r="E1509" s="183" t="s">
        <v>560</v>
      </c>
      <c r="F1509" s="191">
        <v>3240</v>
      </c>
      <c r="G1509" s="213" t="str">
        <f t="shared" si="46"/>
        <v>Waardenland</v>
      </c>
      <c r="H1509" s="215" t="str">
        <f t="shared" si="47"/>
        <v>GORINCHEM</v>
      </c>
      <c r="I1509" s="22"/>
    </row>
    <row r="1510" spans="1:9" x14ac:dyDescent="0.2">
      <c r="A1510" s="182">
        <v>300</v>
      </c>
      <c r="B1510" s="193">
        <v>2244</v>
      </c>
      <c r="C1510" s="183"/>
      <c r="D1510" s="183" t="s">
        <v>2017</v>
      </c>
      <c r="E1510" s="183" t="s">
        <v>1161</v>
      </c>
      <c r="F1510" s="191">
        <v>3300</v>
      </c>
      <c r="G1510" s="213" t="str">
        <f t="shared" si="46"/>
        <v>Noord-Limburg</v>
      </c>
      <c r="H1510" s="215" t="str">
        <f t="shared" si="47"/>
        <v>EINDHOVEN</v>
      </c>
      <c r="I1510" s="22"/>
    </row>
    <row r="1511" spans="1:9" x14ac:dyDescent="0.2">
      <c r="A1511" s="182">
        <v>300</v>
      </c>
      <c r="B1511" s="193">
        <v>2245</v>
      </c>
      <c r="C1511" s="183"/>
      <c r="D1511" s="183" t="s">
        <v>2623</v>
      </c>
      <c r="E1511" s="183" t="s">
        <v>245</v>
      </c>
      <c r="F1511" s="191">
        <v>3020</v>
      </c>
      <c r="G1511" s="213" t="str">
        <f t="shared" si="46"/>
        <v>Friesland</v>
      </c>
      <c r="H1511" s="215" t="str">
        <f t="shared" si="47"/>
        <v>LEEUWARDEN</v>
      </c>
      <c r="I1511" s="22"/>
    </row>
    <row r="1512" spans="1:9" x14ac:dyDescent="0.2">
      <c r="A1512" s="182">
        <v>300</v>
      </c>
      <c r="B1512" s="193">
        <v>2246</v>
      </c>
      <c r="C1512" s="183"/>
      <c r="D1512" s="183" t="s">
        <v>1162</v>
      </c>
      <c r="E1512" s="183" t="s">
        <v>1163</v>
      </c>
      <c r="F1512" s="191">
        <v>3020</v>
      </c>
      <c r="G1512" s="213" t="str">
        <f t="shared" si="46"/>
        <v>Friesland</v>
      </c>
      <c r="H1512" s="215" t="str">
        <f t="shared" si="47"/>
        <v>LEEUWARDEN</v>
      </c>
      <c r="I1512" s="22"/>
    </row>
    <row r="1513" spans="1:9" x14ac:dyDescent="0.2">
      <c r="A1513" s="182">
        <v>300</v>
      </c>
      <c r="B1513" s="193">
        <v>2247</v>
      </c>
      <c r="C1513" s="183"/>
      <c r="D1513" s="183" t="s">
        <v>2624</v>
      </c>
      <c r="E1513" s="183" t="s">
        <v>245</v>
      </c>
      <c r="F1513" s="191">
        <v>3010</v>
      </c>
      <c r="G1513" s="213" t="str">
        <f t="shared" si="46"/>
        <v>Groningen</v>
      </c>
      <c r="H1513" s="215" t="str">
        <f t="shared" si="47"/>
        <v>ENSCHEDE</v>
      </c>
      <c r="I1513" s="22"/>
    </row>
    <row r="1514" spans="1:9" x14ac:dyDescent="0.2">
      <c r="A1514" s="182">
        <v>300</v>
      </c>
      <c r="B1514" s="193">
        <v>2248</v>
      </c>
      <c r="C1514" s="183"/>
      <c r="D1514" s="183" t="s">
        <v>2625</v>
      </c>
      <c r="E1514" s="183" t="s">
        <v>1164</v>
      </c>
      <c r="F1514" s="191">
        <v>3300</v>
      </c>
      <c r="G1514" s="213" t="str">
        <f t="shared" si="46"/>
        <v>Noord-Limburg</v>
      </c>
      <c r="H1514" s="215" t="str">
        <f t="shared" si="47"/>
        <v>EINDHOVEN</v>
      </c>
      <c r="I1514" s="22"/>
    </row>
    <row r="1515" spans="1:9" x14ac:dyDescent="0.2">
      <c r="A1515" s="182">
        <v>300</v>
      </c>
      <c r="B1515" s="193">
        <v>2249</v>
      </c>
      <c r="C1515" s="183"/>
      <c r="D1515" s="183" t="s">
        <v>1165</v>
      </c>
      <c r="E1515" s="183" t="s">
        <v>656</v>
      </c>
      <c r="F1515" s="191">
        <v>3280</v>
      </c>
      <c r="G1515" s="213" t="str">
        <f t="shared" si="46"/>
        <v>Noordoost-Brabant</v>
      </c>
      <c r="H1515" s="215" t="str">
        <f t="shared" si="47"/>
        <v>TILBURG</v>
      </c>
      <c r="I1515" s="22"/>
    </row>
    <row r="1516" spans="1:9" x14ac:dyDescent="0.2">
      <c r="A1516" s="182">
        <v>300</v>
      </c>
      <c r="B1516" s="193">
        <v>2250</v>
      </c>
      <c r="C1516" s="183"/>
      <c r="D1516" s="183" t="s">
        <v>1166</v>
      </c>
      <c r="E1516" s="183" t="s">
        <v>254</v>
      </c>
      <c r="F1516" s="191">
        <v>3020</v>
      </c>
      <c r="G1516" s="213" t="str">
        <f t="shared" si="46"/>
        <v>Friesland</v>
      </c>
      <c r="H1516" s="215" t="str">
        <f t="shared" si="47"/>
        <v>LEEUWARDEN</v>
      </c>
      <c r="I1516" s="22"/>
    </row>
    <row r="1517" spans="1:9" x14ac:dyDescent="0.2">
      <c r="A1517" s="182">
        <v>300</v>
      </c>
      <c r="B1517" s="193">
        <v>2251</v>
      </c>
      <c r="C1517" s="183"/>
      <c r="D1517" s="183" t="s">
        <v>2626</v>
      </c>
      <c r="E1517" s="183" t="s">
        <v>246</v>
      </c>
      <c r="F1517" s="191">
        <v>3061</v>
      </c>
      <c r="G1517" s="213" t="str">
        <f t="shared" si="46"/>
        <v>Midden IJssel</v>
      </c>
      <c r="H1517" s="215" t="str">
        <f t="shared" si="47"/>
        <v>DEVENTER</v>
      </c>
      <c r="I1517" s="22"/>
    </row>
    <row r="1518" spans="1:9" x14ac:dyDescent="0.2">
      <c r="A1518" s="182">
        <v>300</v>
      </c>
      <c r="B1518" s="193">
        <v>2252</v>
      </c>
      <c r="C1518" s="183"/>
      <c r="D1518" s="183" t="s">
        <v>1167</v>
      </c>
      <c r="E1518" s="183" t="s">
        <v>1168</v>
      </c>
      <c r="F1518" s="191">
        <v>3020</v>
      </c>
      <c r="G1518" s="213" t="str">
        <f t="shared" si="46"/>
        <v>Friesland</v>
      </c>
      <c r="H1518" s="215" t="str">
        <f t="shared" si="47"/>
        <v>LEEUWARDEN</v>
      </c>
      <c r="I1518" s="22"/>
    </row>
    <row r="1519" spans="1:9" x14ac:dyDescent="0.2">
      <c r="A1519" s="182">
        <v>300</v>
      </c>
      <c r="B1519" s="193">
        <v>2253</v>
      </c>
      <c r="C1519" s="183"/>
      <c r="D1519" s="183" t="s">
        <v>2482</v>
      </c>
      <c r="E1519" s="183" t="s">
        <v>245</v>
      </c>
      <c r="F1519" s="191">
        <v>3020</v>
      </c>
      <c r="G1519" s="213" t="str">
        <f t="shared" si="46"/>
        <v>Friesland</v>
      </c>
      <c r="H1519" s="215" t="str">
        <f t="shared" si="47"/>
        <v>LEEUWARDEN</v>
      </c>
      <c r="I1519" s="22"/>
    </row>
    <row r="1520" spans="1:9" x14ac:dyDescent="0.2">
      <c r="A1520" s="182">
        <v>300</v>
      </c>
      <c r="B1520" s="193">
        <v>2254</v>
      </c>
      <c r="C1520" s="183"/>
      <c r="D1520" s="183" t="s">
        <v>2627</v>
      </c>
      <c r="E1520" s="183" t="s">
        <v>247</v>
      </c>
      <c r="F1520" s="191">
        <v>3020</v>
      </c>
      <c r="G1520" s="213" t="str">
        <f t="shared" si="46"/>
        <v>Friesland</v>
      </c>
      <c r="H1520" s="215" t="str">
        <f t="shared" si="47"/>
        <v>LEEUWARDEN</v>
      </c>
      <c r="I1520" s="22"/>
    </row>
    <row r="1521" spans="1:9" x14ac:dyDescent="0.2">
      <c r="A1521" s="182">
        <v>300</v>
      </c>
      <c r="B1521" s="193">
        <v>2255</v>
      </c>
      <c r="C1521" s="183"/>
      <c r="D1521" s="183" t="s">
        <v>2535</v>
      </c>
      <c r="E1521" s="183" t="s">
        <v>239</v>
      </c>
      <c r="F1521" s="191">
        <v>3020</v>
      </c>
      <c r="G1521" s="213" t="str">
        <f t="shared" si="46"/>
        <v>Friesland</v>
      </c>
      <c r="H1521" s="215" t="str">
        <f t="shared" si="47"/>
        <v>LEEUWARDEN</v>
      </c>
      <c r="I1521" s="22"/>
    </row>
    <row r="1522" spans="1:9" x14ac:dyDescent="0.2">
      <c r="A1522" s="182">
        <v>300</v>
      </c>
      <c r="B1522" s="193">
        <v>2256</v>
      </c>
      <c r="C1522" s="183"/>
      <c r="D1522" s="183" t="s">
        <v>1884</v>
      </c>
      <c r="E1522" s="183" t="s">
        <v>284</v>
      </c>
      <c r="F1522" s="191">
        <v>3050</v>
      </c>
      <c r="G1522" s="213" t="str">
        <f t="shared" si="46"/>
        <v>Twente</v>
      </c>
      <c r="H1522" s="215" t="str">
        <f t="shared" si="47"/>
        <v>ENSCHEDE</v>
      </c>
      <c r="I1522" s="22"/>
    </row>
    <row r="1523" spans="1:9" x14ac:dyDescent="0.2">
      <c r="A1523" s="182">
        <v>300</v>
      </c>
      <c r="B1523" s="193">
        <v>2257</v>
      </c>
      <c r="C1523" s="183"/>
      <c r="D1523" s="183" t="s">
        <v>2628</v>
      </c>
      <c r="E1523" s="183" t="s">
        <v>364</v>
      </c>
      <c r="F1523" s="191">
        <v>3050</v>
      </c>
      <c r="G1523" s="213" t="str">
        <f t="shared" si="46"/>
        <v>Twente</v>
      </c>
      <c r="H1523" s="215" t="str">
        <f t="shared" si="47"/>
        <v>ENSCHEDE</v>
      </c>
      <c r="I1523" s="22"/>
    </row>
    <row r="1524" spans="1:9" x14ac:dyDescent="0.2">
      <c r="A1524" s="182">
        <v>300</v>
      </c>
      <c r="B1524" s="193">
        <v>2258</v>
      </c>
      <c r="C1524" s="183"/>
      <c r="D1524" s="183" t="s">
        <v>1169</v>
      </c>
      <c r="E1524" s="183" t="s">
        <v>1170</v>
      </c>
      <c r="F1524" s="191">
        <v>3190</v>
      </c>
      <c r="G1524" s="213" t="str">
        <f t="shared" si="46"/>
        <v>Delft Westland Oostland</v>
      </c>
      <c r="H1524" s="215" t="str">
        <f t="shared" si="47"/>
        <v>SCHIEDAM</v>
      </c>
      <c r="I1524" s="22"/>
    </row>
    <row r="1525" spans="1:9" x14ac:dyDescent="0.2">
      <c r="A1525" s="182">
        <v>300</v>
      </c>
      <c r="B1525" s="193">
        <v>2259</v>
      </c>
      <c r="C1525" s="183"/>
      <c r="D1525" s="183" t="s">
        <v>2629</v>
      </c>
      <c r="E1525" s="183" t="s">
        <v>245</v>
      </c>
      <c r="F1525" s="191">
        <v>3050</v>
      </c>
      <c r="G1525" s="213" t="str">
        <f t="shared" si="46"/>
        <v>Twente</v>
      </c>
      <c r="H1525" s="215" t="str">
        <f t="shared" si="47"/>
        <v>ENSCHEDE</v>
      </c>
      <c r="I1525" s="22"/>
    </row>
    <row r="1526" spans="1:9" x14ac:dyDescent="0.2">
      <c r="A1526" s="182">
        <v>300</v>
      </c>
      <c r="B1526" s="193">
        <v>2260</v>
      </c>
      <c r="C1526" s="183"/>
      <c r="D1526" s="183" t="s">
        <v>2001</v>
      </c>
      <c r="E1526" s="183" t="s">
        <v>249</v>
      </c>
      <c r="F1526" s="191">
        <v>3070</v>
      </c>
      <c r="G1526" s="213" t="str">
        <f t="shared" si="46"/>
        <v>Arnhem</v>
      </c>
      <c r="H1526" s="215" t="str">
        <f t="shared" si="47"/>
        <v>ENSCHEDE</v>
      </c>
      <c r="I1526" s="22"/>
    </row>
    <row r="1527" spans="1:9" x14ac:dyDescent="0.2">
      <c r="A1527" s="182">
        <v>300</v>
      </c>
      <c r="B1527" s="193">
        <v>2261</v>
      </c>
      <c r="C1527" s="183"/>
      <c r="D1527" s="183" t="s">
        <v>1171</v>
      </c>
      <c r="E1527" s="183" t="s">
        <v>311</v>
      </c>
      <c r="F1527" s="191">
        <v>3230</v>
      </c>
      <c r="G1527" s="213" t="str">
        <f t="shared" si="46"/>
        <v>Zuid-Hollandse Eilanden</v>
      </c>
      <c r="H1527" s="215" t="str">
        <f t="shared" si="47"/>
        <v>TILBURG</v>
      </c>
      <c r="I1527" s="22"/>
    </row>
    <row r="1528" spans="1:9" x14ac:dyDescent="0.2">
      <c r="A1528" s="182">
        <v>300</v>
      </c>
      <c r="B1528" s="193">
        <v>2262</v>
      </c>
      <c r="C1528" s="183"/>
      <c r="D1528" s="183" t="s">
        <v>2630</v>
      </c>
      <c r="E1528" s="183" t="s">
        <v>1172</v>
      </c>
      <c r="F1528" s="191">
        <v>3290</v>
      </c>
      <c r="G1528" s="213" t="str">
        <f t="shared" si="46"/>
        <v>Zuidoost-Brabant</v>
      </c>
      <c r="H1528" s="215" t="str">
        <f t="shared" si="47"/>
        <v>TILBURG</v>
      </c>
      <c r="I1528" s="22"/>
    </row>
    <row r="1529" spans="1:9" x14ac:dyDescent="0.2">
      <c r="A1529" s="182">
        <v>300</v>
      </c>
      <c r="B1529" s="193">
        <v>2263</v>
      </c>
      <c r="C1529" s="183"/>
      <c r="D1529" s="183" t="s">
        <v>2631</v>
      </c>
      <c r="E1529" s="183" t="s">
        <v>1173</v>
      </c>
      <c r="F1529" s="191">
        <v>3280</v>
      </c>
      <c r="G1529" s="213" t="str">
        <f t="shared" si="46"/>
        <v>Noordoost-Brabant</v>
      </c>
      <c r="H1529" s="215" t="str">
        <f t="shared" si="47"/>
        <v>TILBURG</v>
      </c>
      <c r="I1529" s="22"/>
    </row>
    <row r="1530" spans="1:9" x14ac:dyDescent="0.2">
      <c r="A1530" s="182">
        <v>300</v>
      </c>
      <c r="B1530" s="193">
        <v>2264</v>
      </c>
      <c r="C1530" s="183"/>
      <c r="D1530" s="183" t="s">
        <v>2632</v>
      </c>
      <c r="E1530" s="183" t="s">
        <v>251</v>
      </c>
      <c r="F1530" s="191">
        <v>3070</v>
      </c>
      <c r="G1530" s="213" t="str">
        <f t="shared" si="46"/>
        <v>Arnhem</v>
      </c>
      <c r="H1530" s="215" t="str">
        <f t="shared" si="47"/>
        <v>ENSCHEDE</v>
      </c>
      <c r="I1530" s="22"/>
    </row>
    <row r="1531" spans="1:9" x14ac:dyDescent="0.2">
      <c r="A1531" s="182">
        <v>300</v>
      </c>
      <c r="B1531" s="193">
        <v>2265</v>
      </c>
      <c r="C1531" s="183"/>
      <c r="D1531" s="183" t="s">
        <v>1174</v>
      </c>
      <c r="E1531" s="183" t="s">
        <v>1175</v>
      </c>
      <c r="F1531" s="191">
        <v>3050</v>
      </c>
      <c r="G1531" s="213" t="str">
        <f t="shared" si="46"/>
        <v>Twente</v>
      </c>
      <c r="H1531" s="215" t="str">
        <f t="shared" si="47"/>
        <v>ENSCHEDE</v>
      </c>
      <c r="I1531" s="22"/>
    </row>
    <row r="1532" spans="1:9" x14ac:dyDescent="0.2">
      <c r="A1532" s="182">
        <v>300</v>
      </c>
      <c r="B1532" s="193">
        <v>2266</v>
      </c>
      <c r="C1532" s="183"/>
      <c r="D1532" s="183" t="s">
        <v>2633</v>
      </c>
      <c r="E1532" s="183" t="s">
        <v>2634</v>
      </c>
      <c r="F1532" s="191">
        <v>3020</v>
      </c>
      <c r="G1532" s="213" t="str">
        <f t="shared" si="46"/>
        <v>Friesland</v>
      </c>
      <c r="H1532" s="215" t="str">
        <f t="shared" si="47"/>
        <v>LEEUWARDEN</v>
      </c>
      <c r="I1532" s="22"/>
    </row>
    <row r="1533" spans="1:9" x14ac:dyDescent="0.2">
      <c r="A1533" s="182">
        <v>300</v>
      </c>
      <c r="B1533" s="193">
        <v>2267</v>
      </c>
      <c r="C1533" s="183"/>
      <c r="D1533" s="183" t="s">
        <v>1176</v>
      </c>
      <c r="E1533" s="183" t="s">
        <v>263</v>
      </c>
      <c r="F1533" s="191">
        <v>3160</v>
      </c>
      <c r="G1533" s="213" t="str">
        <f t="shared" si="46"/>
        <v>Amstelland en de Meerlanden</v>
      </c>
      <c r="H1533" s="215" t="str">
        <f t="shared" si="47"/>
        <v>LEIDEN</v>
      </c>
      <c r="I1533" s="22"/>
    </row>
    <row r="1534" spans="1:9" x14ac:dyDescent="0.2">
      <c r="A1534" s="182">
        <v>300</v>
      </c>
      <c r="B1534" s="193">
        <v>2268</v>
      </c>
      <c r="C1534" s="183"/>
      <c r="D1534" s="183" t="s">
        <v>2635</v>
      </c>
      <c r="E1534" s="183" t="s">
        <v>558</v>
      </c>
      <c r="F1534" s="191">
        <v>3170</v>
      </c>
      <c r="G1534" s="213" t="str">
        <f t="shared" si="46"/>
        <v>Zuid Holland Noord</v>
      </c>
      <c r="H1534" s="215" t="str">
        <f t="shared" si="47"/>
        <v>LEIDEN</v>
      </c>
      <c r="I1534" s="22"/>
    </row>
    <row r="1535" spans="1:9" x14ac:dyDescent="0.2">
      <c r="A1535" s="182">
        <v>300</v>
      </c>
      <c r="B1535" s="193">
        <v>2269</v>
      </c>
      <c r="C1535" s="183"/>
      <c r="D1535" s="183" t="s">
        <v>1177</v>
      </c>
      <c r="E1535" s="183" t="s">
        <v>404</v>
      </c>
      <c r="F1535" s="191">
        <v>3170</v>
      </c>
      <c r="G1535" s="213" t="str">
        <f t="shared" si="46"/>
        <v>Zuid Holland Noord</v>
      </c>
      <c r="H1535" s="215" t="str">
        <f t="shared" si="47"/>
        <v>LEIDEN</v>
      </c>
      <c r="I1535" s="22"/>
    </row>
    <row r="1536" spans="1:9" x14ac:dyDescent="0.2">
      <c r="A1536" s="182">
        <v>300</v>
      </c>
      <c r="B1536" s="193">
        <v>2270</v>
      </c>
      <c r="C1536" s="183"/>
      <c r="D1536" s="183" t="s">
        <v>2636</v>
      </c>
      <c r="E1536" s="183" t="s">
        <v>683</v>
      </c>
      <c r="F1536" s="191">
        <v>3170</v>
      </c>
      <c r="G1536" s="213" t="str">
        <f t="shared" si="46"/>
        <v>Zuid Holland Noord</v>
      </c>
      <c r="H1536" s="215" t="str">
        <f t="shared" si="47"/>
        <v>LEIDEN</v>
      </c>
      <c r="I1536" s="22"/>
    </row>
    <row r="1537" spans="1:9" x14ac:dyDescent="0.2">
      <c r="A1537" s="182">
        <v>300</v>
      </c>
      <c r="B1537" s="193">
        <v>2271</v>
      </c>
      <c r="C1537" s="183"/>
      <c r="D1537" s="183" t="s">
        <v>2541</v>
      </c>
      <c r="E1537" s="183" t="s">
        <v>642</v>
      </c>
      <c r="F1537" s="191">
        <v>3061</v>
      </c>
      <c r="G1537" s="213" t="str">
        <f t="shared" si="46"/>
        <v>Midden IJssel</v>
      </c>
      <c r="H1537" s="215" t="str">
        <f t="shared" si="47"/>
        <v>DEVENTER</v>
      </c>
      <c r="I1537" s="22"/>
    </row>
    <row r="1538" spans="1:9" x14ac:dyDescent="0.2">
      <c r="A1538" s="182">
        <v>300</v>
      </c>
      <c r="B1538" s="193">
        <v>2272</v>
      </c>
      <c r="C1538" s="183"/>
      <c r="D1538" s="183" t="s">
        <v>1178</v>
      </c>
      <c r="E1538" s="183" t="s">
        <v>556</v>
      </c>
      <c r="F1538" s="191">
        <v>3170</v>
      </c>
      <c r="G1538" s="213" t="str">
        <f t="shared" si="46"/>
        <v>Zuid Holland Noord</v>
      </c>
      <c r="H1538" s="215" t="str">
        <f t="shared" si="47"/>
        <v>LEIDEN</v>
      </c>
      <c r="I1538" s="22"/>
    </row>
    <row r="1539" spans="1:9" x14ac:dyDescent="0.2">
      <c r="A1539" s="182">
        <v>300</v>
      </c>
      <c r="B1539" s="193">
        <v>2273</v>
      </c>
      <c r="C1539" s="183"/>
      <c r="D1539" s="183" t="s">
        <v>2637</v>
      </c>
      <c r="E1539" s="183" t="s">
        <v>592</v>
      </c>
      <c r="F1539" s="191">
        <v>3270</v>
      </c>
      <c r="G1539" s="213" t="str">
        <f t="shared" si="46"/>
        <v>Midden-Brabant</v>
      </c>
      <c r="H1539" s="215" t="str">
        <f t="shared" si="47"/>
        <v>TILBURG</v>
      </c>
      <c r="I1539" s="22"/>
    </row>
    <row r="1540" spans="1:9" x14ac:dyDescent="0.2">
      <c r="A1540" s="182">
        <v>300</v>
      </c>
      <c r="B1540" s="193">
        <v>2274</v>
      </c>
      <c r="C1540" s="183"/>
      <c r="D1540" s="183" t="s">
        <v>2139</v>
      </c>
      <c r="E1540" s="183" t="s">
        <v>330</v>
      </c>
      <c r="F1540" s="191">
        <v>3070</v>
      </c>
      <c r="G1540" s="213" t="str">
        <f t="shared" si="46"/>
        <v>Arnhem</v>
      </c>
      <c r="H1540" s="215" t="str">
        <f t="shared" si="47"/>
        <v>ENSCHEDE</v>
      </c>
      <c r="I1540" s="22"/>
    </row>
    <row r="1541" spans="1:9" x14ac:dyDescent="0.2">
      <c r="A1541" s="182">
        <v>300</v>
      </c>
      <c r="B1541" s="193">
        <v>2275</v>
      </c>
      <c r="C1541" s="183"/>
      <c r="D1541" s="183" t="s">
        <v>2494</v>
      </c>
      <c r="E1541" s="183" t="s">
        <v>290</v>
      </c>
      <c r="F1541" s="191">
        <v>3020</v>
      </c>
      <c r="G1541" s="213" t="str">
        <f t="shared" si="46"/>
        <v>Friesland</v>
      </c>
      <c r="H1541" s="215" t="str">
        <f t="shared" si="47"/>
        <v>LEEUWARDEN</v>
      </c>
      <c r="I1541" s="22"/>
    </row>
    <row r="1542" spans="1:9" x14ac:dyDescent="0.2">
      <c r="A1542" s="182">
        <v>300</v>
      </c>
      <c r="B1542" s="193">
        <v>2276</v>
      </c>
      <c r="C1542" s="183"/>
      <c r="D1542" s="183" t="s">
        <v>2638</v>
      </c>
      <c r="E1542" s="183" t="s">
        <v>1179</v>
      </c>
      <c r="F1542" s="191">
        <v>3020</v>
      </c>
      <c r="G1542" s="213" t="str">
        <f t="shared" si="46"/>
        <v>Friesland</v>
      </c>
      <c r="H1542" s="215" t="str">
        <f t="shared" si="47"/>
        <v>LEEUWARDEN</v>
      </c>
      <c r="I1542" s="22"/>
    </row>
    <row r="1543" spans="1:9" x14ac:dyDescent="0.2">
      <c r="A1543" s="182">
        <v>300</v>
      </c>
      <c r="B1543" s="193">
        <v>2277</v>
      </c>
      <c r="C1543" s="183"/>
      <c r="D1543" s="183" t="s">
        <v>2639</v>
      </c>
      <c r="E1543" s="183" t="s">
        <v>466</v>
      </c>
      <c r="F1543" s="191">
        <v>3020</v>
      </c>
      <c r="G1543" s="213" t="str">
        <f t="shared" si="46"/>
        <v>Friesland</v>
      </c>
      <c r="H1543" s="215" t="str">
        <f t="shared" si="47"/>
        <v>LEEUWARDEN</v>
      </c>
      <c r="I1543" s="22"/>
    </row>
    <row r="1544" spans="1:9" x14ac:dyDescent="0.2">
      <c r="A1544" s="182">
        <v>300</v>
      </c>
      <c r="B1544" s="193">
        <v>2278</v>
      </c>
      <c r="C1544" s="183"/>
      <c r="D1544" s="183" t="s">
        <v>2640</v>
      </c>
      <c r="E1544" s="183" t="s">
        <v>590</v>
      </c>
      <c r="F1544" s="191">
        <v>3090</v>
      </c>
      <c r="G1544" s="213" t="str">
        <f t="shared" si="46"/>
        <v>Utrecht</v>
      </c>
      <c r="H1544" s="215" t="str">
        <f t="shared" si="47"/>
        <v>AMERSFOORT</v>
      </c>
      <c r="I1544" s="22"/>
    </row>
    <row r="1545" spans="1:9" x14ac:dyDescent="0.2">
      <c r="A1545" s="182">
        <v>300</v>
      </c>
      <c r="B1545" s="193">
        <v>2279</v>
      </c>
      <c r="C1545" s="183"/>
      <c r="D1545" s="183" t="s">
        <v>2635</v>
      </c>
      <c r="E1545" s="183" t="s">
        <v>558</v>
      </c>
      <c r="F1545" s="191">
        <v>3090</v>
      </c>
      <c r="G1545" s="213" t="str">
        <f t="shared" si="46"/>
        <v>Utrecht</v>
      </c>
      <c r="H1545" s="215" t="str">
        <f t="shared" si="47"/>
        <v>AMERSFOORT</v>
      </c>
      <c r="I1545" s="22"/>
    </row>
    <row r="1546" spans="1:9" x14ac:dyDescent="0.2">
      <c r="A1546" s="182">
        <v>300</v>
      </c>
      <c r="B1546" s="193">
        <v>2280</v>
      </c>
      <c r="C1546" s="183"/>
      <c r="D1546" s="183" t="s">
        <v>2641</v>
      </c>
      <c r="E1546" s="183" t="s">
        <v>550</v>
      </c>
      <c r="F1546" s="191">
        <v>3130</v>
      </c>
      <c r="G1546" s="213" t="str">
        <f t="shared" si="46"/>
        <v>Kennemerland</v>
      </c>
      <c r="H1546" s="215" t="str">
        <f t="shared" si="47"/>
        <v>ZWOLLE</v>
      </c>
      <c r="I1546" s="22"/>
    </row>
    <row r="1547" spans="1:9" x14ac:dyDescent="0.2">
      <c r="A1547" s="182">
        <v>300</v>
      </c>
      <c r="B1547" s="193">
        <v>2281</v>
      </c>
      <c r="C1547" s="183"/>
      <c r="D1547" s="183" t="s">
        <v>2642</v>
      </c>
      <c r="E1547" s="183" t="s">
        <v>624</v>
      </c>
      <c r="F1547" s="191">
        <v>3020</v>
      </c>
      <c r="G1547" s="213" t="str">
        <f t="shared" si="46"/>
        <v>Friesland</v>
      </c>
      <c r="H1547" s="215" t="str">
        <f t="shared" si="47"/>
        <v>LEEUWARDEN</v>
      </c>
      <c r="I1547" s="22"/>
    </row>
    <row r="1548" spans="1:9" x14ac:dyDescent="0.2">
      <c r="A1548" s="182">
        <v>300</v>
      </c>
      <c r="B1548" s="193">
        <v>2282</v>
      </c>
      <c r="C1548" s="183"/>
      <c r="D1548" s="183" t="s">
        <v>2643</v>
      </c>
      <c r="E1548" s="183" t="s">
        <v>294</v>
      </c>
      <c r="F1548" s="191">
        <v>3060</v>
      </c>
      <c r="G1548" s="213" t="str">
        <f t="shared" si="46"/>
        <v>Apeldoorn Zutphen e.o.</v>
      </c>
      <c r="H1548" s="215" t="str">
        <f t="shared" si="47"/>
        <v>AMERSFOORT</v>
      </c>
      <c r="I1548" s="22"/>
    </row>
    <row r="1549" spans="1:9" x14ac:dyDescent="0.2">
      <c r="A1549" s="182">
        <v>300</v>
      </c>
      <c r="B1549" s="193">
        <v>2283</v>
      </c>
      <c r="C1549" s="183"/>
      <c r="D1549" s="183" t="s">
        <v>2644</v>
      </c>
      <c r="E1549" s="183" t="s">
        <v>393</v>
      </c>
      <c r="F1549" s="191">
        <v>3110</v>
      </c>
      <c r="G1549" s="213" t="str">
        <f t="shared" si="46"/>
        <v>t Gooi</v>
      </c>
      <c r="H1549" s="215" t="str">
        <f t="shared" si="47"/>
        <v>AMERSFOORT</v>
      </c>
      <c r="I1549" s="22"/>
    </row>
    <row r="1550" spans="1:9" x14ac:dyDescent="0.2">
      <c r="A1550" s="182">
        <v>300</v>
      </c>
      <c r="B1550" s="193">
        <v>2284</v>
      </c>
      <c r="C1550" s="183"/>
      <c r="D1550" s="183" t="s">
        <v>2645</v>
      </c>
      <c r="E1550" s="183" t="s">
        <v>263</v>
      </c>
      <c r="F1550" s="191">
        <v>3110</v>
      </c>
      <c r="G1550" s="213" t="str">
        <f t="shared" si="46"/>
        <v>t Gooi</v>
      </c>
      <c r="H1550" s="215" t="str">
        <f t="shared" si="47"/>
        <v>AMERSFOORT</v>
      </c>
      <c r="I1550" s="22"/>
    </row>
    <row r="1551" spans="1:9" x14ac:dyDescent="0.2">
      <c r="A1551" s="182">
        <v>300</v>
      </c>
      <c r="B1551" s="193">
        <v>2285</v>
      </c>
      <c r="C1551" s="183"/>
      <c r="D1551" s="183" t="s">
        <v>2381</v>
      </c>
      <c r="E1551" s="183" t="s">
        <v>245</v>
      </c>
      <c r="F1551" s="191">
        <v>3030</v>
      </c>
      <c r="G1551" s="213" t="str">
        <f t="shared" si="46"/>
        <v>Drenthe</v>
      </c>
      <c r="H1551" s="215" t="str">
        <f t="shared" si="47"/>
        <v>ZWOLLE</v>
      </c>
      <c r="I1551" s="22"/>
    </row>
    <row r="1552" spans="1:9" x14ac:dyDescent="0.2">
      <c r="A1552" s="182">
        <v>300</v>
      </c>
      <c r="B1552" s="193">
        <v>2286</v>
      </c>
      <c r="C1552" s="183"/>
      <c r="D1552" s="183" t="s">
        <v>2629</v>
      </c>
      <c r="E1552" s="183" t="s">
        <v>245</v>
      </c>
      <c r="F1552" s="191">
        <v>3030</v>
      </c>
      <c r="G1552" s="213" t="str">
        <f t="shared" si="46"/>
        <v>Drenthe</v>
      </c>
      <c r="H1552" s="215" t="str">
        <f t="shared" si="47"/>
        <v>ZWOLLE</v>
      </c>
      <c r="I1552" s="22"/>
    </row>
    <row r="1553" spans="1:9" x14ac:dyDescent="0.2">
      <c r="A1553" s="182">
        <v>300</v>
      </c>
      <c r="B1553" s="193">
        <v>2287</v>
      </c>
      <c r="C1553" s="183"/>
      <c r="D1553" s="183" t="s">
        <v>2646</v>
      </c>
      <c r="E1553" s="183" t="s">
        <v>263</v>
      </c>
      <c r="F1553" s="191">
        <v>3010</v>
      </c>
      <c r="G1553" s="213" t="str">
        <f t="shared" si="46"/>
        <v>Groningen</v>
      </c>
      <c r="H1553" s="215" t="str">
        <f t="shared" si="47"/>
        <v>ENSCHEDE</v>
      </c>
      <c r="I1553" s="22"/>
    </row>
    <row r="1554" spans="1:9" x14ac:dyDescent="0.2">
      <c r="A1554" s="182">
        <v>300</v>
      </c>
      <c r="B1554" s="193">
        <v>2288</v>
      </c>
      <c r="C1554" s="183"/>
      <c r="D1554" s="183" t="s">
        <v>2647</v>
      </c>
      <c r="E1554" s="183" t="s">
        <v>1180</v>
      </c>
      <c r="F1554" s="191">
        <v>3030</v>
      </c>
      <c r="G1554" s="213" t="str">
        <f t="shared" si="46"/>
        <v>Drenthe</v>
      </c>
      <c r="H1554" s="215" t="str">
        <f t="shared" si="47"/>
        <v>ZWOLLE</v>
      </c>
      <c r="I1554" s="22"/>
    </row>
    <row r="1555" spans="1:9" x14ac:dyDescent="0.2">
      <c r="A1555" s="182">
        <v>300</v>
      </c>
      <c r="B1555" s="193">
        <v>2289</v>
      </c>
      <c r="C1555" s="183"/>
      <c r="D1555" s="183" t="s">
        <v>2648</v>
      </c>
      <c r="E1555" s="183" t="s">
        <v>550</v>
      </c>
      <c r="F1555" s="191">
        <v>3130</v>
      </c>
      <c r="G1555" s="213" t="str">
        <f t="shared" si="46"/>
        <v>Kennemerland</v>
      </c>
      <c r="H1555" s="215" t="str">
        <f t="shared" si="47"/>
        <v>ZWOLLE</v>
      </c>
      <c r="I1555" s="22"/>
    </row>
    <row r="1556" spans="1:9" x14ac:dyDescent="0.2">
      <c r="A1556" s="182">
        <v>300</v>
      </c>
      <c r="B1556" s="193">
        <v>2290</v>
      </c>
      <c r="C1556" s="183"/>
      <c r="D1556" s="183" t="s">
        <v>672</v>
      </c>
      <c r="E1556" s="183" t="s">
        <v>254</v>
      </c>
      <c r="F1556" s="191">
        <v>3210</v>
      </c>
      <c r="G1556" s="213" t="str">
        <f t="shared" si="46"/>
        <v>Rotterdam</v>
      </c>
      <c r="H1556" s="215" t="str">
        <f t="shared" si="47"/>
        <v>ZWOLLE</v>
      </c>
      <c r="I1556" s="22"/>
    </row>
    <row r="1557" spans="1:9" x14ac:dyDescent="0.2">
      <c r="A1557" s="182">
        <v>300</v>
      </c>
      <c r="B1557" s="193">
        <v>2291</v>
      </c>
      <c r="C1557" s="183"/>
      <c r="D1557" s="183" t="s">
        <v>806</v>
      </c>
      <c r="E1557" s="183" t="s">
        <v>599</v>
      </c>
      <c r="F1557" s="191">
        <v>3050</v>
      </c>
      <c r="G1557" s="213" t="str">
        <f t="shared" si="46"/>
        <v>Twente</v>
      </c>
      <c r="H1557" s="215" t="str">
        <f t="shared" si="47"/>
        <v>ENSCHEDE</v>
      </c>
      <c r="I1557" s="22"/>
    </row>
    <row r="1558" spans="1:9" x14ac:dyDescent="0.2">
      <c r="A1558" s="182">
        <v>300</v>
      </c>
      <c r="B1558" s="193">
        <v>2292</v>
      </c>
      <c r="C1558" s="183"/>
      <c r="D1558" s="183" t="s">
        <v>1818</v>
      </c>
      <c r="E1558" s="183" t="s">
        <v>275</v>
      </c>
      <c r="F1558" s="191">
        <v>3061</v>
      </c>
      <c r="G1558" s="213" t="str">
        <f t="shared" si="46"/>
        <v>Midden IJssel</v>
      </c>
      <c r="H1558" s="215" t="str">
        <f t="shared" si="47"/>
        <v>DEVENTER</v>
      </c>
      <c r="I1558" s="22"/>
    </row>
    <row r="1559" spans="1:9" x14ac:dyDescent="0.2">
      <c r="A1559" s="182">
        <v>300</v>
      </c>
      <c r="B1559" s="193">
        <v>2293</v>
      </c>
      <c r="C1559" s="183"/>
      <c r="D1559" s="183" t="s">
        <v>2302</v>
      </c>
      <c r="E1559" s="183" t="s">
        <v>558</v>
      </c>
      <c r="F1559" s="191">
        <v>3070</v>
      </c>
      <c r="G1559" s="213" t="str">
        <f t="shared" si="46"/>
        <v>Arnhem</v>
      </c>
      <c r="H1559" s="215" t="str">
        <f t="shared" si="47"/>
        <v>ENSCHEDE</v>
      </c>
      <c r="I1559" s="22"/>
    </row>
    <row r="1560" spans="1:9" x14ac:dyDescent="0.2">
      <c r="A1560" s="182">
        <v>300</v>
      </c>
      <c r="B1560" s="193">
        <v>2294</v>
      </c>
      <c r="C1560" s="183"/>
      <c r="D1560" s="183" t="s">
        <v>2422</v>
      </c>
      <c r="E1560" s="183" t="s">
        <v>366</v>
      </c>
      <c r="F1560" s="191">
        <v>3070</v>
      </c>
      <c r="G1560" s="213" t="str">
        <f t="shared" ref="G1560:G1623" si="48">VLOOKUP($F1560,$J$23:$L$54,2,FALSE)</f>
        <v>Arnhem</v>
      </c>
      <c r="H1560" s="215" t="str">
        <f t="shared" ref="H1560:H1623" si="49">VLOOKUP($F1560,$J$23:$L$54,3,FALSE)</f>
        <v>ENSCHEDE</v>
      </c>
      <c r="I1560" s="22"/>
    </row>
    <row r="1561" spans="1:9" x14ac:dyDescent="0.2">
      <c r="A1561" s="182">
        <v>300</v>
      </c>
      <c r="B1561" s="193">
        <v>2295</v>
      </c>
      <c r="C1561" s="183"/>
      <c r="D1561" s="183" t="s">
        <v>2422</v>
      </c>
      <c r="E1561" s="183" t="s">
        <v>366</v>
      </c>
      <c r="F1561" s="191">
        <v>3010</v>
      </c>
      <c r="G1561" s="213" t="str">
        <f t="shared" si="48"/>
        <v>Groningen</v>
      </c>
      <c r="H1561" s="215" t="str">
        <f t="shared" si="49"/>
        <v>ENSCHEDE</v>
      </c>
      <c r="I1561" s="22"/>
    </row>
    <row r="1562" spans="1:9" x14ac:dyDescent="0.2">
      <c r="A1562" s="182">
        <v>300</v>
      </c>
      <c r="B1562" s="193">
        <v>2296</v>
      </c>
      <c r="C1562" s="183"/>
      <c r="D1562" s="183" t="s">
        <v>1181</v>
      </c>
      <c r="E1562" s="183" t="s">
        <v>333</v>
      </c>
      <c r="F1562" s="191">
        <v>3010</v>
      </c>
      <c r="G1562" s="213" t="str">
        <f t="shared" si="48"/>
        <v>Groningen</v>
      </c>
      <c r="H1562" s="215" t="str">
        <f t="shared" si="49"/>
        <v>ENSCHEDE</v>
      </c>
      <c r="I1562" s="22"/>
    </row>
    <row r="1563" spans="1:9" x14ac:dyDescent="0.2">
      <c r="A1563" s="182">
        <v>300</v>
      </c>
      <c r="B1563" s="193">
        <v>2297</v>
      </c>
      <c r="C1563" s="183"/>
      <c r="D1563" s="183" t="s">
        <v>2649</v>
      </c>
      <c r="E1563" s="183" t="s">
        <v>249</v>
      </c>
      <c r="F1563" s="191">
        <v>3050</v>
      </c>
      <c r="G1563" s="213" t="str">
        <f t="shared" si="48"/>
        <v>Twente</v>
      </c>
      <c r="H1563" s="215" t="str">
        <f t="shared" si="49"/>
        <v>ENSCHEDE</v>
      </c>
      <c r="I1563" s="22"/>
    </row>
    <row r="1564" spans="1:9" x14ac:dyDescent="0.2">
      <c r="A1564" s="182">
        <v>300</v>
      </c>
      <c r="B1564" s="193">
        <v>2298</v>
      </c>
      <c r="C1564" s="183"/>
      <c r="D1564" s="183" t="s">
        <v>2485</v>
      </c>
      <c r="E1564" s="183" t="s">
        <v>684</v>
      </c>
      <c r="F1564" s="191">
        <v>3050</v>
      </c>
      <c r="G1564" s="213" t="str">
        <f t="shared" si="48"/>
        <v>Twente</v>
      </c>
      <c r="H1564" s="215" t="str">
        <f t="shared" si="49"/>
        <v>ENSCHEDE</v>
      </c>
      <c r="I1564" s="22"/>
    </row>
    <row r="1565" spans="1:9" x14ac:dyDescent="0.2">
      <c r="A1565" s="182">
        <v>300</v>
      </c>
      <c r="B1565" s="193">
        <v>2299</v>
      </c>
      <c r="C1565" s="183"/>
      <c r="D1565" s="183" t="s">
        <v>2268</v>
      </c>
      <c r="E1565" s="183" t="s">
        <v>246</v>
      </c>
      <c r="F1565" s="191">
        <v>3050</v>
      </c>
      <c r="G1565" s="213" t="str">
        <f t="shared" si="48"/>
        <v>Twente</v>
      </c>
      <c r="H1565" s="215" t="str">
        <f t="shared" si="49"/>
        <v>ENSCHEDE</v>
      </c>
      <c r="I1565" s="22"/>
    </row>
    <row r="1566" spans="1:9" x14ac:dyDescent="0.2">
      <c r="A1566" s="182">
        <v>300</v>
      </c>
      <c r="B1566" s="193">
        <v>2300</v>
      </c>
      <c r="C1566" s="183"/>
      <c r="D1566" s="183" t="s">
        <v>2650</v>
      </c>
      <c r="E1566" s="183" t="s">
        <v>1175</v>
      </c>
      <c r="F1566" s="191">
        <v>3050</v>
      </c>
      <c r="G1566" s="213" t="str">
        <f t="shared" si="48"/>
        <v>Twente</v>
      </c>
      <c r="H1566" s="215" t="str">
        <f t="shared" si="49"/>
        <v>ENSCHEDE</v>
      </c>
      <c r="I1566" s="22"/>
    </row>
    <row r="1567" spans="1:9" x14ac:dyDescent="0.2">
      <c r="A1567" s="182">
        <v>300</v>
      </c>
      <c r="B1567" s="193">
        <v>2301</v>
      </c>
      <c r="C1567" s="183"/>
      <c r="D1567" s="183" t="s">
        <v>2651</v>
      </c>
      <c r="E1567" s="183" t="s">
        <v>255</v>
      </c>
      <c r="F1567" s="191">
        <v>3270</v>
      </c>
      <c r="G1567" s="213" t="str">
        <f t="shared" si="48"/>
        <v>Midden-Brabant</v>
      </c>
      <c r="H1567" s="215" t="str">
        <f t="shared" si="49"/>
        <v>TILBURG</v>
      </c>
      <c r="I1567" s="22"/>
    </row>
    <row r="1568" spans="1:9" x14ac:dyDescent="0.2">
      <c r="A1568" s="182">
        <v>300</v>
      </c>
      <c r="B1568" s="193">
        <v>2302</v>
      </c>
      <c r="C1568" s="183"/>
      <c r="D1568" s="183" t="s">
        <v>1182</v>
      </c>
      <c r="E1568" s="183" t="s">
        <v>327</v>
      </c>
      <c r="F1568" s="191">
        <v>3260</v>
      </c>
      <c r="G1568" s="213" t="str">
        <f t="shared" si="48"/>
        <v>West-Brabant</v>
      </c>
      <c r="H1568" s="215" t="str">
        <f t="shared" si="49"/>
        <v>TILBURG</v>
      </c>
      <c r="I1568" s="22"/>
    </row>
    <row r="1569" spans="1:9" x14ac:dyDescent="0.2">
      <c r="A1569" s="182">
        <v>300</v>
      </c>
      <c r="B1569" s="193">
        <v>2303</v>
      </c>
      <c r="C1569" s="183"/>
      <c r="D1569" s="183" t="s">
        <v>2652</v>
      </c>
      <c r="E1569" s="183" t="s">
        <v>245</v>
      </c>
      <c r="F1569" s="191">
        <v>3020</v>
      </c>
      <c r="G1569" s="213" t="str">
        <f t="shared" si="48"/>
        <v>Friesland</v>
      </c>
      <c r="H1569" s="215" t="str">
        <f t="shared" si="49"/>
        <v>LEEUWARDEN</v>
      </c>
      <c r="I1569" s="22"/>
    </row>
    <row r="1570" spans="1:9" x14ac:dyDescent="0.2">
      <c r="A1570" s="182">
        <v>300</v>
      </c>
      <c r="B1570" s="193">
        <v>2304</v>
      </c>
      <c r="C1570" s="183"/>
      <c r="D1570" s="183" t="s">
        <v>2653</v>
      </c>
      <c r="E1570" s="183" t="s">
        <v>560</v>
      </c>
      <c r="F1570" s="191">
        <v>3210</v>
      </c>
      <c r="G1570" s="213" t="str">
        <f t="shared" si="48"/>
        <v>Rotterdam</v>
      </c>
      <c r="H1570" s="215" t="str">
        <f t="shared" si="49"/>
        <v>ZWOLLE</v>
      </c>
      <c r="I1570" s="22"/>
    </row>
    <row r="1571" spans="1:9" x14ac:dyDescent="0.2">
      <c r="A1571" s="182">
        <v>300</v>
      </c>
      <c r="B1571" s="193">
        <v>2305</v>
      </c>
      <c r="C1571" s="183"/>
      <c r="D1571" s="183" t="s">
        <v>1183</v>
      </c>
      <c r="E1571" s="183" t="s">
        <v>560</v>
      </c>
      <c r="F1571" s="191">
        <v>3210</v>
      </c>
      <c r="G1571" s="213" t="str">
        <f t="shared" si="48"/>
        <v>Rotterdam</v>
      </c>
      <c r="H1571" s="215" t="str">
        <f t="shared" si="49"/>
        <v>ZWOLLE</v>
      </c>
      <c r="I1571" s="22"/>
    </row>
    <row r="1572" spans="1:9" x14ac:dyDescent="0.2">
      <c r="A1572" s="182">
        <v>300</v>
      </c>
      <c r="B1572" s="193">
        <v>2306</v>
      </c>
      <c r="C1572" s="183"/>
      <c r="D1572" s="183" t="s">
        <v>2654</v>
      </c>
      <c r="E1572" s="183" t="s">
        <v>308</v>
      </c>
      <c r="F1572" s="191">
        <v>3030</v>
      </c>
      <c r="G1572" s="213" t="str">
        <f t="shared" si="48"/>
        <v>Drenthe</v>
      </c>
      <c r="H1572" s="215" t="str">
        <f t="shared" si="49"/>
        <v>ZWOLLE</v>
      </c>
      <c r="I1572" s="22"/>
    </row>
    <row r="1573" spans="1:9" x14ac:dyDescent="0.2">
      <c r="A1573" s="182">
        <v>300</v>
      </c>
      <c r="B1573" s="193">
        <v>2307</v>
      </c>
      <c r="C1573" s="183"/>
      <c r="D1573" s="183" t="s">
        <v>2655</v>
      </c>
      <c r="E1573" s="183" t="s">
        <v>456</v>
      </c>
      <c r="F1573" s="191">
        <v>3060</v>
      </c>
      <c r="G1573" s="213" t="str">
        <f t="shared" si="48"/>
        <v>Apeldoorn Zutphen e.o.</v>
      </c>
      <c r="H1573" s="215" t="str">
        <f t="shared" si="49"/>
        <v>AMERSFOORT</v>
      </c>
      <c r="I1573" s="22"/>
    </row>
    <row r="1574" spans="1:9" x14ac:dyDescent="0.2">
      <c r="A1574" s="182">
        <v>300</v>
      </c>
      <c r="B1574" s="193">
        <v>2308</v>
      </c>
      <c r="C1574" s="183"/>
      <c r="D1574" s="183" t="s">
        <v>2656</v>
      </c>
      <c r="E1574" s="183" t="s">
        <v>316</v>
      </c>
      <c r="F1574" s="191">
        <v>3140</v>
      </c>
      <c r="G1574" s="213" t="str">
        <f t="shared" si="48"/>
        <v>Zaanstreek/Waterland</v>
      </c>
      <c r="H1574" s="215" t="str">
        <f t="shared" si="49"/>
        <v>ZWOLLE</v>
      </c>
      <c r="I1574" s="22"/>
    </row>
    <row r="1575" spans="1:9" x14ac:dyDescent="0.2">
      <c r="A1575" s="182">
        <v>300</v>
      </c>
      <c r="B1575" s="193">
        <v>2309</v>
      </c>
      <c r="C1575" s="183"/>
      <c r="D1575" s="183" t="s">
        <v>675</v>
      </c>
      <c r="E1575" s="183" t="s">
        <v>301</v>
      </c>
      <c r="F1575" s="191">
        <v>3140</v>
      </c>
      <c r="G1575" s="213" t="str">
        <f t="shared" si="48"/>
        <v>Zaanstreek/Waterland</v>
      </c>
      <c r="H1575" s="215" t="str">
        <f t="shared" si="49"/>
        <v>ZWOLLE</v>
      </c>
      <c r="I1575" s="22"/>
    </row>
    <row r="1576" spans="1:9" x14ac:dyDescent="0.2">
      <c r="A1576" s="182">
        <v>300</v>
      </c>
      <c r="B1576" s="193">
        <v>2310</v>
      </c>
      <c r="C1576" s="183"/>
      <c r="D1576" s="183" t="s">
        <v>2657</v>
      </c>
      <c r="E1576" s="183" t="s">
        <v>1184</v>
      </c>
      <c r="F1576" s="191">
        <v>3110</v>
      </c>
      <c r="G1576" s="213" t="str">
        <f t="shared" si="48"/>
        <v>t Gooi</v>
      </c>
      <c r="H1576" s="215" t="str">
        <f t="shared" si="49"/>
        <v>AMERSFOORT</v>
      </c>
      <c r="I1576" s="22"/>
    </row>
    <row r="1577" spans="1:9" x14ac:dyDescent="0.2">
      <c r="A1577" s="182">
        <v>300</v>
      </c>
      <c r="B1577" s="193">
        <v>2311</v>
      </c>
      <c r="C1577" s="183"/>
      <c r="D1577" s="183" t="s">
        <v>2658</v>
      </c>
      <c r="E1577" s="183" t="s">
        <v>560</v>
      </c>
      <c r="F1577" s="191">
        <v>3210</v>
      </c>
      <c r="G1577" s="213" t="str">
        <f t="shared" si="48"/>
        <v>Rotterdam</v>
      </c>
      <c r="H1577" s="215" t="str">
        <f t="shared" si="49"/>
        <v>ZWOLLE</v>
      </c>
      <c r="I1577" s="22"/>
    </row>
    <row r="1578" spans="1:9" x14ac:dyDescent="0.2">
      <c r="A1578" s="182">
        <v>300</v>
      </c>
      <c r="B1578" s="193">
        <v>2312</v>
      </c>
      <c r="C1578" s="183"/>
      <c r="D1578" s="183" t="s">
        <v>2565</v>
      </c>
      <c r="E1578" s="183" t="s">
        <v>560</v>
      </c>
      <c r="F1578" s="191">
        <v>3210</v>
      </c>
      <c r="G1578" s="213" t="str">
        <f t="shared" si="48"/>
        <v>Rotterdam</v>
      </c>
      <c r="H1578" s="215" t="str">
        <f t="shared" si="49"/>
        <v>ZWOLLE</v>
      </c>
      <c r="I1578" s="22"/>
    </row>
    <row r="1579" spans="1:9" x14ac:dyDescent="0.2">
      <c r="A1579" s="182">
        <v>300</v>
      </c>
      <c r="B1579" s="193">
        <v>2313</v>
      </c>
      <c r="C1579" s="183"/>
      <c r="D1579" s="183" t="s">
        <v>2659</v>
      </c>
      <c r="E1579" s="183" t="s">
        <v>603</v>
      </c>
      <c r="F1579" s="191">
        <v>3150</v>
      </c>
      <c r="G1579" s="213" t="str">
        <f t="shared" si="48"/>
        <v>Amsterdam</v>
      </c>
      <c r="H1579" s="215" t="str">
        <f t="shared" si="49"/>
        <v>AMERSFOORT</v>
      </c>
      <c r="I1579" s="22"/>
    </row>
    <row r="1580" spans="1:9" x14ac:dyDescent="0.2">
      <c r="A1580" s="182">
        <v>300</v>
      </c>
      <c r="B1580" s="193">
        <v>2314</v>
      </c>
      <c r="C1580" s="183"/>
      <c r="D1580" s="183" t="s">
        <v>2660</v>
      </c>
      <c r="E1580" s="183" t="s">
        <v>241</v>
      </c>
      <c r="F1580" s="191">
        <v>3140</v>
      </c>
      <c r="G1580" s="213" t="str">
        <f t="shared" si="48"/>
        <v>Zaanstreek/Waterland</v>
      </c>
      <c r="H1580" s="215" t="str">
        <f t="shared" si="49"/>
        <v>ZWOLLE</v>
      </c>
      <c r="I1580" s="22"/>
    </row>
    <row r="1581" spans="1:9" x14ac:dyDescent="0.2">
      <c r="A1581" s="182">
        <v>300</v>
      </c>
      <c r="B1581" s="193">
        <v>2315</v>
      </c>
      <c r="C1581" s="183"/>
      <c r="D1581" s="183" t="s">
        <v>2661</v>
      </c>
      <c r="E1581" s="183" t="s">
        <v>558</v>
      </c>
      <c r="F1581" s="191">
        <v>3090</v>
      </c>
      <c r="G1581" s="213" t="str">
        <f t="shared" si="48"/>
        <v>Utrecht</v>
      </c>
      <c r="H1581" s="215" t="str">
        <f t="shared" si="49"/>
        <v>AMERSFOORT</v>
      </c>
      <c r="I1581" s="22"/>
    </row>
    <row r="1582" spans="1:9" x14ac:dyDescent="0.2">
      <c r="A1582" s="182">
        <v>300</v>
      </c>
      <c r="B1582" s="193">
        <v>2316</v>
      </c>
      <c r="C1582" s="183"/>
      <c r="D1582" s="183" t="s">
        <v>2662</v>
      </c>
      <c r="E1582" s="183" t="s">
        <v>306</v>
      </c>
      <c r="F1582" s="191">
        <v>3090</v>
      </c>
      <c r="G1582" s="213" t="str">
        <f t="shared" si="48"/>
        <v>Utrecht</v>
      </c>
      <c r="H1582" s="215" t="str">
        <f t="shared" si="49"/>
        <v>AMERSFOORT</v>
      </c>
      <c r="I1582" s="22"/>
    </row>
    <row r="1583" spans="1:9" x14ac:dyDescent="0.2">
      <c r="A1583" s="182">
        <v>300</v>
      </c>
      <c r="B1583" s="193">
        <v>2317</v>
      </c>
      <c r="C1583" s="183"/>
      <c r="D1583" s="183" t="s">
        <v>2663</v>
      </c>
      <c r="E1583" s="183" t="s">
        <v>558</v>
      </c>
      <c r="F1583" s="191">
        <v>3090</v>
      </c>
      <c r="G1583" s="213" t="str">
        <f t="shared" si="48"/>
        <v>Utrecht</v>
      </c>
      <c r="H1583" s="215" t="str">
        <f t="shared" si="49"/>
        <v>AMERSFOORT</v>
      </c>
      <c r="I1583" s="22"/>
    </row>
    <row r="1584" spans="1:9" x14ac:dyDescent="0.2">
      <c r="A1584" s="182">
        <v>300</v>
      </c>
      <c r="B1584" s="193">
        <v>2318</v>
      </c>
      <c r="C1584" s="183"/>
      <c r="D1584" s="183" t="s">
        <v>694</v>
      </c>
      <c r="E1584" s="183" t="s">
        <v>251</v>
      </c>
      <c r="F1584" s="191">
        <v>3090</v>
      </c>
      <c r="G1584" s="213" t="str">
        <f t="shared" si="48"/>
        <v>Utrecht</v>
      </c>
      <c r="H1584" s="215" t="str">
        <f t="shared" si="49"/>
        <v>AMERSFOORT</v>
      </c>
      <c r="I1584" s="22"/>
    </row>
    <row r="1585" spans="1:9" x14ac:dyDescent="0.2">
      <c r="A1585" s="182">
        <v>300</v>
      </c>
      <c r="B1585" s="193">
        <v>2319</v>
      </c>
      <c r="C1585" s="183"/>
      <c r="D1585" s="183" t="s">
        <v>694</v>
      </c>
      <c r="E1585" s="183" t="s">
        <v>251</v>
      </c>
      <c r="F1585" s="191">
        <v>3150</v>
      </c>
      <c r="G1585" s="213" t="str">
        <f t="shared" si="48"/>
        <v>Amsterdam</v>
      </c>
      <c r="H1585" s="215" t="str">
        <f t="shared" si="49"/>
        <v>AMERSFOORT</v>
      </c>
      <c r="I1585" s="22"/>
    </row>
    <row r="1586" spans="1:9" x14ac:dyDescent="0.2">
      <c r="A1586" s="182">
        <v>300</v>
      </c>
      <c r="B1586" s="193">
        <v>2320</v>
      </c>
      <c r="C1586" s="183"/>
      <c r="D1586" s="183" t="s">
        <v>2664</v>
      </c>
      <c r="E1586" s="183" t="s">
        <v>331</v>
      </c>
      <c r="F1586" s="191">
        <v>3240</v>
      </c>
      <c r="G1586" s="213" t="str">
        <f t="shared" si="48"/>
        <v>Waardenland</v>
      </c>
      <c r="H1586" s="215" t="str">
        <f t="shared" si="49"/>
        <v>GORINCHEM</v>
      </c>
      <c r="I1586" s="22"/>
    </row>
    <row r="1587" spans="1:9" x14ac:dyDescent="0.2">
      <c r="A1587" s="182">
        <v>300</v>
      </c>
      <c r="B1587" s="193">
        <v>2321</v>
      </c>
      <c r="C1587" s="183"/>
      <c r="D1587" s="183" t="s">
        <v>2295</v>
      </c>
      <c r="E1587" s="183" t="s">
        <v>364</v>
      </c>
      <c r="F1587" s="191">
        <v>3070</v>
      </c>
      <c r="G1587" s="213" t="str">
        <f t="shared" si="48"/>
        <v>Arnhem</v>
      </c>
      <c r="H1587" s="215" t="str">
        <f t="shared" si="49"/>
        <v>ENSCHEDE</v>
      </c>
      <c r="I1587" s="22"/>
    </row>
    <row r="1588" spans="1:9" x14ac:dyDescent="0.2">
      <c r="A1588" s="182">
        <v>300</v>
      </c>
      <c r="B1588" s="193">
        <v>2322</v>
      </c>
      <c r="C1588" s="183"/>
      <c r="D1588" s="183" t="s">
        <v>2665</v>
      </c>
      <c r="E1588" s="183" t="s">
        <v>245</v>
      </c>
      <c r="F1588" s="191">
        <v>3070</v>
      </c>
      <c r="G1588" s="213" t="str">
        <f t="shared" si="48"/>
        <v>Arnhem</v>
      </c>
      <c r="H1588" s="215" t="str">
        <f t="shared" si="49"/>
        <v>ENSCHEDE</v>
      </c>
      <c r="I1588" s="22"/>
    </row>
    <row r="1589" spans="1:9" x14ac:dyDescent="0.2">
      <c r="A1589" s="182">
        <v>300</v>
      </c>
      <c r="B1589" s="193">
        <v>2323</v>
      </c>
      <c r="C1589" s="183"/>
      <c r="D1589" s="183" t="s">
        <v>1185</v>
      </c>
      <c r="E1589" s="183" t="s">
        <v>452</v>
      </c>
      <c r="F1589" s="191">
        <v>3050</v>
      </c>
      <c r="G1589" s="213" t="str">
        <f t="shared" si="48"/>
        <v>Twente</v>
      </c>
      <c r="H1589" s="215" t="str">
        <f t="shared" si="49"/>
        <v>ENSCHEDE</v>
      </c>
      <c r="I1589" s="22"/>
    </row>
    <row r="1590" spans="1:9" x14ac:dyDescent="0.2">
      <c r="A1590" s="182">
        <v>300</v>
      </c>
      <c r="B1590" s="193">
        <v>2324</v>
      </c>
      <c r="C1590" s="183"/>
      <c r="D1590" s="183" t="s">
        <v>2666</v>
      </c>
      <c r="E1590" s="183" t="s">
        <v>429</v>
      </c>
      <c r="F1590" s="191">
        <v>3050</v>
      </c>
      <c r="G1590" s="213" t="str">
        <f t="shared" si="48"/>
        <v>Twente</v>
      </c>
      <c r="H1590" s="215" t="str">
        <f t="shared" si="49"/>
        <v>ENSCHEDE</v>
      </c>
      <c r="I1590" s="22"/>
    </row>
    <row r="1591" spans="1:9" x14ac:dyDescent="0.2">
      <c r="A1591" s="182">
        <v>300</v>
      </c>
      <c r="B1591" s="193">
        <v>2325</v>
      </c>
      <c r="C1591" s="183"/>
      <c r="D1591" s="183" t="s">
        <v>2523</v>
      </c>
      <c r="E1591" s="183" t="s">
        <v>454</v>
      </c>
      <c r="F1591" s="191">
        <v>3050</v>
      </c>
      <c r="G1591" s="213" t="str">
        <f t="shared" si="48"/>
        <v>Twente</v>
      </c>
      <c r="H1591" s="215" t="str">
        <f t="shared" si="49"/>
        <v>ENSCHEDE</v>
      </c>
      <c r="I1591" s="22"/>
    </row>
    <row r="1592" spans="1:9" x14ac:dyDescent="0.2">
      <c r="A1592" s="182">
        <v>300</v>
      </c>
      <c r="B1592" s="193">
        <v>2326</v>
      </c>
      <c r="C1592" s="183"/>
      <c r="D1592" s="183" t="s">
        <v>2535</v>
      </c>
      <c r="E1592" s="183" t="s">
        <v>239</v>
      </c>
      <c r="F1592" s="191">
        <v>3050</v>
      </c>
      <c r="G1592" s="213" t="str">
        <f t="shared" si="48"/>
        <v>Twente</v>
      </c>
      <c r="H1592" s="215" t="str">
        <f t="shared" si="49"/>
        <v>ENSCHEDE</v>
      </c>
      <c r="I1592" s="22"/>
    </row>
    <row r="1593" spans="1:9" x14ac:dyDescent="0.2">
      <c r="A1593" s="182">
        <v>300</v>
      </c>
      <c r="B1593" s="193">
        <v>2327</v>
      </c>
      <c r="C1593" s="183"/>
      <c r="D1593" s="183" t="s">
        <v>2503</v>
      </c>
      <c r="E1593" s="183" t="s">
        <v>245</v>
      </c>
      <c r="F1593" s="191">
        <v>3050</v>
      </c>
      <c r="G1593" s="213" t="str">
        <f t="shared" si="48"/>
        <v>Twente</v>
      </c>
      <c r="H1593" s="215" t="str">
        <f t="shared" si="49"/>
        <v>ENSCHEDE</v>
      </c>
      <c r="I1593" s="22"/>
    </row>
    <row r="1594" spans="1:9" x14ac:dyDescent="0.2">
      <c r="A1594" s="182">
        <v>300</v>
      </c>
      <c r="B1594" s="193">
        <v>2328</v>
      </c>
      <c r="C1594" s="183"/>
      <c r="D1594" s="183" t="s">
        <v>1992</v>
      </c>
      <c r="E1594" s="183" t="s">
        <v>240</v>
      </c>
      <c r="F1594" s="191">
        <v>3050</v>
      </c>
      <c r="G1594" s="213" t="str">
        <f t="shared" si="48"/>
        <v>Twente</v>
      </c>
      <c r="H1594" s="215" t="str">
        <f t="shared" si="49"/>
        <v>ENSCHEDE</v>
      </c>
      <c r="I1594" s="22"/>
    </row>
    <row r="1595" spans="1:9" x14ac:dyDescent="0.2">
      <c r="A1595" s="182">
        <v>300</v>
      </c>
      <c r="B1595" s="193">
        <v>2329</v>
      </c>
      <c r="C1595" s="183"/>
      <c r="D1595" s="183" t="s">
        <v>1186</v>
      </c>
      <c r="E1595" s="183" t="s">
        <v>286</v>
      </c>
      <c r="F1595" s="191">
        <v>3130</v>
      </c>
      <c r="G1595" s="213" t="str">
        <f t="shared" si="48"/>
        <v>Kennemerland</v>
      </c>
      <c r="H1595" s="215" t="str">
        <f t="shared" si="49"/>
        <v>ZWOLLE</v>
      </c>
      <c r="I1595" s="22"/>
    </row>
    <row r="1596" spans="1:9" x14ac:dyDescent="0.2">
      <c r="A1596" s="182">
        <v>300</v>
      </c>
      <c r="B1596" s="193">
        <v>2330</v>
      </c>
      <c r="C1596" s="183"/>
      <c r="D1596" s="183" t="s">
        <v>2667</v>
      </c>
      <c r="E1596" s="183" t="s">
        <v>610</v>
      </c>
      <c r="F1596" s="191">
        <v>3061</v>
      </c>
      <c r="G1596" s="213" t="str">
        <f t="shared" si="48"/>
        <v>Midden IJssel</v>
      </c>
      <c r="H1596" s="215" t="str">
        <f t="shared" si="49"/>
        <v>DEVENTER</v>
      </c>
      <c r="I1596" s="22"/>
    </row>
    <row r="1597" spans="1:9" x14ac:dyDescent="0.2">
      <c r="A1597" s="182">
        <v>300</v>
      </c>
      <c r="B1597" s="193">
        <v>2331</v>
      </c>
      <c r="C1597" s="183"/>
      <c r="D1597" s="183" t="s">
        <v>2668</v>
      </c>
      <c r="E1597" s="183" t="s">
        <v>642</v>
      </c>
      <c r="F1597" s="191">
        <v>3110</v>
      </c>
      <c r="G1597" s="213" t="str">
        <f t="shared" si="48"/>
        <v>t Gooi</v>
      </c>
      <c r="H1597" s="215" t="str">
        <f t="shared" si="49"/>
        <v>AMERSFOORT</v>
      </c>
      <c r="I1597" s="22"/>
    </row>
    <row r="1598" spans="1:9" x14ac:dyDescent="0.2">
      <c r="A1598" s="182">
        <v>300</v>
      </c>
      <c r="B1598" s="193">
        <v>2332</v>
      </c>
      <c r="C1598" s="183"/>
      <c r="D1598" s="183" t="s">
        <v>2527</v>
      </c>
      <c r="E1598" s="183" t="s">
        <v>429</v>
      </c>
      <c r="F1598" s="191">
        <v>3290</v>
      </c>
      <c r="G1598" s="213" t="str">
        <f t="shared" si="48"/>
        <v>Zuidoost-Brabant</v>
      </c>
      <c r="H1598" s="215" t="str">
        <f t="shared" si="49"/>
        <v>TILBURG</v>
      </c>
      <c r="I1598" s="22"/>
    </row>
    <row r="1599" spans="1:9" x14ac:dyDescent="0.2">
      <c r="A1599" s="182">
        <v>300</v>
      </c>
      <c r="B1599" s="193">
        <v>2334</v>
      </c>
      <c r="C1599" s="183"/>
      <c r="D1599" s="183" t="s">
        <v>1187</v>
      </c>
      <c r="E1599" s="183" t="s">
        <v>553</v>
      </c>
      <c r="F1599" s="191">
        <v>3200</v>
      </c>
      <c r="G1599" s="213" t="str">
        <f t="shared" si="48"/>
        <v>Midden-Holland</v>
      </c>
      <c r="H1599" s="215" t="str">
        <f t="shared" si="49"/>
        <v>GORINCHEM</v>
      </c>
      <c r="I1599" s="22"/>
    </row>
    <row r="1600" spans="1:9" x14ac:dyDescent="0.2">
      <c r="A1600" s="182">
        <v>300</v>
      </c>
      <c r="B1600" s="193">
        <v>2336</v>
      </c>
      <c r="C1600" s="183"/>
      <c r="D1600" s="183" t="s">
        <v>2174</v>
      </c>
      <c r="E1600" s="183" t="s">
        <v>560</v>
      </c>
      <c r="F1600" s="191">
        <v>3210</v>
      </c>
      <c r="G1600" s="213" t="str">
        <f t="shared" si="48"/>
        <v>Rotterdam</v>
      </c>
      <c r="H1600" s="215" t="str">
        <f t="shared" si="49"/>
        <v>ZWOLLE</v>
      </c>
      <c r="I1600" s="22"/>
    </row>
    <row r="1601" spans="1:9" x14ac:dyDescent="0.2">
      <c r="A1601" s="182">
        <v>300</v>
      </c>
      <c r="B1601" s="193">
        <v>2337</v>
      </c>
      <c r="C1601" s="183"/>
      <c r="D1601" s="183" t="s">
        <v>1854</v>
      </c>
      <c r="E1601" s="183" t="s">
        <v>255</v>
      </c>
      <c r="F1601" s="191">
        <v>3260</v>
      </c>
      <c r="G1601" s="213" t="str">
        <f t="shared" si="48"/>
        <v>West-Brabant</v>
      </c>
      <c r="H1601" s="215" t="str">
        <f t="shared" si="49"/>
        <v>TILBURG</v>
      </c>
      <c r="I1601" s="22"/>
    </row>
    <row r="1602" spans="1:9" x14ac:dyDescent="0.2">
      <c r="A1602" s="182">
        <v>300</v>
      </c>
      <c r="B1602" s="193">
        <v>2338</v>
      </c>
      <c r="C1602" s="183"/>
      <c r="D1602" s="183" t="s">
        <v>2669</v>
      </c>
      <c r="E1602" s="183" t="s">
        <v>239</v>
      </c>
      <c r="F1602" s="191">
        <v>3040</v>
      </c>
      <c r="G1602" s="213" t="str">
        <f t="shared" si="48"/>
        <v>Zwolle</v>
      </c>
      <c r="H1602" s="215" t="str">
        <f t="shared" si="49"/>
        <v>ZWOLLE</v>
      </c>
      <c r="I1602" s="22"/>
    </row>
    <row r="1603" spans="1:9" x14ac:dyDescent="0.2">
      <c r="A1603" s="182">
        <v>300</v>
      </c>
      <c r="B1603" s="193">
        <v>2339</v>
      </c>
      <c r="C1603" s="183"/>
      <c r="D1603" s="183" t="s">
        <v>2113</v>
      </c>
      <c r="E1603" s="183" t="s">
        <v>559</v>
      </c>
      <c r="F1603" s="191">
        <v>3160</v>
      </c>
      <c r="G1603" s="213" t="str">
        <f t="shared" si="48"/>
        <v>Amstelland en de Meerlanden</v>
      </c>
      <c r="H1603" s="215" t="str">
        <f t="shared" si="49"/>
        <v>LEIDEN</v>
      </c>
      <c r="I1603" s="22"/>
    </row>
    <row r="1604" spans="1:9" x14ac:dyDescent="0.2">
      <c r="A1604" s="182">
        <v>300</v>
      </c>
      <c r="B1604" s="193">
        <v>2340</v>
      </c>
      <c r="C1604" s="183"/>
      <c r="D1604" s="183" t="s">
        <v>2670</v>
      </c>
      <c r="E1604" s="183" t="s">
        <v>237</v>
      </c>
      <c r="F1604" s="191">
        <v>3300</v>
      </c>
      <c r="G1604" s="213" t="str">
        <f t="shared" si="48"/>
        <v>Noord-Limburg</v>
      </c>
      <c r="H1604" s="215" t="str">
        <f t="shared" si="49"/>
        <v>EINDHOVEN</v>
      </c>
      <c r="I1604" s="22"/>
    </row>
    <row r="1605" spans="1:9" x14ac:dyDescent="0.2">
      <c r="A1605" s="182">
        <v>300</v>
      </c>
      <c r="B1605" s="193">
        <v>2341</v>
      </c>
      <c r="C1605" s="183"/>
      <c r="D1605" s="183" t="s">
        <v>1869</v>
      </c>
      <c r="E1605" s="183" t="s">
        <v>420</v>
      </c>
      <c r="F1605" s="191">
        <v>3260</v>
      </c>
      <c r="G1605" s="213" t="str">
        <f t="shared" si="48"/>
        <v>West-Brabant</v>
      </c>
      <c r="H1605" s="215" t="str">
        <f t="shared" si="49"/>
        <v>TILBURG</v>
      </c>
      <c r="I1605" s="22"/>
    </row>
    <row r="1606" spans="1:9" x14ac:dyDescent="0.2">
      <c r="A1606" s="182">
        <v>300</v>
      </c>
      <c r="B1606" s="193">
        <v>2342</v>
      </c>
      <c r="C1606" s="183"/>
      <c r="D1606" s="183" t="s">
        <v>2128</v>
      </c>
      <c r="E1606" s="183" t="s">
        <v>332</v>
      </c>
      <c r="F1606" s="191">
        <v>3180</v>
      </c>
      <c r="G1606" s="213" t="str">
        <f t="shared" si="48"/>
        <v>Haaglanden</v>
      </c>
      <c r="H1606" s="215" t="str">
        <f t="shared" si="49"/>
        <v>TILBURG</v>
      </c>
      <c r="I1606" s="22"/>
    </row>
    <row r="1607" spans="1:9" x14ac:dyDescent="0.2">
      <c r="A1607" s="182">
        <v>300</v>
      </c>
      <c r="B1607" s="193">
        <v>2343</v>
      </c>
      <c r="C1607" s="183"/>
      <c r="D1607" s="183" t="s">
        <v>2454</v>
      </c>
      <c r="E1607" s="183" t="s">
        <v>445</v>
      </c>
      <c r="F1607" s="191">
        <v>3280</v>
      </c>
      <c r="G1607" s="213" t="str">
        <f t="shared" si="48"/>
        <v>Noordoost-Brabant</v>
      </c>
      <c r="H1607" s="215" t="str">
        <f t="shared" si="49"/>
        <v>TILBURG</v>
      </c>
      <c r="I1607" s="22"/>
    </row>
    <row r="1608" spans="1:9" x14ac:dyDescent="0.2">
      <c r="A1608" s="182">
        <v>300</v>
      </c>
      <c r="B1608" s="193">
        <v>2344</v>
      </c>
      <c r="C1608" s="183"/>
      <c r="D1608" s="183" t="s">
        <v>530</v>
      </c>
      <c r="E1608" s="183" t="s">
        <v>252</v>
      </c>
      <c r="F1608" s="191">
        <v>3090</v>
      </c>
      <c r="G1608" s="213" t="str">
        <f t="shared" si="48"/>
        <v>Utrecht</v>
      </c>
      <c r="H1608" s="215" t="str">
        <f t="shared" si="49"/>
        <v>AMERSFOORT</v>
      </c>
      <c r="I1608" s="22"/>
    </row>
    <row r="1609" spans="1:9" x14ac:dyDescent="0.2">
      <c r="A1609" s="182">
        <v>300</v>
      </c>
      <c r="B1609" s="193">
        <v>2345</v>
      </c>
      <c r="C1609" s="183"/>
      <c r="D1609" s="183" t="s">
        <v>2671</v>
      </c>
      <c r="E1609" s="183" t="s">
        <v>362</v>
      </c>
      <c r="F1609" s="191">
        <v>3020</v>
      </c>
      <c r="G1609" s="213" t="str">
        <f t="shared" si="48"/>
        <v>Friesland</v>
      </c>
      <c r="H1609" s="215" t="str">
        <f t="shared" si="49"/>
        <v>LEEUWARDEN</v>
      </c>
      <c r="I1609" s="22"/>
    </row>
    <row r="1610" spans="1:9" x14ac:dyDescent="0.2">
      <c r="A1610" s="182">
        <v>300</v>
      </c>
      <c r="B1610" s="193">
        <v>2346</v>
      </c>
      <c r="C1610" s="183"/>
      <c r="D1610" s="183" t="s">
        <v>2234</v>
      </c>
      <c r="E1610" s="183" t="s">
        <v>785</v>
      </c>
      <c r="F1610" s="191">
        <v>3300</v>
      </c>
      <c r="G1610" s="213" t="str">
        <f t="shared" si="48"/>
        <v>Noord-Limburg</v>
      </c>
      <c r="H1610" s="215" t="str">
        <f t="shared" si="49"/>
        <v>EINDHOVEN</v>
      </c>
      <c r="I1610" s="22"/>
    </row>
    <row r="1611" spans="1:9" x14ac:dyDescent="0.2">
      <c r="A1611" s="182">
        <v>300</v>
      </c>
      <c r="B1611" s="193">
        <v>2347</v>
      </c>
      <c r="C1611" s="183"/>
      <c r="D1611" s="183" t="s">
        <v>1863</v>
      </c>
      <c r="E1611" s="183" t="s">
        <v>394</v>
      </c>
      <c r="F1611" s="191">
        <v>3190</v>
      </c>
      <c r="G1611" s="213" t="str">
        <f t="shared" si="48"/>
        <v>Delft Westland Oostland</v>
      </c>
      <c r="H1611" s="215" t="str">
        <f t="shared" si="49"/>
        <v>SCHIEDAM</v>
      </c>
      <c r="I1611" s="22"/>
    </row>
    <row r="1612" spans="1:9" x14ac:dyDescent="0.2">
      <c r="A1612" s="182">
        <v>300</v>
      </c>
      <c r="B1612" s="193">
        <v>2348</v>
      </c>
      <c r="C1612" s="183"/>
      <c r="D1612" s="183" t="s">
        <v>1912</v>
      </c>
      <c r="E1612" s="183" t="s">
        <v>562</v>
      </c>
      <c r="F1612" s="191">
        <v>3190</v>
      </c>
      <c r="G1612" s="213" t="str">
        <f t="shared" si="48"/>
        <v>Delft Westland Oostland</v>
      </c>
      <c r="H1612" s="215" t="str">
        <f t="shared" si="49"/>
        <v>SCHIEDAM</v>
      </c>
      <c r="I1612" s="22"/>
    </row>
    <row r="1613" spans="1:9" x14ac:dyDescent="0.2">
      <c r="A1613" s="182">
        <v>300</v>
      </c>
      <c r="B1613" s="193">
        <v>2349</v>
      </c>
      <c r="C1613" s="183"/>
      <c r="D1613" s="183" t="s">
        <v>2672</v>
      </c>
      <c r="E1613" s="183" t="s">
        <v>332</v>
      </c>
      <c r="F1613" s="191">
        <v>3190</v>
      </c>
      <c r="G1613" s="213" t="str">
        <f t="shared" si="48"/>
        <v>Delft Westland Oostland</v>
      </c>
      <c r="H1613" s="215" t="str">
        <f t="shared" si="49"/>
        <v>SCHIEDAM</v>
      </c>
      <c r="I1613" s="22"/>
    </row>
    <row r="1614" spans="1:9" x14ac:dyDescent="0.2">
      <c r="A1614" s="182">
        <v>300</v>
      </c>
      <c r="B1614" s="193">
        <v>2350</v>
      </c>
      <c r="C1614" s="183"/>
      <c r="D1614" s="183" t="s">
        <v>2673</v>
      </c>
      <c r="E1614" s="183" t="s">
        <v>401</v>
      </c>
      <c r="F1614" s="191">
        <v>3190</v>
      </c>
      <c r="G1614" s="213" t="str">
        <f t="shared" si="48"/>
        <v>Delft Westland Oostland</v>
      </c>
      <c r="H1614" s="215" t="str">
        <f t="shared" si="49"/>
        <v>SCHIEDAM</v>
      </c>
      <c r="I1614" s="22"/>
    </row>
    <row r="1615" spans="1:9" x14ac:dyDescent="0.2">
      <c r="A1615" s="182">
        <v>300</v>
      </c>
      <c r="B1615" s="193">
        <v>2351</v>
      </c>
      <c r="C1615" s="183"/>
      <c r="D1615" s="183" t="s">
        <v>1758</v>
      </c>
      <c r="E1615" s="183" t="s">
        <v>562</v>
      </c>
      <c r="F1615" s="191">
        <v>3100</v>
      </c>
      <c r="G1615" s="213" t="str">
        <f t="shared" si="48"/>
        <v>Flevoland</v>
      </c>
      <c r="H1615" s="215" t="str">
        <f t="shared" si="49"/>
        <v>ZWOLLE</v>
      </c>
      <c r="I1615" s="22"/>
    </row>
    <row r="1616" spans="1:9" x14ac:dyDescent="0.2">
      <c r="A1616" s="182">
        <v>300</v>
      </c>
      <c r="B1616" s="193">
        <v>2352</v>
      </c>
      <c r="C1616" s="183"/>
      <c r="D1616" s="183" t="s">
        <v>1832</v>
      </c>
      <c r="E1616" s="183" t="s">
        <v>428</v>
      </c>
      <c r="F1616" s="191">
        <v>3150</v>
      </c>
      <c r="G1616" s="213" t="str">
        <f t="shared" si="48"/>
        <v>Amsterdam</v>
      </c>
      <c r="H1616" s="215" t="str">
        <f t="shared" si="49"/>
        <v>AMERSFOORT</v>
      </c>
      <c r="I1616" s="22"/>
    </row>
    <row r="1617" spans="1:9" x14ac:dyDescent="0.2">
      <c r="A1617" s="182">
        <v>300</v>
      </c>
      <c r="B1617" s="193">
        <v>2353</v>
      </c>
      <c r="C1617" s="183"/>
      <c r="D1617" s="183" t="s">
        <v>2215</v>
      </c>
      <c r="E1617" s="183" t="s">
        <v>301</v>
      </c>
      <c r="F1617" s="191">
        <v>3140</v>
      </c>
      <c r="G1617" s="213" t="str">
        <f t="shared" si="48"/>
        <v>Zaanstreek/Waterland</v>
      </c>
      <c r="H1617" s="215" t="str">
        <f t="shared" si="49"/>
        <v>ZWOLLE</v>
      </c>
      <c r="I1617" s="22"/>
    </row>
    <row r="1618" spans="1:9" x14ac:dyDescent="0.2">
      <c r="A1618" s="182">
        <v>300</v>
      </c>
      <c r="B1618" s="193">
        <v>2354</v>
      </c>
      <c r="C1618" s="183"/>
      <c r="D1618" s="183" t="s">
        <v>1758</v>
      </c>
      <c r="E1618" s="183" t="s">
        <v>562</v>
      </c>
      <c r="F1618" s="191">
        <v>3060</v>
      </c>
      <c r="G1618" s="213" t="str">
        <f t="shared" si="48"/>
        <v>Apeldoorn Zutphen e.o.</v>
      </c>
      <c r="H1618" s="215" t="str">
        <f t="shared" si="49"/>
        <v>AMERSFOORT</v>
      </c>
      <c r="I1618" s="22"/>
    </row>
    <row r="1619" spans="1:9" x14ac:dyDescent="0.2">
      <c r="A1619" s="182">
        <v>300</v>
      </c>
      <c r="B1619" s="193">
        <v>2355</v>
      </c>
      <c r="C1619" s="183"/>
      <c r="D1619" s="183" t="s">
        <v>1756</v>
      </c>
      <c r="E1619" s="183" t="s">
        <v>562</v>
      </c>
      <c r="F1619" s="191">
        <v>3070</v>
      </c>
      <c r="G1619" s="213" t="str">
        <f t="shared" si="48"/>
        <v>Arnhem</v>
      </c>
      <c r="H1619" s="215" t="str">
        <f t="shared" si="49"/>
        <v>ENSCHEDE</v>
      </c>
      <c r="I1619" s="22"/>
    </row>
    <row r="1620" spans="1:9" x14ac:dyDescent="0.2">
      <c r="A1620" s="182">
        <v>300</v>
      </c>
      <c r="B1620" s="193">
        <v>2356</v>
      </c>
      <c r="C1620" s="183"/>
      <c r="D1620" s="183" t="s">
        <v>2674</v>
      </c>
      <c r="E1620" s="183" t="s">
        <v>263</v>
      </c>
      <c r="F1620" s="191">
        <v>3150</v>
      </c>
      <c r="G1620" s="213" t="str">
        <f t="shared" si="48"/>
        <v>Amsterdam</v>
      </c>
      <c r="H1620" s="215" t="str">
        <f t="shared" si="49"/>
        <v>AMERSFOORT</v>
      </c>
      <c r="I1620" s="22"/>
    </row>
    <row r="1621" spans="1:9" x14ac:dyDescent="0.2">
      <c r="A1621" s="182">
        <v>300</v>
      </c>
      <c r="B1621" s="193">
        <v>2357</v>
      </c>
      <c r="C1621" s="183"/>
      <c r="D1621" s="183" t="s">
        <v>2229</v>
      </c>
      <c r="E1621" s="183" t="s">
        <v>241</v>
      </c>
      <c r="F1621" s="191">
        <v>3120</v>
      </c>
      <c r="G1621" s="213" t="str">
        <f t="shared" si="48"/>
        <v>Noord-Holland Noord</v>
      </c>
      <c r="H1621" s="215" t="str">
        <f t="shared" si="49"/>
        <v>ALKMAAR</v>
      </c>
      <c r="I1621" s="22"/>
    </row>
    <row r="1622" spans="1:9" x14ac:dyDescent="0.2">
      <c r="A1622" s="182">
        <v>300</v>
      </c>
      <c r="B1622" s="193">
        <v>2359</v>
      </c>
      <c r="C1622" s="183"/>
      <c r="D1622" s="183" t="s">
        <v>2675</v>
      </c>
      <c r="E1622" s="183" t="s">
        <v>553</v>
      </c>
      <c r="F1622" s="191">
        <v>3180</v>
      </c>
      <c r="G1622" s="213" t="str">
        <f t="shared" si="48"/>
        <v>Haaglanden</v>
      </c>
      <c r="H1622" s="215" t="str">
        <f t="shared" si="49"/>
        <v>TILBURG</v>
      </c>
      <c r="I1622" s="22"/>
    </row>
    <row r="1623" spans="1:9" x14ac:dyDescent="0.2">
      <c r="A1623" s="182">
        <v>300</v>
      </c>
      <c r="B1623" s="193">
        <v>2360</v>
      </c>
      <c r="C1623" s="183"/>
      <c r="D1623" s="183" t="s">
        <v>2676</v>
      </c>
      <c r="E1623" s="183" t="s">
        <v>559</v>
      </c>
      <c r="F1623" s="191">
        <v>3150</v>
      </c>
      <c r="G1623" s="213" t="str">
        <f t="shared" si="48"/>
        <v>Amsterdam</v>
      </c>
      <c r="H1623" s="215" t="str">
        <f t="shared" si="49"/>
        <v>AMERSFOORT</v>
      </c>
      <c r="I1623" s="22"/>
    </row>
    <row r="1624" spans="1:9" x14ac:dyDescent="0.2">
      <c r="A1624" s="182">
        <v>300</v>
      </c>
      <c r="B1624" s="193">
        <v>2361</v>
      </c>
      <c r="C1624" s="183"/>
      <c r="D1624" s="183" t="s">
        <v>2677</v>
      </c>
      <c r="E1624" s="183" t="s">
        <v>550</v>
      </c>
      <c r="F1624" s="191">
        <v>3150</v>
      </c>
      <c r="G1624" s="213" t="str">
        <f t="shared" ref="G1624:G1687" si="50">VLOOKUP($F1624,$J$23:$L$54,2,FALSE)</f>
        <v>Amsterdam</v>
      </c>
      <c r="H1624" s="215" t="str">
        <f t="shared" ref="H1624:H1687" si="51">VLOOKUP($F1624,$J$23:$L$54,3,FALSE)</f>
        <v>AMERSFOORT</v>
      </c>
      <c r="I1624" s="22"/>
    </row>
    <row r="1625" spans="1:9" x14ac:dyDescent="0.2">
      <c r="A1625" s="182">
        <v>300</v>
      </c>
      <c r="B1625" s="193">
        <v>2362</v>
      </c>
      <c r="C1625" s="183"/>
      <c r="D1625" s="183" t="s">
        <v>2678</v>
      </c>
      <c r="E1625" s="183" t="s">
        <v>246</v>
      </c>
      <c r="F1625" s="191">
        <v>3040</v>
      </c>
      <c r="G1625" s="213" t="str">
        <f t="shared" si="50"/>
        <v>Zwolle</v>
      </c>
      <c r="H1625" s="215" t="str">
        <f t="shared" si="51"/>
        <v>ZWOLLE</v>
      </c>
      <c r="I1625" s="22"/>
    </row>
    <row r="1626" spans="1:9" x14ac:dyDescent="0.2">
      <c r="A1626" s="182">
        <v>300</v>
      </c>
      <c r="B1626" s="193">
        <v>2363</v>
      </c>
      <c r="C1626" s="183"/>
      <c r="D1626" s="183" t="s">
        <v>2679</v>
      </c>
      <c r="E1626" s="183" t="s">
        <v>257</v>
      </c>
      <c r="F1626" s="191">
        <v>3070</v>
      </c>
      <c r="G1626" s="213" t="str">
        <f t="shared" si="50"/>
        <v>Arnhem</v>
      </c>
      <c r="H1626" s="215" t="str">
        <f t="shared" si="51"/>
        <v>ENSCHEDE</v>
      </c>
      <c r="I1626" s="22"/>
    </row>
    <row r="1627" spans="1:9" x14ac:dyDescent="0.2">
      <c r="A1627" s="182">
        <v>300</v>
      </c>
      <c r="B1627" s="193">
        <v>2364</v>
      </c>
      <c r="C1627" s="183"/>
      <c r="D1627" s="183" t="s">
        <v>2680</v>
      </c>
      <c r="E1627" s="183" t="s">
        <v>282</v>
      </c>
      <c r="F1627" s="191">
        <v>3070</v>
      </c>
      <c r="G1627" s="213" t="str">
        <f t="shared" si="50"/>
        <v>Arnhem</v>
      </c>
      <c r="H1627" s="215" t="str">
        <f t="shared" si="51"/>
        <v>ENSCHEDE</v>
      </c>
      <c r="I1627" s="22"/>
    </row>
    <row r="1628" spans="1:9" x14ac:dyDescent="0.2">
      <c r="A1628" s="182">
        <v>300</v>
      </c>
      <c r="B1628" s="193">
        <v>2365</v>
      </c>
      <c r="C1628" s="183"/>
      <c r="D1628" s="183" t="s">
        <v>2681</v>
      </c>
      <c r="E1628" s="183" t="s">
        <v>314</v>
      </c>
      <c r="F1628" s="191">
        <v>3090</v>
      </c>
      <c r="G1628" s="213" t="str">
        <f t="shared" si="50"/>
        <v>Utrecht</v>
      </c>
      <c r="H1628" s="215" t="str">
        <f t="shared" si="51"/>
        <v>AMERSFOORT</v>
      </c>
      <c r="I1628" s="22"/>
    </row>
    <row r="1629" spans="1:9" x14ac:dyDescent="0.2">
      <c r="A1629" s="182">
        <v>300</v>
      </c>
      <c r="B1629" s="193">
        <v>2366</v>
      </c>
      <c r="C1629" s="183"/>
      <c r="D1629" s="183" t="s">
        <v>2682</v>
      </c>
      <c r="E1629" s="183" t="s">
        <v>1161</v>
      </c>
      <c r="F1629" s="191">
        <v>3310</v>
      </c>
      <c r="G1629" s="213" t="str">
        <f t="shared" si="50"/>
        <v>Zuid-Limburg</v>
      </c>
      <c r="H1629" s="215" t="str">
        <f t="shared" si="51"/>
        <v>TILBURG</v>
      </c>
      <c r="I1629" s="22"/>
    </row>
    <row r="1630" spans="1:9" x14ac:dyDescent="0.2">
      <c r="A1630" s="182">
        <v>300</v>
      </c>
      <c r="B1630" s="193">
        <v>2367</v>
      </c>
      <c r="C1630" s="183"/>
      <c r="D1630" s="183" t="s">
        <v>2683</v>
      </c>
      <c r="E1630" s="183" t="s">
        <v>263</v>
      </c>
      <c r="F1630" s="191">
        <v>3150</v>
      </c>
      <c r="G1630" s="213" t="str">
        <f t="shared" si="50"/>
        <v>Amsterdam</v>
      </c>
      <c r="H1630" s="215" t="str">
        <f t="shared" si="51"/>
        <v>AMERSFOORT</v>
      </c>
      <c r="I1630" s="22"/>
    </row>
    <row r="1631" spans="1:9" x14ac:dyDescent="0.2">
      <c r="A1631" s="182">
        <v>300</v>
      </c>
      <c r="B1631" s="193">
        <v>2368</v>
      </c>
      <c r="C1631" s="183"/>
      <c r="D1631" s="183" t="s">
        <v>2684</v>
      </c>
      <c r="E1631" s="183" t="s">
        <v>644</v>
      </c>
      <c r="F1631" s="191">
        <v>3020</v>
      </c>
      <c r="G1631" s="213" t="str">
        <f t="shared" si="50"/>
        <v>Friesland</v>
      </c>
      <c r="H1631" s="215" t="str">
        <f t="shared" si="51"/>
        <v>LEEUWARDEN</v>
      </c>
      <c r="I1631" s="22"/>
    </row>
    <row r="1632" spans="1:9" x14ac:dyDescent="0.2">
      <c r="A1632" s="182">
        <v>300</v>
      </c>
      <c r="B1632" s="193">
        <v>2369</v>
      </c>
      <c r="C1632" s="183"/>
      <c r="D1632" s="183" t="s">
        <v>2685</v>
      </c>
      <c r="E1632" s="183" t="s">
        <v>251</v>
      </c>
      <c r="F1632" s="191">
        <v>3070</v>
      </c>
      <c r="G1632" s="213" t="str">
        <f t="shared" si="50"/>
        <v>Arnhem</v>
      </c>
      <c r="H1632" s="215" t="str">
        <f t="shared" si="51"/>
        <v>ENSCHEDE</v>
      </c>
      <c r="I1632" s="22"/>
    </row>
    <row r="1633" spans="1:9" x14ac:dyDescent="0.2">
      <c r="A1633" s="182">
        <v>300</v>
      </c>
      <c r="B1633" s="193">
        <v>2370</v>
      </c>
      <c r="C1633" s="183"/>
      <c r="D1633" s="183" t="s">
        <v>2686</v>
      </c>
      <c r="E1633" s="183" t="s">
        <v>239</v>
      </c>
      <c r="F1633" s="191">
        <v>3040</v>
      </c>
      <c r="G1633" s="213" t="str">
        <f t="shared" si="50"/>
        <v>Zwolle</v>
      </c>
      <c r="H1633" s="215" t="str">
        <f t="shared" si="51"/>
        <v>ZWOLLE</v>
      </c>
      <c r="I1633" s="22"/>
    </row>
    <row r="1634" spans="1:9" x14ac:dyDescent="0.2">
      <c r="A1634" s="182">
        <v>300</v>
      </c>
      <c r="B1634" s="193">
        <v>2371</v>
      </c>
      <c r="C1634" s="183"/>
      <c r="D1634" s="183" t="s">
        <v>2120</v>
      </c>
      <c r="E1634" s="183" t="s">
        <v>397</v>
      </c>
      <c r="F1634" s="191">
        <v>3260</v>
      </c>
      <c r="G1634" s="213" t="str">
        <f t="shared" si="50"/>
        <v>West-Brabant</v>
      </c>
      <c r="H1634" s="215" t="str">
        <f t="shared" si="51"/>
        <v>TILBURG</v>
      </c>
      <c r="I1634" s="22"/>
    </row>
    <row r="1635" spans="1:9" x14ac:dyDescent="0.2">
      <c r="A1635" s="182">
        <v>300</v>
      </c>
      <c r="B1635" s="193">
        <v>2372</v>
      </c>
      <c r="C1635" s="183"/>
      <c r="D1635" s="183" t="s">
        <v>2687</v>
      </c>
      <c r="E1635" s="183" t="s">
        <v>560</v>
      </c>
      <c r="F1635" s="191">
        <v>3210</v>
      </c>
      <c r="G1635" s="213" t="str">
        <f t="shared" si="50"/>
        <v>Rotterdam</v>
      </c>
      <c r="H1635" s="215" t="str">
        <f t="shared" si="51"/>
        <v>ZWOLLE</v>
      </c>
      <c r="I1635" s="22"/>
    </row>
    <row r="1636" spans="1:9" x14ac:dyDescent="0.2">
      <c r="A1636" s="182">
        <v>300</v>
      </c>
      <c r="B1636" s="193">
        <v>2373</v>
      </c>
      <c r="C1636" s="183"/>
      <c r="D1636" s="183" t="s">
        <v>2688</v>
      </c>
      <c r="E1636" s="183" t="s">
        <v>2689</v>
      </c>
      <c r="F1636" s="191">
        <v>3040</v>
      </c>
      <c r="G1636" s="213" t="str">
        <f t="shared" si="50"/>
        <v>Zwolle</v>
      </c>
      <c r="H1636" s="215" t="str">
        <f t="shared" si="51"/>
        <v>ZWOLLE</v>
      </c>
      <c r="I1636" s="22"/>
    </row>
    <row r="1637" spans="1:9" x14ac:dyDescent="0.2">
      <c r="A1637" s="182">
        <v>300</v>
      </c>
      <c r="B1637" s="193">
        <v>2374</v>
      </c>
      <c r="C1637" s="183"/>
      <c r="D1637" s="183" t="s">
        <v>2690</v>
      </c>
      <c r="E1637" s="183" t="s">
        <v>1215</v>
      </c>
      <c r="F1637" s="191">
        <v>3080</v>
      </c>
      <c r="G1637" s="213" t="str">
        <f t="shared" si="50"/>
        <v>Nijmegen</v>
      </c>
      <c r="H1637" s="215" t="str">
        <f t="shared" si="51"/>
        <v>EINDHOVEN</v>
      </c>
      <c r="I1637" s="22"/>
    </row>
    <row r="1638" spans="1:9" x14ac:dyDescent="0.2">
      <c r="A1638" s="182">
        <v>300</v>
      </c>
      <c r="B1638" s="193">
        <v>2375</v>
      </c>
      <c r="C1638" s="183"/>
      <c r="D1638" s="183" t="s">
        <v>2691</v>
      </c>
      <c r="E1638" s="183" t="s">
        <v>245</v>
      </c>
      <c r="F1638" s="191">
        <v>3210</v>
      </c>
      <c r="G1638" s="213" t="str">
        <f t="shared" si="50"/>
        <v>Rotterdam</v>
      </c>
      <c r="H1638" s="215" t="str">
        <f t="shared" si="51"/>
        <v>ZWOLLE</v>
      </c>
      <c r="I1638" s="22"/>
    </row>
    <row r="1639" spans="1:9" x14ac:dyDescent="0.2">
      <c r="A1639" s="182">
        <v>300</v>
      </c>
      <c r="B1639" s="193">
        <v>2376</v>
      </c>
      <c r="C1639" s="183"/>
      <c r="D1639" s="183" t="s">
        <v>2692</v>
      </c>
      <c r="E1639" s="183" t="s">
        <v>2693</v>
      </c>
      <c r="F1639" s="191">
        <v>3020</v>
      </c>
      <c r="G1639" s="213" t="str">
        <f t="shared" si="50"/>
        <v>Friesland</v>
      </c>
      <c r="H1639" s="215" t="str">
        <f t="shared" si="51"/>
        <v>LEEUWARDEN</v>
      </c>
      <c r="I1639" s="22"/>
    </row>
    <row r="1640" spans="1:9" x14ac:dyDescent="0.2">
      <c r="A1640" s="182">
        <v>300</v>
      </c>
      <c r="B1640" s="193">
        <v>2377</v>
      </c>
      <c r="C1640" s="183"/>
      <c r="D1640" s="183" t="s">
        <v>2694</v>
      </c>
      <c r="E1640" s="183" t="s">
        <v>560</v>
      </c>
      <c r="F1640" s="191">
        <v>3210</v>
      </c>
      <c r="G1640" s="213" t="str">
        <f t="shared" si="50"/>
        <v>Rotterdam</v>
      </c>
      <c r="H1640" s="215" t="str">
        <f t="shared" si="51"/>
        <v>ZWOLLE</v>
      </c>
      <c r="I1640" s="22"/>
    </row>
    <row r="1641" spans="1:9" x14ac:dyDescent="0.2">
      <c r="A1641" s="182">
        <v>300</v>
      </c>
      <c r="B1641" s="193">
        <v>2378</v>
      </c>
      <c r="C1641" s="183"/>
      <c r="D1641" s="183" t="s">
        <v>674</v>
      </c>
      <c r="E1641" s="183" t="s">
        <v>560</v>
      </c>
      <c r="F1641" s="191">
        <v>3210</v>
      </c>
      <c r="G1641" s="213" t="str">
        <f t="shared" si="50"/>
        <v>Rotterdam</v>
      </c>
      <c r="H1641" s="215" t="str">
        <f t="shared" si="51"/>
        <v>ZWOLLE</v>
      </c>
      <c r="I1641" s="22"/>
    </row>
    <row r="1642" spans="1:9" x14ac:dyDescent="0.2">
      <c r="A1642" s="182">
        <v>300</v>
      </c>
      <c r="B1642" s="193">
        <v>2379</v>
      </c>
      <c r="C1642" s="183"/>
      <c r="D1642" s="183" t="s">
        <v>2695</v>
      </c>
      <c r="E1642" s="183" t="s">
        <v>2696</v>
      </c>
      <c r="F1642" s="191">
        <v>3030</v>
      </c>
      <c r="G1642" s="213" t="str">
        <f t="shared" si="50"/>
        <v>Drenthe</v>
      </c>
      <c r="H1642" s="215" t="str">
        <f t="shared" si="51"/>
        <v>ZWOLLE</v>
      </c>
      <c r="I1642" s="22"/>
    </row>
    <row r="1643" spans="1:9" x14ac:dyDescent="0.2">
      <c r="A1643" s="182">
        <v>300</v>
      </c>
      <c r="B1643" s="193">
        <v>2380</v>
      </c>
      <c r="C1643" s="183"/>
      <c r="D1643" s="183" t="s">
        <v>2697</v>
      </c>
      <c r="E1643" s="183" t="s">
        <v>245</v>
      </c>
      <c r="F1643" s="191">
        <v>3020</v>
      </c>
      <c r="G1643" s="213" t="str">
        <f t="shared" si="50"/>
        <v>Friesland</v>
      </c>
      <c r="H1643" s="215" t="str">
        <f t="shared" si="51"/>
        <v>LEEUWARDEN</v>
      </c>
      <c r="I1643" s="22"/>
    </row>
    <row r="1644" spans="1:9" x14ac:dyDescent="0.2">
      <c r="A1644" s="182">
        <v>300</v>
      </c>
      <c r="B1644" s="193">
        <v>2381</v>
      </c>
      <c r="C1644" s="183"/>
      <c r="D1644" s="183" t="s">
        <v>2688</v>
      </c>
      <c r="E1644" s="183" t="s">
        <v>2689</v>
      </c>
      <c r="F1644" s="191">
        <v>3061</v>
      </c>
      <c r="G1644" s="213" t="str">
        <f t="shared" si="50"/>
        <v>Midden IJssel</v>
      </c>
      <c r="H1644" s="215" t="str">
        <f t="shared" si="51"/>
        <v>DEVENTER</v>
      </c>
      <c r="I1644" s="22"/>
    </row>
    <row r="1645" spans="1:9" x14ac:dyDescent="0.2">
      <c r="A1645" s="182">
        <v>300</v>
      </c>
      <c r="B1645" s="193">
        <v>2382</v>
      </c>
      <c r="C1645" s="183"/>
      <c r="D1645" s="183" t="s">
        <v>2698</v>
      </c>
      <c r="E1645" s="183" t="s">
        <v>249</v>
      </c>
      <c r="F1645" s="191">
        <v>3050</v>
      </c>
      <c r="G1645" s="213" t="str">
        <f t="shared" si="50"/>
        <v>Twente</v>
      </c>
      <c r="H1645" s="215" t="str">
        <f t="shared" si="51"/>
        <v>ENSCHEDE</v>
      </c>
      <c r="I1645" s="22"/>
    </row>
    <row r="1646" spans="1:9" x14ac:dyDescent="0.2">
      <c r="A1646" s="182">
        <v>300</v>
      </c>
      <c r="B1646" s="193">
        <v>2383</v>
      </c>
      <c r="C1646" s="183"/>
      <c r="D1646" s="183" t="s">
        <v>2699</v>
      </c>
      <c r="E1646" s="183" t="s">
        <v>471</v>
      </c>
      <c r="F1646" s="191">
        <v>3020</v>
      </c>
      <c r="G1646" s="213" t="str">
        <f t="shared" si="50"/>
        <v>Friesland</v>
      </c>
      <c r="H1646" s="215" t="str">
        <f t="shared" si="51"/>
        <v>LEEUWARDEN</v>
      </c>
      <c r="I1646" s="22"/>
    </row>
    <row r="1647" spans="1:9" x14ac:dyDescent="0.2">
      <c r="A1647" s="182">
        <v>300</v>
      </c>
      <c r="B1647" s="193">
        <v>2384</v>
      </c>
      <c r="C1647" s="183"/>
      <c r="D1647" s="183" t="s">
        <v>2700</v>
      </c>
      <c r="E1647" s="183" t="s">
        <v>558</v>
      </c>
      <c r="F1647" s="191">
        <v>3080</v>
      </c>
      <c r="G1647" s="213" t="str">
        <f t="shared" si="50"/>
        <v>Nijmegen</v>
      </c>
      <c r="H1647" s="215" t="str">
        <f t="shared" si="51"/>
        <v>EINDHOVEN</v>
      </c>
      <c r="I1647" s="22"/>
    </row>
    <row r="1648" spans="1:9" x14ac:dyDescent="0.2">
      <c r="A1648" s="182">
        <v>300</v>
      </c>
      <c r="B1648" s="193">
        <v>2385</v>
      </c>
      <c r="C1648" s="183"/>
      <c r="D1648" s="183" t="s">
        <v>2700</v>
      </c>
      <c r="E1648" s="183" t="s">
        <v>558</v>
      </c>
      <c r="F1648" s="191">
        <v>3180</v>
      </c>
      <c r="G1648" s="213" t="str">
        <f t="shared" si="50"/>
        <v>Haaglanden</v>
      </c>
      <c r="H1648" s="215" t="str">
        <f t="shared" si="51"/>
        <v>TILBURG</v>
      </c>
      <c r="I1648" s="22"/>
    </row>
    <row r="1649" spans="1:9" x14ac:dyDescent="0.2">
      <c r="A1649" s="182">
        <v>300</v>
      </c>
      <c r="B1649" s="193">
        <v>2386</v>
      </c>
      <c r="C1649" s="183"/>
      <c r="D1649" s="183" t="s">
        <v>2701</v>
      </c>
      <c r="E1649" s="183" t="s">
        <v>2702</v>
      </c>
      <c r="F1649" s="191">
        <v>3020</v>
      </c>
      <c r="G1649" s="213" t="str">
        <f t="shared" si="50"/>
        <v>Friesland</v>
      </c>
      <c r="H1649" s="215" t="str">
        <f t="shared" si="51"/>
        <v>LEEUWARDEN</v>
      </c>
      <c r="I1649" s="22"/>
    </row>
    <row r="1650" spans="1:9" x14ac:dyDescent="0.2">
      <c r="A1650" s="182">
        <v>300</v>
      </c>
      <c r="B1650" s="193">
        <v>2387</v>
      </c>
      <c r="C1650" s="183"/>
      <c r="D1650" s="183" t="s">
        <v>2703</v>
      </c>
      <c r="E1650" s="183" t="s">
        <v>244</v>
      </c>
      <c r="F1650" s="191">
        <v>3280</v>
      </c>
      <c r="G1650" s="213" t="str">
        <f t="shared" si="50"/>
        <v>Noordoost-Brabant</v>
      </c>
      <c r="H1650" s="215" t="str">
        <f t="shared" si="51"/>
        <v>TILBURG</v>
      </c>
      <c r="I1650" s="22"/>
    </row>
    <row r="1651" spans="1:9" x14ac:dyDescent="0.2">
      <c r="A1651" s="182">
        <v>300</v>
      </c>
      <c r="B1651" s="193">
        <v>2388</v>
      </c>
      <c r="C1651" s="183"/>
      <c r="D1651" s="183" t="s">
        <v>1715</v>
      </c>
      <c r="E1651" s="183" t="s">
        <v>554</v>
      </c>
      <c r="F1651" s="191">
        <v>3070</v>
      </c>
      <c r="G1651" s="213" t="str">
        <f t="shared" si="50"/>
        <v>Arnhem</v>
      </c>
      <c r="H1651" s="215" t="str">
        <f t="shared" si="51"/>
        <v>ENSCHEDE</v>
      </c>
      <c r="I1651" s="22"/>
    </row>
    <row r="1652" spans="1:9" x14ac:dyDescent="0.2">
      <c r="A1652" s="182">
        <v>300</v>
      </c>
      <c r="B1652" s="193">
        <v>2389</v>
      </c>
      <c r="C1652" s="183"/>
      <c r="D1652" s="183" t="s">
        <v>2704</v>
      </c>
      <c r="E1652" s="183" t="s">
        <v>254</v>
      </c>
      <c r="F1652" s="191">
        <v>3020</v>
      </c>
      <c r="G1652" s="213" t="str">
        <f t="shared" si="50"/>
        <v>Friesland</v>
      </c>
      <c r="H1652" s="215" t="str">
        <f t="shared" si="51"/>
        <v>LEEUWARDEN</v>
      </c>
      <c r="I1652" s="22"/>
    </row>
    <row r="1653" spans="1:9" x14ac:dyDescent="0.2">
      <c r="A1653" s="182">
        <v>300</v>
      </c>
      <c r="B1653" s="193">
        <v>2390</v>
      </c>
      <c r="C1653" s="183"/>
      <c r="D1653" s="183" t="s">
        <v>2677</v>
      </c>
      <c r="E1653" s="183" t="s">
        <v>550</v>
      </c>
      <c r="F1653" s="191">
        <v>3080</v>
      </c>
      <c r="G1653" s="213" t="str">
        <f t="shared" si="50"/>
        <v>Nijmegen</v>
      </c>
      <c r="H1653" s="215" t="str">
        <f t="shared" si="51"/>
        <v>EINDHOVEN</v>
      </c>
      <c r="I1653" s="22"/>
    </row>
    <row r="1654" spans="1:9" x14ac:dyDescent="0.2">
      <c r="A1654" s="182">
        <v>300</v>
      </c>
      <c r="B1654" s="193">
        <v>2391</v>
      </c>
      <c r="C1654" s="183"/>
      <c r="D1654" s="183" t="s">
        <v>2120</v>
      </c>
      <c r="E1654" s="183" t="s">
        <v>397</v>
      </c>
      <c r="F1654" s="191">
        <v>3180</v>
      </c>
      <c r="G1654" s="213" t="str">
        <f t="shared" si="50"/>
        <v>Haaglanden</v>
      </c>
      <c r="H1654" s="215" t="str">
        <f t="shared" si="51"/>
        <v>TILBURG</v>
      </c>
      <c r="I1654" s="22"/>
    </row>
    <row r="1655" spans="1:9" x14ac:dyDescent="0.2">
      <c r="A1655" s="182">
        <v>300</v>
      </c>
      <c r="B1655" s="193">
        <v>2392</v>
      </c>
      <c r="C1655" s="183"/>
      <c r="D1655" s="183" t="s">
        <v>2120</v>
      </c>
      <c r="E1655" s="183" t="s">
        <v>397</v>
      </c>
      <c r="F1655" s="191">
        <v>3230</v>
      </c>
      <c r="G1655" s="213" t="str">
        <f t="shared" si="50"/>
        <v>Zuid-Hollandse Eilanden</v>
      </c>
      <c r="H1655" s="215" t="str">
        <f t="shared" si="51"/>
        <v>TILBURG</v>
      </c>
      <c r="I1655" s="22"/>
    </row>
    <row r="1656" spans="1:9" x14ac:dyDescent="0.2">
      <c r="A1656" s="182">
        <v>300</v>
      </c>
      <c r="B1656" s="193">
        <v>2393</v>
      </c>
      <c r="C1656" s="183"/>
      <c r="D1656" s="183" t="s">
        <v>2705</v>
      </c>
      <c r="E1656" s="183" t="s">
        <v>2706</v>
      </c>
      <c r="F1656" s="191">
        <v>3070</v>
      </c>
      <c r="G1656" s="213" t="str">
        <f t="shared" si="50"/>
        <v>Arnhem</v>
      </c>
      <c r="H1656" s="215" t="str">
        <f t="shared" si="51"/>
        <v>ENSCHEDE</v>
      </c>
      <c r="I1656" s="22"/>
    </row>
    <row r="1657" spans="1:9" x14ac:dyDescent="0.2">
      <c r="A1657" s="182">
        <v>300</v>
      </c>
      <c r="B1657" s="193">
        <v>2394</v>
      </c>
      <c r="C1657" s="183"/>
      <c r="D1657" s="183" t="s">
        <v>1819</v>
      </c>
      <c r="E1657" s="183" t="s">
        <v>439</v>
      </c>
      <c r="F1657" s="191">
        <v>3070</v>
      </c>
      <c r="G1657" s="213" t="str">
        <f t="shared" si="50"/>
        <v>Arnhem</v>
      </c>
      <c r="H1657" s="215" t="str">
        <f t="shared" si="51"/>
        <v>ENSCHEDE</v>
      </c>
      <c r="I1657" s="22"/>
    </row>
    <row r="1658" spans="1:9" x14ac:dyDescent="0.2">
      <c r="A1658" s="182">
        <v>300</v>
      </c>
      <c r="B1658" s="193">
        <v>2395</v>
      </c>
      <c r="C1658" s="183"/>
      <c r="D1658" s="183" t="s">
        <v>2707</v>
      </c>
      <c r="E1658" s="183" t="s">
        <v>560</v>
      </c>
      <c r="F1658" s="191">
        <v>3040</v>
      </c>
      <c r="G1658" s="213" t="str">
        <f t="shared" si="50"/>
        <v>Zwolle</v>
      </c>
      <c r="H1658" s="215" t="str">
        <f t="shared" si="51"/>
        <v>ZWOLLE</v>
      </c>
      <c r="I1658" s="22"/>
    </row>
    <row r="1659" spans="1:9" x14ac:dyDescent="0.2">
      <c r="A1659" s="182">
        <v>300</v>
      </c>
      <c r="B1659" s="193">
        <v>2396</v>
      </c>
      <c r="C1659" s="183"/>
      <c r="D1659" s="183" t="s">
        <v>2581</v>
      </c>
      <c r="E1659" s="183" t="s">
        <v>650</v>
      </c>
      <c r="F1659" s="191">
        <v>3061</v>
      </c>
      <c r="G1659" s="213" t="str">
        <f t="shared" si="50"/>
        <v>Midden IJssel</v>
      </c>
      <c r="H1659" s="215" t="str">
        <f t="shared" si="51"/>
        <v>DEVENTER</v>
      </c>
      <c r="I1659" s="22"/>
    </row>
    <row r="1660" spans="1:9" x14ac:dyDescent="0.2">
      <c r="A1660" s="182">
        <v>300</v>
      </c>
      <c r="B1660" s="193">
        <v>2397</v>
      </c>
      <c r="C1660" s="183"/>
      <c r="D1660" s="183" t="s">
        <v>2707</v>
      </c>
      <c r="E1660" s="183" t="s">
        <v>560</v>
      </c>
      <c r="F1660" s="191">
        <v>3210</v>
      </c>
      <c r="G1660" s="213" t="str">
        <f t="shared" si="50"/>
        <v>Rotterdam</v>
      </c>
      <c r="H1660" s="215" t="str">
        <f t="shared" si="51"/>
        <v>ZWOLLE</v>
      </c>
      <c r="I1660" s="22"/>
    </row>
    <row r="1661" spans="1:9" x14ac:dyDescent="0.2">
      <c r="A1661" s="182">
        <v>300</v>
      </c>
      <c r="B1661" s="193">
        <v>2399</v>
      </c>
      <c r="C1661" s="183"/>
      <c r="D1661" s="183" t="s">
        <v>2708</v>
      </c>
      <c r="E1661" s="183" t="s">
        <v>251</v>
      </c>
      <c r="F1661" s="191">
        <v>3070</v>
      </c>
      <c r="G1661" s="213" t="str">
        <f t="shared" si="50"/>
        <v>Arnhem</v>
      </c>
      <c r="H1661" s="215" t="str">
        <f t="shared" si="51"/>
        <v>ENSCHEDE</v>
      </c>
      <c r="I1661" s="22"/>
    </row>
    <row r="1662" spans="1:9" x14ac:dyDescent="0.2">
      <c r="A1662" s="182">
        <v>300</v>
      </c>
      <c r="B1662" s="193">
        <v>2400</v>
      </c>
      <c r="C1662" s="183"/>
      <c r="D1662" s="183" t="s">
        <v>1774</v>
      </c>
      <c r="E1662" s="183" t="s">
        <v>382</v>
      </c>
      <c r="F1662" s="191">
        <v>3070</v>
      </c>
      <c r="G1662" s="213" t="str">
        <f t="shared" si="50"/>
        <v>Arnhem</v>
      </c>
      <c r="H1662" s="215" t="str">
        <f t="shared" si="51"/>
        <v>ENSCHEDE</v>
      </c>
      <c r="I1662" s="22"/>
    </row>
    <row r="1663" spans="1:9" x14ac:dyDescent="0.2">
      <c r="A1663" s="182">
        <v>300</v>
      </c>
      <c r="B1663" s="193">
        <v>2401</v>
      </c>
      <c r="C1663" s="183"/>
      <c r="D1663" s="183" t="s">
        <v>1912</v>
      </c>
      <c r="E1663" s="183" t="s">
        <v>562</v>
      </c>
      <c r="F1663" s="191">
        <v>3061</v>
      </c>
      <c r="G1663" s="213" t="str">
        <f t="shared" si="50"/>
        <v>Midden IJssel</v>
      </c>
      <c r="H1663" s="215" t="str">
        <f t="shared" si="51"/>
        <v>DEVENTER</v>
      </c>
      <c r="I1663" s="22"/>
    </row>
    <row r="1664" spans="1:9" x14ac:dyDescent="0.2">
      <c r="A1664" s="182">
        <v>300</v>
      </c>
      <c r="B1664" s="193">
        <v>2402</v>
      </c>
      <c r="C1664" s="183"/>
      <c r="D1664" s="183" t="s">
        <v>2709</v>
      </c>
      <c r="E1664" s="183" t="s">
        <v>550</v>
      </c>
      <c r="F1664" s="191">
        <v>3130</v>
      </c>
      <c r="G1664" s="213" t="str">
        <f t="shared" si="50"/>
        <v>Kennemerland</v>
      </c>
      <c r="H1664" s="215" t="str">
        <f t="shared" si="51"/>
        <v>ZWOLLE</v>
      </c>
      <c r="I1664" s="22"/>
    </row>
    <row r="1665" spans="1:9" x14ac:dyDescent="0.2">
      <c r="A1665" s="182">
        <v>300</v>
      </c>
      <c r="B1665" s="193">
        <v>2403</v>
      </c>
      <c r="C1665" s="183"/>
      <c r="D1665" s="183" t="s">
        <v>2710</v>
      </c>
      <c r="E1665" s="183" t="s">
        <v>428</v>
      </c>
      <c r="F1665" s="191">
        <v>3150</v>
      </c>
      <c r="G1665" s="213" t="str">
        <f t="shared" si="50"/>
        <v>Amsterdam</v>
      </c>
      <c r="H1665" s="215" t="str">
        <f t="shared" si="51"/>
        <v>AMERSFOORT</v>
      </c>
      <c r="I1665" s="22"/>
    </row>
    <row r="1666" spans="1:9" x14ac:dyDescent="0.2">
      <c r="A1666" s="182">
        <v>300</v>
      </c>
      <c r="B1666" s="193">
        <v>2404</v>
      </c>
      <c r="C1666" s="183"/>
      <c r="D1666" s="183" t="s">
        <v>1832</v>
      </c>
      <c r="E1666" s="183" t="s">
        <v>428</v>
      </c>
      <c r="F1666" s="191">
        <v>3030</v>
      </c>
      <c r="G1666" s="213" t="str">
        <f t="shared" si="50"/>
        <v>Drenthe</v>
      </c>
      <c r="H1666" s="215" t="str">
        <f t="shared" si="51"/>
        <v>ZWOLLE</v>
      </c>
      <c r="I1666" s="22"/>
    </row>
    <row r="1667" spans="1:9" x14ac:dyDescent="0.2">
      <c r="A1667" s="182">
        <v>300</v>
      </c>
      <c r="B1667" s="193">
        <v>2405</v>
      </c>
      <c r="C1667" s="183"/>
      <c r="D1667" s="183" t="s">
        <v>2711</v>
      </c>
      <c r="E1667" s="183" t="s">
        <v>435</v>
      </c>
      <c r="F1667" s="191">
        <v>3290</v>
      </c>
      <c r="G1667" s="213" t="str">
        <f t="shared" si="50"/>
        <v>Zuidoost-Brabant</v>
      </c>
      <c r="H1667" s="215" t="str">
        <f t="shared" si="51"/>
        <v>TILBURG</v>
      </c>
      <c r="I1667" s="22"/>
    </row>
    <row r="1668" spans="1:9" x14ac:dyDescent="0.2">
      <c r="A1668" s="182">
        <v>300</v>
      </c>
      <c r="B1668" s="193">
        <v>2406</v>
      </c>
      <c r="C1668" s="183"/>
      <c r="D1668" s="183" t="s">
        <v>1832</v>
      </c>
      <c r="E1668" s="183" t="s">
        <v>428</v>
      </c>
      <c r="F1668" s="191">
        <v>3180</v>
      </c>
      <c r="G1668" s="213" t="str">
        <f t="shared" si="50"/>
        <v>Haaglanden</v>
      </c>
      <c r="H1668" s="215" t="str">
        <f t="shared" si="51"/>
        <v>TILBURG</v>
      </c>
      <c r="I1668" s="22"/>
    </row>
    <row r="1669" spans="1:9" x14ac:dyDescent="0.2">
      <c r="A1669" s="182">
        <v>300</v>
      </c>
      <c r="B1669" s="193">
        <v>2407</v>
      </c>
      <c r="C1669" s="183"/>
      <c r="D1669" s="183" t="s">
        <v>2712</v>
      </c>
      <c r="E1669" s="183" t="s">
        <v>429</v>
      </c>
      <c r="F1669" s="191">
        <v>3060</v>
      </c>
      <c r="G1669" s="213" t="str">
        <f t="shared" si="50"/>
        <v>Apeldoorn Zutphen e.o.</v>
      </c>
      <c r="H1669" s="215" t="str">
        <f t="shared" si="51"/>
        <v>AMERSFOORT</v>
      </c>
      <c r="I1669" s="22"/>
    </row>
    <row r="1670" spans="1:9" x14ac:dyDescent="0.2">
      <c r="A1670" s="182">
        <v>300</v>
      </c>
      <c r="B1670" s="193">
        <v>2408</v>
      </c>
      <c r="C1670" s="183"/>
      <c r="D1670" s="183" t="s">
        <v>2713</v>
      </c>
      <c r="E1670" s="183" t="s">
        <v>1054</v>
      </c>
      <c r="F1670" s="191">
        <v>3140</v>
      </c>
      <c r="G1670" s="213" t="str">
        <f t="shared" si="50"/>
        <v>Zaanstreek/Waterland</v>
      </c>
      <c r="H1670" s="215" t="str">
        <f t="shared" si="51"/>
        <v>ZWOLLE</v>
      </c>
      <c r="I1670" s="22"/>
    </row>
    <row r="1671" spans="1:9" x14ac:dyDescent="0.2">
      <c r="A1671" s="182">
        <v>300</v>
      </c>
      <c r="B1671" s="193">
        <v>2409</v>
      </c>
      <c r="C1671" s="183"/>
      <c r="D1671" s="183" t="s">
        <v>2714</v>
      </c>
      <c r="E1671" s="183" t="s">
        <v>550</v>
      </c>
      <c r="F1671" s="191">
        <v>3130</v>
      </c>
      <c r="G1671" s="213" t="str">
        <f t="shared" si="50"/>
        <v>Kennemerland</v>
      </c>
      <c r="H1671" s="215" t="str">
        <f t="shared" si="51"/>
        <v>ZWOLLE</v>
      </c>
      <c r="I1671" s="22"/>
    </row>
    <row r="1672" spans="1:9" x14ac:dyDescent="0.2">
      <c r="A1672" s="182">
        <v>300</v>
      </c>
      <c r="B1672" s="193">
        <v>2410</v>
      </c>
      <c r="C1672" s="183"/>
      <c r="D1672" s="183" t="s">
        <v>2715</v>
      </c>
      <c r="E1672" s="183" t="s">
        <v>2716</v>
      </c>
      <c r="F1672" s="191">
        <v>3130</v>
      </c>
      <c r="G1672" s="213" t="str">
        <f t="shared" si="50"/>
        <v>Kennemerland</v>
      </c>
      <c r="H1672" s="215" t="str">
        <f t="shared" si="51"/>
        <v>ZWOLLE</v>
      </c>
      <c r="I1672" s="22"/>
    </row>
    <row r="1673" spans="1:9" x14ac:dyDescent="0.2">
      <c r="A1673" s="182">
        <v>300</v>
      </c>
      <c r="B1673" s="193">
        <v>2411</v>
      </c>
      <c r="C1673" s="183"/>
      <c r="D1673" s="183" t="s">
        <v>205</v>
      </c>
      <c r="E1673" s="183" t="s">
        <v>562</v>
      </c>
      <c r="F1673" s="191">
        <v>3090</v>
      </c>
      <c r="G1673" s="213" t="str">
        <f t="shared" si="50"/>
        <v>Utrecht</v>
      </c>
      <c r="H1673" s="215" t="str">
        <f t="shared" si="51"/>
        <v>AMERSFOORT</v>
      </c>
      <c r="I1673" s="22"/>
    </row>
    <row r="1674" spans="1:9" x14ac:dyDescent="0.2">
      <c r="A1674" s="182">
        <v>300</v>
      </c>
      <c r="B1674" s="193">
        <v>2412</v>
      </c>
      <c r="C1674" s="183"/>
      <c r="D1674" s="183" t="s">
        <v>2717</v>
      </c>
      <c r="E1674" s="183" t="s">
        <v>558</v>
      </c>
      <c r="F1674" s="191">
        <v>3090</v>
      </c>
      <c r="G1674" s="213" t="str">
        <f t="shared" si="50"/>
        <v>Utrecht</v>
      </c>
      <c r="H1674" s="215" t="str">
        <f t="shared" si="51"/>
        <v>AMERSFOORT</v>
      </c>
      <c r="I1674" s="22"/>
    </row>
    <row r="1675" spans="1:9" x14ac:dyDescent="0.2">
      <c r="A1675" s="182">
        <v>300</v>
      </c>
      <c r="B1675" s="193">
        <v>2413</v>
      </c>
      <c r="C1675" s="183"/>
      <c r="D1675" s="183" t="s">
        <v>2718</v>
      </c>
      <c r="E1675" s="183" t="s">
        <v>374</v>
      </c>
      <c r="F1675" s="191">
        <v>3040</v>
      </c>
      <c r="G1675" s="213" t="str">
        <f t="shared" si="50"/>
        <v>Zwolle</v>
      </c>
      <c r="H1675" s="215" t="str">
        <f t="shared" si="51"/>
        <v>ZWOLLE</v>
      </c>
      <c r="I1675" s="22"/>
    </row>
    <row r="1676" spans="1:9" x14ac:dyDescent="0.2">
      <c r="A1676" s="182">
        <v>300</v>
      </c>
      <c r="B1676" s="193">
        <v>2414</v>
      </c>
      <c r="C1676" s="183"/>
      <c r="D1676" s="183" t="s">
        <v>2090</v>
      </c>
      <c r="E1676" s="183" t="s">
        <v>262</v>
      </c>
      <c r="F1676" s="191">
        <v>3090</v>
      </c>
      <c r="G1676" s="213" t="str">
        <f t="shared" si="50"/>
        <v>Utrecht</v>
      </c>
      <c r="H1676" s="215" t="str">
        <f t="shared" si="51"/>
        <v>AMERSFOORT</v>
      </c>
      <c r="I1676" s="22"/>
    </row>
    <row r="1677" spans="1:9" x14ac:dyDescent="0.2">
      <c r="A1677" s="182">
        <v>300</v>
      </c>
      <c r="B1677" s="193">
        <v>2415</v>
      </c>
      <c r="C1677" s="183"/>
      <c r="D1677" s="183" t="s">
        <v>2719</v>
      </c>
      <c r="E1677" s="183" t="s">
        <v>314</v>
      </c>
      <c r="F1677" s="191">
        <v>3090</v>
      </c>
      <c r="G1677" s="213" t="str">
        <f t="shared" si="50"/>
        <v>Utrecht</v>
      </c>
      <c r="H1677" s="215" t="str">
        <f t="shared" si="51"/>
        <v>AMERSFOORT</v>
      </c>
      <c r="I1677" s="22"/>
    </row>
    <row r="1678" spans="1:9" x14ac:dyDescent="0.2">
      <c r="A1678" s="182">
        <v>300</v>
      </c>
      <c r="B1678" s="193">
        <v>2416</v>
      </c>
      <c r="C1678" s="183"/>
      <c r="D1678" s="183" t="s">
        <v>2720</v>
      </c>
      <c r="E1678" s="183" t="s">
        <v>247</v>
      </c>
      <c r="F1678" s="191">
        <v>3010</v>
      </c>
      <c r="G1678" s="213" t="str">
        <f t="shared" si="50"/>
        <v>Groningen</v>
      </c>
      <c r="H1678" s="215" t="str">
        <f t="shared" si="51"/>
        <v>ENSCHEDE</v>
      </c>
      <c r="I1678" s="22"/>
    </row>
    <row r="1679" spans="1:9" x14ac:dyDescent="0.2">
      <c r="A1679" s="182">
        <v>300</v>
      </c>
      <c r="B1679" s="193">
        <v>2417</v>
      </c>
      <c r="C1679" s="183"/>
      <c r="D1679" s="183" t="s">
        <v>2720</v>
      </c>
      <c r="E1679" s="183" t="s">
        <v>247</v>
      </c>
      <c r="F1679" s="191">
        <v>3030</v>
      </c>
      <c r="G1679" s="213" t="str">
        <f t="shared" si="50"/>
        <v>Drenthe</v>
      </c>
      <c r="H1679" s="215" t="str">
        <f t="shared" si="51"/>
        <v>ZWOLLE</v>
      </c>
      <c r="I1679" s="22"/>
    </row>
    <row r="1680" spans="1:9" x14ac:dyDescent="0.2">
      <c r="A1680" s="182">
        <v>300</v>
      </c>
      <c r="B1680" s="193">
        <v>2418</v>
      </c>
      <c r="C1680" s="183"/>
      <c r="D1680" s="183" t="s">
        <v>2721</v>
      </c>
      <c r="E1680" s="183" t="s">
        <v>562</v>
      </c>
      <c r="F1680" s="191">
        <v>3090</v>
      </c>
      <c r="G1680" s="213" t="str">
        <f t="shared" si="50"/>
        <v>Utrecht</v>
      </c>
      <c r="H1680" s="215" t="str">
        <f t="shared" si="51"/>
        <v>AMERSFOORT</v>
      </c>
      <c r="I1680" s="22"/>
    </row>
    <row r="1681" spans="1:9" x14ac:dyDescent="0.2">
      <c r="A1681" s="182">
        <v>300</v>
      </c>
      <c r="B1681" s="193">
        <v>2419</v>
      </c>
      <c r="C1681" s="183"/>
      <c r="D1681" s="183" t="s">
        <v>2722</v>
      </c>
      <c r="E1681" s="183" t="s">
        <v>2723</v>
      </c>
      <c r="F1681" s="191">
        <v>3030</v>
      </c>
      <c r="G1681" s="213" t="str">
        <f t="shared" si="50"/>
        <v>Drenthe</v>
      </c>
      <c r="H1681" s="215" t="str">
        <f t="shared" si="51"/>
        <v>ZWOLLE</v>
      </c>
      <c r="I1681" s="22"/>
    </row>
    <row r="1682" spans="1:9" x14ac:dyDescent="0.2">
      <c r="A1682" s="182">
        <v>300</v>
      </c>
      <c r="B1682" s="193">
        <v>2420</v>
      </c>
      <c r="C1682" s="183"/>
      <c r="D1682" s="183" t="s">
        <v>2724</v>
      </c>
      <c r="E1682" s="183" t="s">
        <v>263</v>
      </c>
      <c r="F1682" s="191">
        <v>3140</v>
      </c>
      <c r="G1682" s="213" t="str">
        <f t="shared" si="50"/>
        <v>Zaanstreek/Waterland</v>
      </c>
      <c r="H1682" s="215" t="str">
        <f t="shared" si="51"/>
        <v>ZWOLLE</v>
      </c>
      <c r="I1682" s="22"/>
    </row>
    <row r="1683" spans="1:9" x14ac:dyDescent="0.2">
      <c r="A1683" s="182">
        <v>300</v>
      </c>
      <c r="B1683" s="193">
        <v>2421</v>
      </c>
      <c r="C1683" s="183"/>
      <c r="D1683" s="183" t="s">
        <v>2725</v>
      </c>
      <c r="E1683" s="183" t="s">
        <v>464</v>
      </c>
      <c r="F1683" s="191">
        <v>3100</v>
      </c>
      <c r="G1683" s="213" t="str">
        <f t="shared" si="50"/>
        <v>Flevoland</v>
      </c>
      <c r="H1683" s="215" t="str">
        <f t="shared" si="51"/>
        <v>ZWOLLE</v>
      </c>
      <c r="I1683" s="22"/>
    </row>
    <row r="1684" spans="1:9" x14ac:dyDescent="0.2">
      <c r="A1684" s="182">
        <v>300</v>
      </c>
      <c r="B1684" s="193">
        <v>2422</v>
      </c>
      <c r="C1684" s="183"/>
      <c r="D1684" s="183" t="s">
        <v>2726</v>
      </c>
      <c r="E1684" s="183" t="s">
        <v>598</v>
      </c>
      <c r="F1684" s="191">
        <v>3100</v>
      </c>
      <c r="G1684" s="213" t="str">
        <f t="shared" si="50"/>
        <v>Flevoland</v>
      </c>
      <c r="H1684" s="215" t="str">
        <f t="shared" si="51"/>
        <v>ZWOLLE</v>
      </c>
      <c r="I1684" s="22"/>
    </row>
    <row r="1685" spans="1:9" x14ac:dyDescent="0.2">
      <c r="A1685" s="182">
        <v>300</v>
      </c>
      <c r="B1685" s="193">
        <v>2423</v>
      </c>
      <c r="C1685" s="183"/>
      <c r="D1685" s="183" t="s">
        <v>64</v>
      </c>
      <c r="E1685" s="183" t="s">
        <v>562</v>
      </c>
      <c r="F1685" s="191">
        <v>3180</v>
      </c>
      <c r="G1685" s="213" t="str">
        <f t="shared" si="50"/>
        <v>Haaglanden</v>
      </c>
      <c r="H1685" s="215" t="str">
        <f t="shared" si="51"/>
        <v>TILBURG</v>
      </c>
      <c r="I1685" s="22"/>
    </row>
    <row r="1686" spans="1:9" x14ac:dyDescent="0.2">
      <c r="A1686" s="182">
        <v>300</v>
      </c>
      <c r="B1686" s="193">
        <v>2424</v>
      </c>
      <c r="C1686" s="183"/>
      <c r="D1686" s="183" t="s">
        <v>2727</v>
      </c>
      <c r="E1686" s="183" t="s">
        <v>280</v>
      </c>
      <c r="F1686" s="191">
        <v>3040</v>
      </c>
      <c r="G1686" s="213" t="str">
        <f t="shared" si="50"/>
        <v>Zwolle</v>
      </c>
      <c r="H1686" s="215" t="str">
        <f t="shared" si="51"/>
        <v>ZWOLLE</v>
      </c>
      <c r="I1686" s="22"/>
    </row>
    <row r="1687" spans="1:9" x14ac:dyDescent="0.2">
      <c r="A1687" s="182">
        <v>300</v>
      </c>
      <c r="B1687" s="193">
        <v>2425</v>
      </c>
      <c r="C1687" s="183"/>
      <c r="D1687" s="183" t="s">
        <v>2728</v>
      </c>
      <c r="E1687" s="183" t="s">
        <v>560</v>
      </c>
      <c r="F1687" s="191">
        <v>3210</v>
      </c>
      <c r="G1687" s="213" t="str">
        <f t="shared" si="50"/>
        <v>Rotterdam</v>
      </c>
      <c r="H1687" s="215" t="str">
        <f t="shared" si="51"/>
        <v>ZWOLLE</v>
      </c>
      <c r="I1687" s="22"/>
    </row>
    <row r="1688" spans="1:9" x14ac:dyDescent="0.2">
      <c r="A1688" s="182">
        <v>300</v>
      </c>
      <c r="B1688" s="193">
        <v>2426</v>
      </c>
      <c r="C1688" s="183"/>
      <c r="D1688" s="183" t="s">
        <v>2729</v>
      </c>
      <c r="E1688" s="183" t="s">
        <v>562</v>
      </c>
      <c r="F1688" s="191">
        <v>3090</v>
      </c>
      <c r="G1688" s="213" t="str">
        <f t="shared" ref="G1688:G1751" si="52">VLOOKUP($F1688,$J$23:$L$54,2,FALSE)</f>
        <v>Utrecht</v>
      </c>
      <c r="H1688" s="215" t="str">
        <f t="shared" ref="H1688:H1751" si="53">VLOOKUP($F1688,$J$23:$L$54,3,FALSE)</f>
        <v>AMERSFOORT</v>
      </c>
      <c r="I1688" s="22"/>
    </row>
    <row r="1689" spans="1:9" x14ac:dyDescent="0.2">
      <c r="A1689" s="182">
        <v>300</v>
      </c>
      <c r="B1689" s="193">
        <v>2427</v>
      </c>
      <c r="C1689" s="183"/>
      <c r="D1689" s="183" t="s">
        <v>2730</v>
      </c>
      <c r="E1689" s="183" t="s">
        <v>247</v>
      </c>
      <c r="F1689" s="191">
        <v>3270</v>
      </c>
      <c r="G1689" s="213" t="str">
        <f t="shared" si="52"/>
        <v>Midden-Brabant</v>
      </c>
      <c r="H1689" s="215" t="str">
        <f t="shared" si="53"/>
        <v>TILBURG</v>
      </c>
      <c r="I1689" s="22"/>
    </row>
    <row r="1690" spans="1:9" x14ac:dyDescent="0.2">
      <c r="A1690" s="182">
        <v>300</v>
      </c>
      <c r="B1690" s="193">
        <v>2428</v>
      </c>
      <c r="C1690" s="183"/>
      <c r="D1690" s="183" t="s">
        <v>2731</v>
      </c>
      <c r="E1690" s="183" t="s">
        <v>562</v>
      </c>
      <c r="F1690" s="191">
        <v>3120</v>
      </c>
      <c r="G1690" s="213" t="str">
        <f t="shared" si="52"/>
        <v>Noord-Holland Noord</v>
      </c>
      <c r="H1690" s="215" t="str">
        <f t="shared" si="53"/>
        <v>ALKMAAR</v>
      </c>
      <c r="I1690" s="22"/>
    </row>
    <row r="1691" spans="1:9" x14ac:dyDescent="0.2">
      <c r="A1691" s="182">
        <v>300</v>
      </c>
      <c r="B1691" s="193">
        <v>2429</v>
      </c>
      <c r="C1691" s="183"/>
      <c r="D1691" s="183" t="s">
        <v>2732</v>
      </c>
      <c r="E1691" s="183" t="s">
        <v>237</v>
      </c>
      <c r="F1691" s="191">
        <v>3300</v>
      </c>
      <c r="G1691" s="213" t="str">
        <f t="shared" si="52"/>
        <v>Noord-Limburg</v>
      </c>
      <c r="H1691" s="215" t="str">
        <f t="shared" si="53"/>
        <v>EINDHOVEN</v>
      </c>
      <c r="I1691" s="22"/>
    </row>
    <row r="1692" spans="1:9" x14ac:dyDescent="0.2">
      <c r="A1692" s="182">
        <v>300</v>
      </c>
      <c r="B1692" s="193">
        <v>2430</v>
      </c>
      <c r="C1692" s="183"/>
      <c r="D1692" s="183" t="s">
        <v>2733</v>
      </c>
      <c r="E1692" s="183" t="s">
        <v>580</v>
      </c>
      <c r="F1692" s="191">
        <v>3190</v>
      </c>
      <c r="G1692" s="213" t="str">
        <f t="shared" si="52"/>
        <v>Delft Westland Oostland</v>
      </c>
      <c r="H1692" s="215" t="str">
        <f t="shared" si="53"/>
        <v>SCHIEDAM</v>
      </c>
      <c r="I1692" s="22"/>
    </row>
    <row r="1693" spans="1:9" x14ac:dyDescent="0.2">
      <c r="A1693" s="182">
        <v>300</v>
      </c>
      <c r="B1693" s="193">
        <v>2431</v>
      </c>
      <c r="C1693" s="183"/>
      <c r="D1693" s="183" t="s">
        <v>2734</v>
      </c>
      <c r="E1693" s="183" t="s">
        <v>326</v>
      </c>
      <c r="F1693" s="191">
        <v>3300</v>
      </c>
      <c r="G1693" s="213" t="str">
        <f t="shared" si="52"/>
        <v>Noord-Limburg</v>
      </c>
      <c r="H1693" s="215" t="str">
        <f t="shared" si="53"/>
        <v>EINDHOVEN</v>
      </c>
      <c r="I1693" s="22"/>
    </row>
    <row r="1694" spans="1:9" x14ac:dyDescent="0.2">
      <c r="A1694" s="182">
        <v>300</v>
      </c>
      <c r="B1694" s="193">
        <v>2432</v>
      </c>
      <c r="C1694" s="183"/>
      <c r="D1694" s="183" t="s">
        <v>2735</v>
      </c>
      <c r="E1694" s="183" t="s">
        <v>246</v>
      </c>
      <c r="F1694" s="191">
        <v>3061</v>
      </c>
      <c r="G1694" s="213" t="str">
        <f t="shared" si="52"/>
        <v>Midden IJssel</v>
      </c>
      <c r="H1694" s="215" t="str">
        <f t="shared" si="53"/>
        <v>DEVENTER</v>
      </c>
      <c r="I1694" s="22"/>
    </row>
    <row r="1695" spans="1:9" x14ac:dyDescent="0.2">
      <c r="A1695" s="182">
        <v>300</v>
      </c>
      <c r="B1695" s="193">
        <v>2433</v>
      </c>
      <c r="C1695" s="183"/>
      <c r="D1695" s="183" t="s">
        <v>2736</v>
      </c>
      <c r="E1695" s="183" t="s">
        <v>275</v>
      </c>
      <c r="F1695" s="191">
        <v>3061</v>
      </c>
      <c r="G1695" s="213" t="str">
        <f t="shared" si="52"/>
        <v>Midden IJssel</v>
      </c>
      <c r="H1695" s="215" t="str">
        <f t="shared" si="53"/>
        <v>DEVENTER</v>
      </c>
      <c r="I1695" s="22"/>
    </row>
    <row r="1696" spans="1:9" x14ac:dyDescent="0.2">
      <c r="A1696" s="182">
        <v>300</v>
      </c>
      <c r="B1696" s="193">
        <v>2434</v>
      </c>
      <c r="C1696" s="183"/>
      <c r="D1696" s="183" t="s">
        <v>2733</v>
      </c>
      <c r="E1696" s="183" t="s">
        <v>580</v>
      </c>
      <c r="F1696" s="191">
        <v>3020</v>
      </c>
      <c r="G1696" s="213" t="str">
        <f t="shared" si="52"/>
        <v>Friesland</v>
      </c>
      <c r="H1696" s="215" t="str">
        <f t="shared" si="53"/>
        <v>LEEUWARDEN</v>
      </c>
      <c r="I1696" s="22"/>
    </row>
    <row r="1697" spans="1:9" x14ac:dyDescent="0.2">
      <c r="A1697" s="182">
        <v>300</v>
      </c>
      <c r="B1697" s="193">
        <v>2435</v>
      </c>
      <c r="C1697" s="183"/>
      <c r="D1697" s="183" t="s">
        <v>2737</v>
      </c>
      <c r="E1697" s="183" t="s">
        <v>2738</v>
      </c>
      <c r="F1697" s="191">
        <v>3061</v>
      </c>
      <c r="G1697" s="213" t="str">
        <f t="shared" si="52"/>
        <v>Midden IJssel</v>
      </c>
      <c r="H1697" s="215" t="str">
        <f t="shared" si="53"/>
        <v>DEVENTER</v>
      </c>
      <c r="I1697" s="22"/>
    </row>
    <row r="1698" spans="1:9" x14ac:dyDescent="0.2">
      <c r="A1698" s="182">
        <v>300</v>
      </c>
      <c r="B1698" s="193">
        <v>2436</v>
      </c>
      <c r="C1698" s="183"/>
      <c r="D1698" s="183" t="s">
        <v>2739</v>
      </c>
      <c r="E1698" s="183" t="s">
        <v>558</v>
      </c>
      <c r="F1698" s="191">
        <v>3061</v>
      </c>
      <c r="G1698" s="213" t="str">
        <f t="shared" si="52"/>
        <v>Midden IJssel</v>
      </c>
      <c r="H1698" s="215" t="str">
        <f t="shared" si="53"/>
        <v>DEVENTER</v>
      </c>
      <c r="I1698" s="22"/>
    </row>
    <row r="1699" spans="1:9" x14ac:dyDescent="0.2">
      <c r="A1699" s="182">
        <v>300</v>
      </c>
      <c r="B1699" s="193">
        <v>2437</v>
      </c>
      <c r="C1699" s="183"/>
      <c r="D1699" s="183" t="s">
        <v>2740</v>
      </c>
      <c r="E1699" s="183" t="s">
        <v>2741</v>
      </c>
      <c r="F1699" s="191">
        <v>3120</v>
      </c>
      <c r="G1699" s="213" t="str">
        <f t="shared" si="52"/>
        <v>Noord-Holland Noord</v>
      </c>
      <c r="H1699" s="215" t="str">
        <f t="shared" si="53"/>
        <v>ALKMAAR</v>
      </c>
      <c r="I1699" s="22"/>
    </row>
    <row r="1700" spans="1:9" x14ac:dyDescent="0.2">
      <c r="A1700" s="182">
        <v>300</v>
      </c>
      <c r="B1700" s="193">
        <v>2438</v>
      </c>
      <c r="C1700" s="183"/>
      <c r="D1700" s="183" t="s">
        <v>2146</v>
      </c>
      <c r="E1700" s="183" t="s">
        <v>562</v>
      </c>
      <c r="F1700" s="191">
        <v>3160</v>
      </c>
      <c r="G1700" s="213" t="str">
        <f t="shared" si="52"/>
        <v>Amstelland en de Meerlanden</v>
      </c>
      <c r="H1700" s="215" t="str">
        <f t="shared" si="53"/>
        <v>LEIDEN</v>
      </c>
      <c r="I1700" s="22"/>
    </row>
    <row r="1701" spans="1:9" x14ac:dyDescent="0.2">
      <c r="A1701" s="182">
        <v>300</v>
      </c>
      <c r="B1701" s="193">
        <v>2439</v>
      </c>
      <c r="C1701" s="183"/>
      <c r="D1701" s="183" t="s">
        <v>2742</v>
      </c>
      <c r="E1701" s="183" t="s">
        <v>593</v>
      </c>
      <c r="F1701" s="191">
        <v>3280</v>
      </c>
      <c r="G1701" s="213" t="str">
        <f t="shared" si="52"/>
        <v>Noordoost-Brabant</v>
      </c>
      <c r="H1701" s="215" t="str">
        <f t="shared" si="53"/>
        <v>TILBURG</v>
      </c>
      <c r="I1701" s="22"/>
    </row>
    <row r="1702" spans="1:9" x14ac:dyDescent="0.2">
      <c r="A1702" s="182">
        <v>300</v>
      </c>
      <c r="B1702" s="193">
        <v>2440</v>
      </c>
      <c r="C1702" s="183"/>
      <c r="D1702" s="183" t="s">
        <v>2743</v>
      </c>
      <c r="E1702" s="183" t="s">
        <v>2744</v>
      </c>
      <c r="F1702" s="191">
        <v>3090</v>
      </c>
      <c r="G1702" s="213" t="str">
        <f t="shared" si="52"/>
        <v>Utrecht</v>
      </c>
      <c r="H1702" s="215" t="str">
        <f t="shared" si="53"/>
        <v>AMERSFOORT</v>
      </c>
      <c r="I1702" s="22"/>
    </row>
    <row r="1703" spans="1:9" x14ac:dyDescent="0.2">
      <c r="A1703" s="182">
        <v>300</v>
      </c>
      <c r="B1703" s="193">
        <v>2441</v>
      </c>
      <c r="C1703" s="183"/>
      <c r="D1703" s="183" t="s">
        <v>2745</v>
      </c>
      <c r="E1703" s="183" t="s">
        <v>611</v>
      </c>
      <c r="F1703" s="191">
        <v>3080</v>
      </c>
      <c r="G1703" s="213" t="str">
        <f t="shared" si="52"/>
        <v>Nijmegen</v>
      </c>
      <c r="H1703" s="215" t="str">
        <f t="shared" si="53"/>
        <v>EINDHOVEN</v>
      </c>
      <c r="I1703" s="22"/>
    </row>
    <row r="1704" spans="1:9" x14ac:dyDescent="0.2">
      <c r="A1704" s="182">
        <v>300</v>
      </c>
      <c r="B1704" s="193">
        <v>2442</v>
      </c>
      <c r="C1704" s="183"/>
      <c r="D1704" s="183" t="s">
        <v>2746</v>
      </c>
      <c r="E1704" s="183" t="s">
        <v>558</v>
      </c>
      <c r="F1704" s="191">
        <v>3090</v>
      </c>
      <c r="G1704" s="213" t="str">
        <f t="shared" si="52"/>
        <v>Utrecht</v>
      </c>
      <c r="H1704" s="215" t="str">
        <f t="shared" si="53"/>
        <v>AMERSFOORT</v>
      </c>
      <c r="I1704" s="22"/>
    </row>
    <row r="1705" spans="1:9" x14ac:dyDescent="0.2">
      <c r="A1705" s="182">
        <v>300</v>
      </c>
      <c r="B1705" s="193">
        <v>2443</v>
      </c>
      <c r="C1705" s="183"/>
      <c r="D1705" s="183" t="s">
        <v>2747</v>
      </c>
      <c r="E1705" s="183" t="s">
        <v>1152</v>
      </c>
      <c r="F1705" s="191">
        <v>3280</v>
      </c>
      <c r="G1705" s="213" t="str">
        <f t="shared" si="52"/>
        <v>Noordoost-Brabant</v>
      </c>
      <c r="H1705" s="215" t="str">
        <f t="shared" si="53"/>
        <v>TILBURG</v>
      </c>
      <c r="I1705" s="22"/>
    </row>
    <row r="1706" spans="1:9" x14ac:dyDescent="0.2">
      <c r="A1706" s="182">
        <v>300</v>
      </c>
      <c r="B1706" s="193">
        <v>2444</v>
      </c>
      <c r="C1706" s="183"/>
      <c r="D1706" s="183" t="s">
        <v>2748</v>
      </c>
      <c r="E1706" s="183" t="s">
        <v>282</v>
      </c>
      <c r="F1706" s="191">
        <v>3070</v>
      </c>
      <c r="G1706" s="213" t="str">
        <f t="shared" si="52"/>
        <v>Arnhem</v>
      </c>
      <c r="H1706" s="215" t="str">
        <f t="shared" si="53"/>
        <v>ENSCHEDE</v>
      </c>
      <c r="I1706" s="22"/>
    </row>
    <row r="1707" spans="1:9" x14ac:dyDescent="0.2">
      <c r="A1707" s="182">
        <v>300</v>
      </c>
      <c r="B1707" s="193">
        <v>2445</v>
      </c>
      <c r="C1707" s="183"/>
      <c r="D1707" s="183" t="s">
        <v>2749</v>
      </c>
      <c r="E1707" s="183" t="s">
        <v>257</v>
      </c>
      <c r="F1707" s="191">
        <v>3280</v>
      </c>
      <c r="G1707" s="213" t="str">
        <f t="shared" si="52"/>
        <v>Noordoost-Brabant</v>
      </c>
      <c r="H1707" s="215" t="str">
        <f t="shared" si="53"/>
        <v>TILBURG</v>
      </c>
      <c r="I1707" s="22"/>
    </row>
    <row r="1708" spans="1:9" x14ac:dyDescent="0.2">
      <c r="A1708" s="182">
        <v>300</v>
      </c>
      <c r="B1708" s="193">
        <v>2446</v>
      </c>
      <c r="C1708" s="183"/>
      <c r="D1708" s="183" t="s">
        <v>2750</v>
      </c>
      <c r="E1708" s="183" t="s">
        <v>568</v>
      </c>
      <c r="F1708" s="191">
        <v>3070</v>
      </c>
      <c r="G1708" s="213" t="str">
        <f t="shared" si="52"/>
        <v>Arnhem</v>
      </c>
      <c r="H1708" s="215" t="str">
        <f t="shared" si="53"/>
        <v>ENSCHEDE</v>
      </c>
      <c r="I1708" s="22"/>
    </row>
    <row r="1709" spans="1:9" x14ac:dyDescent="0.2">
      <c r="A1709" s="182">
        <v>300</v>
      </c>
      <c r="B1709" s="193">
        <v>2447</v>
      </c>
      <c r="C1709" s="183"/>
      <c r="D1709" s="183" t="s">
        <v>2751</v>
      </c>
      <c r="E1709" s="183" t="s">
        <v>249</v>
      </c>
      <c r="F1709" s="191">
        <v>3050</v>
      </c>
      <c r="G1709" s="213" t="str">
        <f t="shared" si="52"/>
        <v>Twente</v>
      </c>
      <c r="H1709" s="215" t="str">
        <f t="shared" si="53"/>
        <v>ENSCHEDE</v>
      </c>
      <c r="I1709" s="22"/>
    </row>
    <row r="1710" spans="1:9" x14ac:dyDescent="0.2">
      <c r="A1710" s="182">
        <v>300</v>
      </c>
      <c r="B1710" s="193">
        <v>2448</v>
      </c>
      <c r="C1710" s="183"/>
      <c r="D1710" s="183" t="s">
        <v>2752</v>
      </c>
      <c r="E1710" s="183" t="s">
        <v>2744</v>
      </c>
      <c r="F1710" s="191">
        <v>3160</v>
      </c>
      <c r="G1710" s="213" t="str">
        <f t="shared" si="52"/>
        <v>Amstelland en de Meerlanden</v>
      </c>
      <c r="H1710" s="215" t="str">
        <f t="shared" si="53"/>
        <v>LEIDEN</v>
      </c>
      <c r="I1710" s="22"/>
    </row>
    <row r="1711" spans="1:9" x14ac:dyDescent="0.2">
      <c r="A1711" s="182">
        <v>300</v>
      </c>
      <c r="B1711" s="193">
        <v>2449</v>
      </c>
      <c r="C1711" s="183"/>
      <c r="D1711" s="183" t="s">
        <v>2753</v>
      </c>
      <c r="E1711" s="183" t="s">
        <v>2754</v>
      </c>
      <c r="F1711" s="191">
        <v>3020</v>
      </c>
      <c r="G1711" s="213" t="str">
        <f t="shared" si="52"/>
        <v>Friesland</v>
      </c>
      <c r="H1711" s="215" t="str">
        <f t="shared" si="53"/>
        <v>LEEUWARDEN</v>
      </c>
      <c r="I1711" s="22"/>
    </row>
    <row r="1712" spans="1:9" x14ac:dyDescent="0.2">
      <c r="A1712" s="182">
        <v>300</v>
      </c>
      <c r="B1712" s="193">
        <v>5000</v>
      </c>
      <c r="C1712" s="183"/>
      <c r="D1712" s="183" t="s">
        <v>42</v>
      </c>
      <c r="E1712" s="183" t="s">
        <v>43</v>
      </c>
      <c r="F1712" s="191">
        <v>3280</v>
      </c>
      <c r="G1712" s="213" t="str">
        <f t="shared" si="52"/>
        <v>Noordoost-Brabant</v>
      </c>
      <c r="H1712" s="215" t="str">
        <f t="shared" si="53"/>
        <v>TILBURG</v>
      </c>
      <c r="I1712" s="22"/>
    </row>
    <row r="1713" spans="1:9" x14ac:dyDescent="0.2">
      <c r="A1713" s="182">
        <v>300</v>
      </c>
      <c r="B1713" s="193">
        <v>5001</v>
      </c>
      <c r="C1713" s="183"/>
      <c r="D1713" s="183" t="s">
        <v>44</v>
      </c>
      <c r="E1713" s="183" t="s">
        <v>398</v>
      </c>
      <c r="F1713" s="191">
        <v>3270</v>
      </c>
      <c r="G1713" s="213" t="str">
        <f t="shared" si="52"/>
        <v>Midden-Brabant</v>
      </c>
      <c r="H1713" s="215" t="str">
        <f t="shared" si="53"/>
        <v>TILBURG</v>
      </c>
      <c r="I1713" s="22"/>
    </row>
    <row r="1714" spans="1:9" x14ac:dyDescent="0.2">
      <c r="A1714" s="182">
        <v>300</v>
      </c>
      <c r="B1714" s="193">
        <v>5003</v>
      </c>
      <c r="C1714" s="183"/>
      <c r="D1714" s="183" t="s">
        <v>45</v>
      </c>
      <c r="E1714" s="183" t="s">
        <v>570</v>
      </c>
      <c r="F1714" s="191">
        <v>3270</v>
      </c>
      <c r="G1714" s="213" t="str">
        <f t="shared" si="52"/>
        <v>Midden-Brabant</v>
      </c>
      <c r="H1714" s="215" t="str">
        <f t="shared" si="53"/>
        <v>TILBURG</v>
      </c>
      <c r="I1714" s="22"/>
    </row>
    <row r="1715" spans="1:9" x14ac:dyDescent="0.2">
      <c r="A1715" s="182">
        <v>300</v>
      </c>
      <c r="B1715" s="193">
        <v>5004</v>
      </c>
      <c r="C1715" s="183"/>
      <c r="D1715" s="183" t="s">
        <v>2755</v>
      </c>
      <c r="E1715" s="183" t="s">
        <v>438</v>
      </c>
      <c r="F1715" s="191">
        <v>3280</v>
      </c>
      <c r="G1715" s="213" t="str">
        <f t="shared" si="52"/>
        <v>Noordoost-Brabant</v>
      </c>
      <c r="H1715" s="215" t="str">
        <f t="shared" si="53"/>
        <v>TILBURG</v>
      </c>
      <c r="I1715" s="22"/>
    </row>
    <row r="1716" spans="1:9" x14ac:dyDescent="0.2">
      <c r="A1716" s="182">
        <v>300</v>
      </c>
      <c r="B1716" s="193">
        <v>5007</v>
      </c>
      <c r="C1716" s="183"/>
      <c r="D1716" s="183" t="s">
        <v>2756</v>
      </c>
      <c r="E1716" s="183" t="s">
        <v>719</v>
      </c>
      <c r="F1716" s="191">
        <v>3270</v>
      </c>
      <c r="G1716" s="213" t="str">
        <f t="shared" si="52"/>
        <v>Midden-Brabant</v>
      </c>
      <c r="H1716" s="215" t="str">
        <f t="shared" si="53"/>
        <v>TILBURG</v>
      </c>
      <c r="I1716" s="22"/>
    </row>
    <row r="1717" spans="1:9" x14ac:dyDescent="0.2">
      <c r="A1717" s="182">
        <v>300</v>
      </c>
      <c r="B1717" s="193">
        <v>5011</v>
      </c>
      <c r="C1717" s="183"/>
      <c r="D1717" s="183" t="s">
        <v>2757</v>
      </c>
      <c r="E1717" s="183" t="s">
        <v>265</v>
      </c>
      <c r="F1717" s="191">
        <v>3270</v>
      </c>
      <c r="G1717" s="213" t="str">
        <f t="shared" si="52"/>
        <v>Midden-Brabant</v>
      </c>
      <c r="H1717" s="215" t="str">
        <f t="shared" si="53"/>
        <v>TILBURG</v>
      </c>
      <c r="I1717" s="22"/>
    </row>
    <row r="1718" spans="1:9" x14ac:dyDescent="0.2">
      <c r="A1718" s="182">
        <v>300</v>
      </c>
      <c r="B1718" s="193">
        <v>5012</v>
      </c>
      <c r="C1718" s="183"/>
      <c r="D1718" s="183" t="s">
        <v>2758</v>
      </c>
      <c r="E1718" s="183" t="s">
        <v>718</v>
      </c>
      <c r="F1718" s="191">
        <v>3280</v>
      </c>
      <c r="G1718" s="213" t="str">
        <f t="shared" si="52"/>
        <v>Noordoost-Brabant</v>
      </c>
      <c r="H1718" s="215" t="str">
        <f t="shared" si="53"/>
        <v>TILBURG</v>
      </c>
      <c r="I1718" s="22"/>
    </row>
    <row r="1719" spans="1:9" x14ac:dyDescent="0.2">
      <c r="A1719" s="182">
        <v>300</v>
      </c>
      <c r="B1719" s="193">
        <v>5013</v>
      </c>
      <c r="C1719" s="183"/>
      <c r="D1719" s="183" t="s">
        <v>2759</v>
      </c>
      <c r="E1719" s="183" t="s">
        <v>235</v>
      </c>
      <c r="F1719" s="191">
        <v>3270</v>
      </c>
      <c r="G1719" s="213" t="str">
        <f t="shared" si="52"/>
        <v>Midden-Brabant</v>
      </c>
      <c r="H1719" s="215" t="str">
        <f t="shared" si="53"/>
        <v>TILBURG</v>
      </c>
      <c r="I1719" s="22"/>
    </row>
    <row r="1720" spans="1:9" x14ac:dyDescent="0.2">
      <c r="A1720" s="182">
        <v>300</v>
      </c>
      <c r="B1720" s="193">
        <v>5014</v>
      </c>
      <c r="C1720" s="183"/>
      <c r="D1720" s="183" t="s">
        <v>1716</v>
      </c>
      <c r="E1720" s="183" t="s">
        <v>257</v>
      </c>
      <c r="F1720" s="191">
        <v>3080</v>
      </c>
      <c r="G1720" s="213" t="str">
        <f t="shared" si="52"/>
        <v>Nijmegen</v>
      </c>
      <c r="H1720" s="215" t="str">
        <f t="shared" si="53"/>
        <v>EINDHOVEN</v>
      </c>
      <c r="I1720" s="22"/>
    </row>
    <row r="1721" spans="1:9" x14ac:dyDescent="0.2">
      <c r="A1721" s="182">
        <v>300</v>
      </c>
      <c r="B1721" s="193">
        <v>5015</v>
      </c>
      <c r="C1721" s="183"/>
      <c r="D1721" s="183" t="s">
        <v>819</v>
      </c>
      <c r="E1721" s="183" t="s">
        <v>265</v>
      </c>
      <c r="F1721" s="191">
        <v>3270</v>
      </c>
      <c r="G1721" s="213" t="str">
        <f t="shared" si="52"/>
        <v>Midden-Brabant</v>
      </c>
      <c r="H1721" s="215" t="str">
        <f t="shared" si="53"/>
        <v>TILBURG</v>
      </c>
      <c r="I1721" s="22"/>
    </row>
    <row r="1722" spans="1:9" x14ac:dyDescent="0.2">
      <c r="A1722" s="182">
        <v>300</v>
      </c>
      <c r="B1722" s="193">
        <v>5019</v>
      </c>
      <c r="C1722" s="183"/>
      <c r="D1722" s="183" t="s">
        <v>720</v>
      </c>
      <c r="E1722" s="183" t="s">
        <v>43</v>
      </c>
      <c r="F1722" s="191">
        <v>3280</v>
      </c>
      <c r="G1722" s="213" t="str">
        <f t="shared" si="52"/>
        <v>Noordoost-Brabant</v>
      </c>
      <c r="H1722" s="215" t="str">
        <f t="shared" si="53"/>
        <v>TILBURG</v>
      </c>
      <c r="I1722" s="22"/>
    </row>
    <row r="1723" spans="1:9" x14ac:dyDescent="0.2">
      <c r="A1723" s="182">
        <v>300</v>
      </c>
      <c r="B1723" s="193">
        <v>5020</v>
      </c>
      <c r="C1723" s="183"/>
      <c r="D1723" s="183" t="s">
        <v>1717</v>
      </c>
      <c r="E1723" s="183" t="s">
        <v>2761</v>
      </c>
      <c r="F1723" s="191">
        <v>3280</v>
      </c>
      <c r="G1723" s="213" t="str">
        <f t="shared" si="52"/>
        <v>Noordoost-Brabant</v>
      </c>
      <c r="H1723" s="215" t="str">
        <f t="shared" si="53"/>
        <v>TILBURG</v>
      </c>
      <c r="I1723" s="22"/>
    </row>
    <row r="1724" spans="1:9" x14ac:dyDescent="0.2">
      <c r="A1724" s="182">
        <v>300</v>
      </c>
      <c r="B1724" s="193">
        <v>5021</v>
      </c>
      <c r="C1724" s="183"/>
      <c r="D1724" s="183" t="s">
        <v>721</v>
      </c>
      <c r="E1724" s="183" t="s">
        <v>445</v>
      </c>
      <c r="F1724" s="191">
        <v>3280</v>
      </c>
      <c r="G1724" s="213" t="str">
        <f t="shared" si="52"/>
        <v>Noordoost-Brabant</v>
      </c>
      <c r="H1724" s="215" t="str">
        <f t="shared" si="53"/>
        <v>TILBURG</v>
      </c>
      <c r="I1724" s="22"/>
    </row>
    <row r="1725" spans="1:9" x14ac:dyDescent="0.2">
      <c r="A1725" s="182">
        <v>300</v>
      </c>
      <c r="B1725" s="193">
        <v>5022</v>
      </c>
      <c r="C1725" s="183"/>
      <c r="D1725" s="183" t="s">
        <v>2762</v>
      </c>
      <c r="E1725" s="183" t="s">
        <v>620</v>
      </c>
      <c r="F1725" s="191">
        <v>3270</v>
      </c>
      <c r="G1725" s="213" t="str">
        <f t="shared" si="52"/>
        <v>Midden-Brabant</v>
      </c>
      <c r="H1725" s="215" t="str">
        <f t="shared" si="53"/>
        <v>TILBURG</v>
      </c>
      <c r="I1725" s="22"/>
    </row>
    <row r="1726" spans="1:9" x14ac:dyDescent="0.2">
      <c r="A1726" s="182">
        <v>300</v>
      </c>
      <c r="B1726" s="193">
        <v>5023</v>
      </c>
      <c r="C1726" s="183"/>
      <c r="D1726" s="183" t="s">
        <v>2763</v>
      </c>
      <c r="E1726" s="183" t="s">
        <v>255</v>
      </c>
      <c r="F1726" s="191">
        <v>3270</v>
      </c>
      <c r="G1726" s="213" t="str">
        <f t="shared" si="52"/>
        <v>Midden-Brabant</v>
      </c>
      <c r="H1726" s="215" t="str">
        <f t="shared" si="53"/>
        <v>TILBURG</v>
      </c>
      <c r="I1726" s="22"/>
    </row>
    <row r="1727" spans="1:9" x14ac:dyDescent="0.2">
      <c r="A1727" s="182">
        <v>300</v>
      </c>
      <c r="B1727" s="193">
        <v>5026</v>
      </c>
      <c r="C1727" s="183"/>
      <c r="D1727" s="183" t="s">
        <v>820</v>
      </c>
      <c r="E1727" s="183" t="s">
        <v>821</v>
      </c>
      <c r="F1727" s="191">
        <v>3310</v>
      </c>
      <c r="G1727" s="213" t="str">
        <f t="shared" si="52"/>
        <v>Zuid-Limburg</v>
      </c>
      <c r="H1727" s="215" t="str">
        <f t="shared" si="53"/>
        <v>TILBURG</v>
      </c>
      <c r="I1727" s="22"/>
    </row>
    <row r="1728" spans="1:9" x14ac:dyDescent="0.2">
      <c r="A1728" s="182">
        <v>300</v>
      </c>
      <c r="B1728" s="193">
        <v>5027</v>
      </c>
      <c r="C1728" s="183"/>
      <c r="D1728" s="183" t="s">
        <v>822</v>
      </c>
      <c r="E1728" s="183" t="s">
        <v>288</v>
      </c>
      <c r="F1728" s="191">
        <v>3250</v>
      </c>
      <c r="G1728" s="213" t="str">
        <f t="shared" si="52"/>
        <v>Zeeland</v>
      </c>
      <c r="H1728" s="215" t="str">
        <f t="shared" si="53"/>
        <v>TILBURG</v>
      </c>
      <c r="I1728" s="22"/>
    </row>
    <row r="1729" spans="1:9" x14ac:dyDescent="0.2">
      <c r="A1729" s="182">
        <v>300</v>
      </c>
      <c r="B1729" s="193">
        <v>5028</v>
      </c>
      <c r="C1729" s="183"/>
      <c r="D1729" s="183" t="s">
        <v>1020</v>
      </c>
      <c r="E1729" s="183" t="s">
        <v>823</v>
      </c>
      <c r="F1729" s="191">
        <v>3230</v>
      </c>
      <c r="G1729" s="213" t="str">
        <f t="shared" si="52"/>
        <v>Zuid-Hollandse Eilanden</v>
      </c>
      <c r="H1729" s="215" t="str">
        <f t="shared" si="53"/>
        <v>TILBURG</v>
      </c>
      <c r="I1729" s="22"/>
    </row>
    <row r="1730" spans="1:9" x14ac:dyDescent="0.2">
      <c r="A1730" s="182">
        <v>300</v>
      </c>
      <c r="B1730" s="193">
        <v>5029</v>
      </c>
      <c r="C1730" s="183"/>
      <c r="D1730" s="183" t="s">
        <v>824</v>
      </c>
      <c r="E1730" s="183" t="s">
        <v>557</v>
      </c>
      <c r="F1730" s="191">
        <v>3250</v>
      </c>
      <c r="G1730" s="213" t="str">
        <f t="shared" si="52"/>
        <v>Zeeland</v>
      </c>
      <c r="H1730" s="215" t="str">
        <f t="shared" si="53"/>
        <v>TILBURG</v>
      </c>
      <c r="I1730" s="22"/>
    </row>
    <row r="1731" spans="1:9" x14ac:dyDescent="0.2">
      <c r="A1731" s="182">
        <v>300</v>
      </c>
      <c r="B1731" s="193">
        <v>5030</v>
      </c>
      <c r="C1731" s="183"/>
      <c r="D1731" s="183" t="s">
        <v>2764</v>
      </c>
      <c r="E1731" s="183" t="s">
        <v>564</v>
      </c>
      <c r="F1731" s="191">
        <v>3250</v>
      </c>
      <c r="G1731" s="213" t="str">
        <f t="shared" si="52"/>
        <v>Zeeland</v>
      </c>
      <c r="H1731" s="215" t="str">
        <f t="shared" si="53"/>
        <v>TILBURG</v>
      </c>
      <c r="I1731" s="22"/>
    </row>
    <row r="1732" spans="1:9" x14ac:dyDescent="0.2">
      <c r="A1732" s="182">
        <v>300</v>
      </c>
      <c r="B1732" s="193">
        <v>5031</v>
      </c>
      <c r="C1732" s="183"/>
      <c r="D1732" s="183" t="s">
        <v>825</v>
      </c>
      <c r="E1732" s="183" t="s">
        <v>826</v>
      </c>
      <c r="F1732" s="191">
        <v>3250</v>
      </c>
      <c r="G1732" s="213" t="str">
        <f t="shared" si="52"/>
        <v>Zeeland</v>
      </c>
      <c r="H1732" s="215" t="str">
        <f t="shared" si="53"/>
        <v>TILBURG</v>
      </c>
      <c r="I1732" s="22"/>
    </row>
    <row r="1733" spans="1:9" x14ac:dyDescent="0.2">
      <c r="A1733" s="182">
        <v>300</v>
      </c>
      <c r="B1733" s="193">
        <v>5032</v>
      </c>
      <c r="C1733" s="183"/>
      <c r="D1733" s="183" t="s">
        <v>827</v>
      </c>
      <c r="E1733" s="183" t="s">
        <v>828</v>
      </c>
      <c r="F1733" s="191">
        <v>3250</v>
      </c>
      <c r="G1733" s="213" t="str">
        <f t="shared" si="52"/>
        <v>Zeeland</v>
      </c>
      <c r="H1733" s="215" t="str">
        <f t="shared" si="53"/>
        <v>TILBURG</v>
      </c>
      <c r="I1733" s="22"/>
    </row>
    <row r="1734" spans="1:9" x14ac:dyDescent="0.2">
      <c r="A1734" s="182">
        <v>300</v>
      </c>
      <c r="B1734" s="193">
        <v>5033</v>
      </c>
      <c r="C1734" s="183"/>
      <c r="D1734" s="183" t="s">
        <v>2765</v>
      </c>
      <c r="E1734" s="183" t="s">
        <v>432</v>
      </c>
      <c r="F1734" s="191">
        <v>3250</v>
      </c>
      <c r="G1734" s="213" t="str">
        <f t="shared" si="52"/>
        <v>Zeeland</v>
      </c>
      <c r="H1734" s="215" t="str">
        <f t="shared" si="53"/>
        <v>TILBURG</v>
      </c>
      <c r="I1734" s="22"/>
    </row>
    <row r="1735" spans="1:9" x14ac:dyDescent="0.2">
      <c r="A1735" s="182">
        <v>300</v>
      </c>
      <c r="B1735" s="193">
        <v>5034</v>
      </c>
      <c r="C1735" s="183"/>
      <c r="D1735" s="183" t="s">
        <v>829</v>
      </c>
      <c r="E1735" s="183" t="s">
        <v>1188</v>
      </c>
      <c r="F1735" s="191">
        <v>3250</v>
      </c>
      <c r="G1735" s="213" t="str">
        <f t="shared" si="52"/>
        <v>Zeeland</v>
      </c>
      <c r="H1735" s="215" t="str">
        <f t="shared" si="53"/>
        <v>TILBURG</v>
      </c>
      <c r="I1735" s="22"/>
    </row>
    <row r="1736" spans="1:9" x14ac:dyDescent="0.2">
      <c r="A1736" s="182">
        <v>300</v>
      </c>
      <c r="B1736" s="193">
        <v>5035</v>
      </c>
      <c r="C1736" s="183"/>
      <c r="D1736" s="183" t="s">
        <v>2766</v>
      </c>
      <c r="E1736" s="183" t="s">
        <v>297</v>
      </c>
      <c r="F1736" s="191">
        <v>3250</v>
      </c>
      <c r="G1736" s="213" t="str">
        <f t="shared" si="52"/>
        <v>Zeeland</v>
      </c>
      <c r="H1736" s="215" t="str">
        <f t="shared" si="53"/>
        <v>TILBURG</v>
      </c>
      <c r="I1736" s="22"/>
    </row>
    <row r="1737" spans="1:9" x14ac:dyDescent="0.2">
      <c r="A1737" s="182">
        <v>300</v>
      </c>
      <c r="B1737" s="193">
        <v>5036</v>
      </c>
      <c r="C1737" s="183"/>
      <c r="D1737" s="183" t="s">
        <v>830</v>
      </c>
      <c r="E1737" s="183" t="s">
        <v>288</v>
      </c>
      <c r="F1737" s="191">
        <v>3250</v>
      </c>
      <c r="G1737" s="213" t="str">
        <f t="shared" si="52"/>
        <v>Zeeland</v>
      </c>
      <c r="H1737" s="215" t="str">
        <f t="shared" si="53"/>
        <v>TILBURG</v>
      </c>
      <c r="I1737" s="22"/>
    </row>
    <row r="1738" spans="1:9" x14ac:dyDescent="0.2">
      <c r="A1738" s="182">
        <v>300</v>
      </c>
      <c r="B1738" s="193">
        <v>5037</v>
      </c>
      <c r="C1738" s="183"/>
      <c r="D1738" s="183" t="s">
        <v>2767</v>
      </c>
      <c r="E1738" s="183" t="s">
        <v>401</v>
      </c>
      <c r="F1738" s="191">
        <v>3180</v>
      </c>
      <c r="G1738" s="213" t="str">
        <f t="shared" si="52"/>
        <v>Haaglanden</v>
      </c>
      <c r="H1738" s="215" t="str">
        <f t="shared" si="53"/>
        <v>TILBURG</v>
      </c>
      <c r="I1738" s="22"/>
    </row>
    <row r="1739" spans="1:9" x14ac:dyDescent="0.2">
      <c r="A1739" s="182">
        <v>300</v>
      </c>
      <c r="B1739" s="193">
        <v>5038</v>
      </c>
      <c r="C1739" s="183"/>
      <c r="D1739" s="183" t="s">
        <v>2768</v>
      </c>
      <c r="E1739" s="183" t="s">
        <v>391</v>
      </c>
      <c r="F1739" s="191">
        <v>3120</v>
      </c>
      <c r="G1739" s="213" t="str">
        <f t="shared" si="52"/>
        <v>Noord-Holland Noord</v>
      </c>
      <c r="H1739" s="215" t="str">
        <f t="shared" si="53"/>
        <v>ALKMAAR</v>
      </c>
      <c r="I1739" s="22"/>
    </row>
    <row r="1740" spans="1:9" x14ac:dyDescent="0.2">
      <c r="A1740" s="182">
        <v>300</v>
      </c>
      <c r="B1740" s="193">
        <v>5039</v>
      </c>
      <c r="C1740" s="183"/>
      <c r="D1740" s="183" t="s">
        <v>831</v>
      </c>
      <c r="E1740" s="183" t="s">
        <v>616</v>
      </c>
      <c r="F1740" s="191">
        <v>3120</v>
      </c>
      <c r="G1740" s="213" t="str">
        <f t="shared" si="52"/>
        <v>Noord-Holland Noord</v>
      </c>
      <c r="H1740" s="215" t="str">
        <f t="shared" si="53"/>
        <v>ALKMAAR</v>
      </c>
      <c r="I1740" s="22"/>
    </row>
    <row r="1741" spans="1:9" x14ac:dyDescent="0.2">
      <c r="A1741" s="182">
        <v>300</v>
      </c>
      <c r="B1741" s="193">
        <v>5040</v>
      </c>
      <c r="C1741" s="183"/>
      <c r="D1741" s="183" t="s">
        <v>832</v>
      </c>
      <c r="E1741" s="183" t="s">
        <v>398</v>
      </c>
      <c r="F1741" s="191">
        <v>3240</v>
      </c>
      <c r="G1741" s="213" t="str">
        <f t="shared" si="52"/>
        <v>Waardenland</v>
      </c>
      <c r="H1741" s="215" t="str">
        <f t="shared" si="53"/>
        <v>GORINCHEM</v>
      </c>
      <c r="I1741" s="22"/>
    </row>
    <row r="1742" spans="1:9" x14ac:dyDescent="0.2">
      <c r="A1742" s="182">
        <v>300</v>
      </c>
      <c r="B1742" s="193">
        <v>5041</v>
      </c>
      <c r="C1742" s="183"/>
      <c r="D1742" s="183" t="s">
        <v>833</v>
      </c>
      <c r="E1742" s="183" t="s">
        <v>834</v>
      </c>
      <c r="F1742" s="191">
        <v>3280</v>
      </c>
      <c r="G1742" s="213" t="str">
        <f t="shared" si="52"/>
        <v>Noordoost-Brabant</v>
      </c>
      <c r="H1742" s="215" t="str">
        <f t="shared" si="53"/>
        <v>TILBURG</v>
      </c>
      <c r="I1742" s="22"/>
    </row>
    <row r="1743" spans="1:9" x14ac:dyDescent="0.2">
      <c r="A1743" s="182">
        <v>300</v>
      </c>
      <c r="B1743" s="193">
        <v>5042</v>
      </c>
      <c r="C1743" s="183"/>
      <c r="D1743" s="183" t="s">
        <v>2769</v>
      </c>
      <c r="E1743" s="183" t="s">
        <v>244</v>
      </c>
      <c r="F1743" s="191">
        <v>3280</v>
      </c>
      <c r="G1743" s="213" t="str">
        <f t="shared" si="52"/>
        <v>Noordoost-Brabant</v>
      </c>
      <c r="H1743" s="215" t="str">
        <f t="shared" si="53"/>
        <v>TILBURG</v>
      </c>
      <c r="I1743" s="22"/>
    </row>
    <row r="1744" spans="1:9" x14ac:dyDescent="0.2">
      <c r="A1744" s="182">
        <v>300</v>
      </c>
      <c r="B1744" s="193">
        <v>5043</v>
      </c>
      <c r="C1744" s="183"/>
      <c r="D1744" s="183" t="s">
        <v>2770</v>
      </c>
      <c r="E1744" s="183" t="s">
        <v>835</v>
      </c>
      <c r="F1744" s="191">
        <v>3120</v>
      </c>
      <c r="G1744" s="213" t="str">
        <f t="shared" si="52"/>
        <v>Noord-Holland Noord</v>
      </c>
      <c r="H1744" s="215" t="str">
        <f t="shared" si="53"/>
        <v>ALKMAAR</v>
      </c>
      <c r="I1744" s="22"/>
    </row>
    <row r="1745" spans="1:9" x14ac:dyDescent="0.2">
      <c r="A1745" s="182">
        <v>300</v>
      </c>
      <c r="B1745" s="193">
        <v>5044</v>
      </c>
      <c r="C1745" s="183"/>
      <c r="D1745" s="183" t="s">
        <v>2771</v>
      </c>
      <c r="E1745" s="183" t="s">
        <v>560</v>
      </c>
      <c r="F1745" s="191">
        <v>3240</v>
      </c>
      <c r="G1745" s="213" t="str">
        <f t="shared" si="52"/>
        <v>Waardenland</v>
      </c>
      <c r="H1745" s="215" t="str">
        <f t="shared" si="53"/>
        <v>GORINCHEM</v>
      </c>
      <c r="I1745" s="22"/>
    </row>
    <row r="1746" spans="1:9" x14ac:dyDescent="0.2">
      <c r="A1746" s="182">
        <v>300</v>
      </c>
      <c r="B1746" s="193">
        <v>5045</v>
      </c>
      <c r="C1746" s="183"/>
      <c r="D1746" s="183" t="s">
        <v>836</v>
      </c>
      <c r="E1746" s="183" t="s">
        <v>612</v>
      </c>
      <c r="F1746" s="191">
        <v>3270</v>
      </c>
      <c r="G1746" s="213" t="str">
        <f t="shared" si="52"/>
        <v>Midden-Brabant</v>
      </c>
      <c r="H1746" s="215" t="str">
        <f t="shared" si="53"/>
        <v>TILBURG</v>
      </c>
      <c r="I1746" s="22"/>
    </row>
    <row r="1747" spans="1:9" x14ac:dyDescent="0.2">
      <c r="A1747" s="182">
        <v>300</v>
      </c>
      <c r="B1747" s="193">
        <v>5046</v>
      </c>
      <c r="C1747" s="183"/>
      <c r="D1747" s="183" t="s">
        <v>837</v>
      </c>
      <c r="E1747" s="183" t="s">
        <v>2772</v>
      </c>
      <c r="F1747" s="191">
        <v>3270</v>
      </c>
      <c r="G1747" s="213" t="str">
        <f t="shared" si="52"/>
        <v>Midden-Brabant</v>
      </c>
      <c r="H1747" s="215" t="str">
        <f t="shared" si="53"/>
        <v>TILBURG</v>
      </c>
      <c r="I1747" s="22"/>
    </row>
    <row r="1748" spans="1:9" x14ac:dyDescent="0.2">
      <c r="A1748" s="182">
        <v>300</v>
      </c>
      <c r="B1748" s="193">
        <v>5047</v>
      </c>
      <c r="C1748" s="183"/>
      <c r="D1748" s="183" t="s">
        <v>838</v>
      </c>
      <c r="E1748" s="183" t="s">
        <v>398</v>
      </c>
      <c r="F1748" s="191">
        <v>3240</v>
      </c>
      <c r="G1748" s="213" t="str">
        <f t="shared" si="52"/>
        <v>Waardenland</v>
      </c>
      <c r="H1748" s="215" t="str">
        <f t="shared" si="53"/>
        <v>GORINCHEM</v>
      </c>
      <c r="I1748" s="22"/>
    </row>
    <row r="1749" spans="1:9" x14ac:dyDescent="0.2">
      <c r="A1749" s="182">
        <v>300</v>
      </c>
      <c r="B1749" s="193">
        <v>5048</v>
      </c>
      <c r="C1749" s="183"/>
      <c r="D1749" s="183" t="s">
        <v>2773</v>
      </c>
      <c r="E1749" s="183" t="s">
        <v>391</v>
      </c>
      <c r="F1749" s="191">
        <v>3120</v>
      </c>
      <c r="G1749" s="213" t="str">
        <f t="shared" si="52"/>
        <v>Noord-Holland Noord</v>
      </c>
      <c r="H1749" s="215" t="str">
        <f t="shared" si="53"/>
        <v>ALKMAAR</v>
      </c>
      <c r="I1749" s="22"/>
    </row>
    <row r="1750" spans="1:9" x14ac:dyDescent="0.2">
      <c r="A1750" s="182">
        <v>300</v>
      </c>
      <c r="B1750" s="193">
        <v>5049</v>
      </c>
      <c r="C1750" s="183"/>
      <c r="D1750" s="183" t="s">
        <v>1017</v>
      </c>
      <c r="E1750" s="183" t="s">
        <v>334</v>
      </c>
      <c r="F1750" s="191">
        <v>3280</v>
      </c>
      <c r="G1750" s="213" t="str">
        <f t="shared" si="52"/>
        <v>Noordoost-Brabant</v>
      </c>
      <c r="H1750" s="215" t="str">
        <f t="shared" si="53"/>
        <v>TILBURG</v>
      </c>
      <c r="I1750" s="22"/>
    </row>
    <row r="1751" spans="1:9" x14ac:dyDescent="0.2">
      <c r="A1751" s="182">
        <v>300</v>
      </c>
      <c r="B1751" s="193">
        <v>5050</v>
      </c>
      <c r="C1751" s="183"/>
      <c r="D1751" s="183" t="s">
        <v>2774</v>
      </c>
      <c r="E1751" s="183" t="s">
        <v>378</v>
      </c>
      <c r="F1751" s="191">
        <v>3240</v>
      </c>
      <c r="G1751" s="213" t="str">
        <f t="shared" si="52"/>
        <v>Waardenland</v>
      </c>
      <c r="H1751" s="215" t="str">
        <f t="shared" si="53"/>
        <v>GORINCHEM</v>
      </c>
      <c r="I1751" s="22"/>
    </row>
    <row r="1752" spans="1:9" x14ac:dyDescent="0.2">
      <c r="A1752" s="182">
        <v>300</v>
      </c>
      <c r="B1752" s="193">
        <v>5051</v>
      </c>
      <c r="C1752" s="183"/>
      <c r="D1752" s="183" t="s">
        <v>2775</v>
      </c>
      <c r="E1752" s="183" t="s">
        <v>334</v>
      </c>
      <c r="F1752" s="191">
        <v>3280</v>
      </c>
      <c r="G1752" s="213" t="str">
        <f t="shared" ref="G1752:G1815" si="54">VLOOKUP($F1752,$J$23:$L$54,2,FALSE)</f>
        <v>Noordoost-Brabant</v>
      </c>
      <c r="H1752" s="215" t="str">
        <f t="shared" ref="H1752:H1815" si="55">VLOOKUP($F1752,$J$23:$L$54,3,FALSE)</f>
        <v>TILBURG</v>
      </c>
      <c r="I1752" s="22"/>
    </row>
    <row r="1753" spans="1:9" x14ac:dyDescent="0.2">
      <c r="A1753" s="182">
        <v>300</v>
      </c>
      <c r="B1753" s="193">
        <v>5052</v>
      </c>
      <c r="C1753" s="183"/>
      <c r="D1753" s="183" t="s">
        <v>839</v>
      </c>
      <c r="E1753" s="183" t="s">
        <v>241</v>
      </c>
      <c r="F1753" s="191">
        <v>3120</v>
      </c>
      <c r="G1753" s="213" t="str">
        <f t="shared" si="54"/>
        <v>Noord-Holland Noord</v>
      </c>
      <c r="H1753" s="215" t="str">
        <f t="shared" si="55"/>
        <v>ALKMAAR</v>
      </c>
      <c r="I1753" s="22"/>
    </row>
    <row r="1754" spans="1:9" x14ac:dyDescent="0.2">
      <c r="A1754" s="182">
        <v>300</v>
      </c>
      <c r="B1754" s="193">
        <v>5055</v>
      </c>
      <c r="C1754" s="183"/>
      <c r="D1754" s="183" t="s">
        <v>2776</v>
      </c>
      <c r="E1754" s="183" t="s">
        <v>840</v>
      </c>
      <c r="F1754" s="191">
        <v>3080</v>
      </c>
      <c r="G1754" s="213" t="str">
        <f t="shared" si="54"/>
        <v>Nijmegen</v>
      </c>
      <c r="H1754" s="215" t="str">
        <f t="shared" si="55"/>
        <v>EINDHOVEN</v>
      </c>
      <c r="I1754" s="22"/>
    </row>
    <row r="1755" spans="1:9" x14ac:dyDescent="0.2">
      <c r="A1755" s="182">
        <v>300</v>
      </c>
      <c r="B1755" s="193">
        <v>5056</v>
      </c>
      <c r="C1755" s="183"/>
      <c r="D1755" s="183" t="s">
        <v>2776</v>
      </c>
      <c r="E1755" s="183" t="s">
        <v>840</v>
      </c>
      <c r="F1755" s="191">
        <v>3280</v>
      </c>
      <c r="G1755" s="213" t="str">
        <f t="shared" si="54"/>
        <v>Noordoost-Brabant</v>
      </c>
      <c r="H1755" s="215" t="str">
        <f t="shared" si="55"/>
        <v>TILBURG</v>
      </c>
      <c r="I1755" s="22"/>
    </row>
    <row r="1756" spans="1:9" x14ac:dyDescent="0.2">
      <c r="A1756" s="182">
        <v>300</v>
      </c>
      <c r="B1756" s="193">
        <v>5057</v>
      </c>
      <c r="C1756" s="183"/>
      <c r="D1756" s="183" t="s">
        <v>2777</v>
      </c>
      <c r="E1756" s="183" t="s">
        <v>244</v>
      </c>
      <c r="F1756" s="191">
        <v>3280</v>
      </c>
      <c r="G1756" s="213" t="str">
        <f t="shared" si="54"/>
        <v>Noordoost-Brabant</v>
      </c>
      <c r="H1756" s="215" t="str">
        <f t="shared" si="55"/>
        <v>TILBURG</v>
      </c>
      <c r="I1756" s="22"/>
    </row>
    <row r="1757" spans="1:9" x14ac:dyDescent="0.2">
      <c r="A1757" s="182">
        <v>300</v>
      </c>
      <c r="B1757" s="193">
        <v>5058</v>
      </c>
      <c r="C1757" s="183"/>
      <c r="D1757" s="183" t="s">
        <v>2778</v>
      </c>
      <c r="E1757" s="183" t="s">
        <v>841</v>
      </c>
      <c r="F1757" s="191">
        <v>3270</v>
      </c>
      <c r="G1757" s="213" t="str">
        <f t="shared" si="54"/>
        <v>Midden-Brabant</v>
      </c>
      <c r="H1757" s="215" t="str">
        <f t="shared" si="55"/>
        <v>TILBURG</v>
      </c>
      <c r="I1757" s="22"/>
    </row>
    <row r="1758" spans="1:9" x14ac:dyDescent="0.2">
      <c r="A1758" s="182">
        <v>300</v>
      </c>
      <c r="B1758" s="193">
        <v>5059</v>
      </c>
      <c r="C1758" s="183"/>
      <c r="D1758" s="183" t="s">
        <v>2778</v>
      </c>
      <c r="E1758" s="183" t="s">
        <v>841</v>
      </c>
      <c r="F1758" s="191">
        <v>3280</v>
      </c>
      <c r="G1758" s="213" t="str">
        <f t="shared" si="54"/>
        <v>Noordoost-Brabant</v>
      </c>
      <c r="H1758" s="215" t="str">
        <f t="shared" si="55"/>
        <v>TILBURG</v>
      </c>
      <c r="I1758" s="22"/>
    </row>
    <row r="1759" spans="1:9" x14ac:dyDescent="0.2">
      <c r="A1759" s="182">
        <v>300</v>
      </c>
      <c r="B1759" s="193">
        <v>5060</v>
      </c>
      <c r="C1759" s="183"/>
      <c r="D1759" s="183" t="s">
        <v>842</v>
      </c>
      <c r="E1759" s="183" t="s">
        <v>305</v>
      </c>
      <c r="F1759" s="191">
        <v>3270</v>
      </c>
      <c r="G1759" s="213" t="str">
        <f t="shared" si="54"/>
        <v>Midden-Brabant</v>
      </c>
      <c r="H1759" s="215" t="str">
        <f t="shared" si="55"/>
        <v>TILBURG</v>
      </c>
      <c r="I1759" s="22"/>
    </row>
    <row r="1760" spans="1:9" x14ac:dyDescent="0.2">
      <c r="A1760" s="182">
        <v>300</v>
      </c>
      <c r="B1760" s="193">
        <v>5061</v>
      </c>
      <c r="C1760" s="183"/>
      <c r="D1760" s="183" t="s">
        <v>2779</v>
      </c>
      <c r="E1760" s="183" t="s">
        <v>843</v>
      </c>
      <c r="F1760" s="191">
        <v>3120</v>
      </c>
      <c r="G1760" s="213" t="str">
        <f t="shared" si="54"/>
        <v>Noord-Holland Noord</v>
      </c>
      <c r="H1760" s="215" t="str">
        <f t="shared" si="55"/>
        <v>ALKMAAR</v>
      </c>
      <c r="I1760" s="22"/>
    </row>
    <row r="1761" spans="1:9" x14ac:dyDescent="0.2">
      <c r="A1761" s="182">
        <v>300</v>
      </c>
      <c r="B1761" s="193">
        <v>5062</v>
      </c>
      <c r="C1761" s="183"/>
      <c r="D1761" s="183" t="s">
        <v>2780</v>
      </c>
      <c r="E1761" s="183" t="s">
        <v>251</v>
      </c>
      <c r="F1761" s="191">
        <v>3080</v>
      </c>
      <c r="G1761" s="213" t="str">
        <f t="shared" si="54"/>
        <v>Nijmegen</v>
      </c>
      <c r="H1761" s="215" t="str">
        <f t="shared" si="55"/>
        <v>EINDHOVEN</v>
      </c>
      <c r="I1761" s="22"/>
    </row>
    <row r="1762" spans="1:9" x14ac:dyDescent="0.2">
      <c r="A1762" s="182">
        <v>300</v>
      </c>
      <c r="B1762" s="193">
        <v>5063</v>
      </c>
      <c r="C1762" s="183"/>
      <c r="D1762" s="183" t="s">
        <v>2781</v>
      </c>
      <c r="E1762" s="183" t="s">
        <v>253</v>
      </c>
      <c r="F1762" s="191">
        <v>3280</v>
      </c>
      <c r="G1762" s="213" t="str">
        <f t="shared" si="54"/>
        <v>Noordoost-Brabant</v>
      </c>
      <c r="H1762" s="215" t="str">
        <f t="shared" si="55"/>
        <v>TILBURG</v>
      </c>
      <c r="I1762" s="22"/>
    </row>
    <row r="1763" spans="1:9" x14ac:dyDescent="0.2">
      <c r="A1763" s="182">
        <v>300</v>
      </c>
      <c r="B1763" s="193">
        <v>5064</v>
      </c>
      <c r="C1763" s="183"/>
      <c r="D1763" s="183" t="s">
        <v>844</v>
      </c>
      <c r="E1763" s="183" t="s">
        <v>366</v>
      </c>
      <c r="F1763" s="191">
        <v>3050</v>
      </c>
      <c r="G1763" s="213" t="str">
        <f t="shared" si="54"/>
        <v>Twente</v>
      </c>
      <c r="H1763" s="215" t="str">
        <f t="shared" si="55"/>
        <v>ENSCHEDE</v>
      </c>
      <c r="I1763" s="22"/>
    </row>
    <row r="1764" spans="1:9" x14ac:dyDescent="0.2">
      <c r="A1764" s="182">
        <v>300</v>
      </c>
      <c r="B1764" s="193">
        <v>5067</v>
      </c>
      <c r="C1764" s="183"/>
      <c r="D1764" s="183" t="s">
        <v>2758</v>
      </c>
      <c r="E1764" s="183" t="s">
        <v>718</v>
      </c>
      <c r="F1764" s="191">
        <v>3080</v>
      </c>
      <c r="G1764" s="213" t="str">
        <f t="shared" si="54"/>
        <v>Nijmegen</v>
      </c>
      <c r="H1764" s="215" t="str">
        <f t="shared" si="55"/>
        <v>EINDHOVEN</v>
      </c>
      <c r="I1764" s="22"/>
    </row>
    <row r="1765" spans="1:9" x14ac:dyDescent="0.2">
      <c r="A1765" s="182">
        <v>300</v>
      </c>
      <c r="B1765" s="193">
        <v>5068</v>
      </c>
      <c r="C1765" s="183"/>
      <c r="D1765" s="183" t="s">
        <v>2783</v>
      </c>
      <c r="E1765" s="183" t="s">
        <v>620</v>
      </c>
      <c r="F1765" s="191">
        <v>3280</v>
      </c>
      <c r="G1765" s="213" t="str">
        <f t="shared" si="54"/>
        <v>Noordoost-Brabant</v>
      </c>
      <c r="H1765" s="215" t="str">
        <f t="shared" si="55"/>
        <v>TILBURG</v>
      </c>
      <c r="I1765" s="22"/>
    </row>
    <row r="1766" spans="1:9" x14ac:dyDescent="0.2">
      <c r="A1766" s="182">
        <v>300</v>
      </c>
      <c r="B1766" s="193">
        <v>5071</v>
      </c>
      <c r="C1766" s="183"/>
      <c r="D1766" s="183" t="s">
        <v>2785</v>
      </c>
      <c r="E1766" s="183" t="s">
        <v>255</v>
      </c>
      <c r="F1766" s="191">
        <v>3270</v>
      </c>
      <c r="G1766" s="213" t="str">
        <f t="shared" si="54"/>
        <v>Midden-Brabant</v>
      </c>
      <c r="H1766" s="215" t="str">
        <f t="shared" si="55"/>
        <v>TILBURG</v>
      </c>
      <c r="I1766" s="22"/>
    </row>
    <row r="1767" spans="1:9" x14ac:dyDescent="0.2">
      <c r="A1767" s="182">
        <v>300</v>
      </c>
      <c r="B1767" s="193">
        <v>5072</v>
      </c>
      <c r="C1767" s="183"/>
      <c r="D1767" s="183" t="s">
        <v>2786</v>
      </c>
      <c r="E1767" s="183" t="s">
        <v>717</v>
      </c>
      <c r="F1767" s="191">
        <v>3270</v>
      </c>
      <c r="G1767" s="213" t="str">
        <f t="shared" si="54"/>
        <v>Midden-Brabant</v>
      </c>
      <c r="H1767" s="215" t="str">
        <f t="shared" si="55"/>
        <v>TILBURG</v>
      </c>
      <c r="I1767" s="22"/>
    </row>
    <row r="1768" spans="1:9" x14ac:dyDescent="0.2">
      <c r="A1768" s="182">
        <v>300</v>
      </c>
      <c r="B1768" s="193">
        <v>5073</v>
      </c>
      <c r="C1768" s="183"/>
      <c r="D1768" s="183" t="s">
        <v>2786</v>
      </c>
      <c r="E1768" s="183" t="s">
        <v>717</v>
      </c>
      <c r="F1768" s="191">
        <v>3280</v>
      </c>
      <c r="G1768" s="213" t="str">
        <f t="shared" si="54"/>
        <v>Noordoost-Brabant</v>
      </c>
      <c r="H1768" s="215" t="str">
        <f t="shared" si="55"/>
        <v>TILBURG</v>
      </c>
      <c r="I1768" s="22"/>
    </row>
    <row r="1769" spans="1:9" x14ac:dyDescent="0.2">
      <c r="A1769" s="182">
        <v>300</v>
      </c>
      <c r="B1769" s="193">
        <v>5075</v>
      </c>
      <c r="C1769" s="183"/>
      <c r="D1769" s="183" t="s">
        <v>845</v>
      </c>
      <c r="E1769" s="183" t="s">
        <v>255</v>
      </c>
      <c r="F1769" s="191">
        <v>3270</v>
      </c>
      <c r="G1769" s="213" t="str">
        <f t="shared" si="54"/>
        <v>Midden-Brabant</v>
      </c>
      <c r="H1769" s="215" t="str">
        <f t="shared" si="55"/>
        <v>TILBURG</v>
      </c>
      <c r="I1769" s="22"/>
    </row>
    <row r="1770" spans="1:9" x14ac:dyDescent="0.2">
      <c r="A1770" s="182">
        <v>300</v>
      </c>
      <c r="B1770" s="193">
        <v>5078</v>
      </c>
      <c r="C1770" s="183"/>
      <c r="D1770" s="183" t="s">
        <v>846</v>
      </c>
      <c r="E1770" s="183" t="s">
        <v>553</v>
      </c>
      <c r="F1770" s="191">
        <v>3180</v>
      </c>
      <c r="G1770" s="213" t="str">
        <f t="shared" si="54"/>
        <v>Haaglanden</v>
      </c>
      <c r="H1770" s="215" t="str">
        <f t="shared" si="55"/>
        <v>TILBURG</v>
      </c>
      <c r="I1770" s="22"/>
    </row>
    <row r="1771" spans="1:9" x14ac:dyDescent="0.2">
      <c r="A1771" s="182">
        <v>300</v>
      </c>
      <c r="B1771" s="193">
        <v>5079</v>
      </c>
      <c r="C1771" s="183"/>
      <c r="D1771" s="183" t="s">
        <v>847</v>
      </c>
      <c r="E1771" s="183" t="s">
        <v>553</v>
      </c>
      <c r="F1771" s="191">
        <v>3180</v>
      </c>
      <c r="G1771" s="213" t="str">
        <f t="shared" si="54"/>
        <v>Haaglanden</v>
      </c>
      <c r="H1771" s="215" t="str">
        <f t="shared" si="55"/>
        <v>TILBURG</v>
      </c>
      <c r="I1771" s="22"/>
    </row>
    <row r="1772" spans="1:9" x14ac:dyDescent="0.2">
      <c r="A1772" s="182">
        <v>300</v>
      </c>
      <c r="B1772" s="193">
        <v>5080</v>
      </c>
      <c r="C1772" s="183"/>
      <c r="D1772" s="183" t="s">
        <v>848</v>
      </c>
      <c r="E1772" s="183" t="s">
        <v>849</v>
      </c>
      <c r="F1772" s="191">
        <v>3180</v>
      </c>
      <c r="G1772" s="213" t="str">
        <f t="shared" si="54"/>
        <v>Haaglanden</v>
      </c>
      <c r="H1772" s="215" t="str">
        <f t="shared" si="55"/>
        <v>TILBURG</v>
      </c>
      <c r="I1772" s="22"/>
    </row>
    <row r="1773" spans="1:9" x14ac:dyDescent="0.2">
      <c r="A1773" s="182">
        <v>300</v>
      </c>
      <c r="B1773" s="193">
        <v>5082</v>
      </c>
      <c r="C1773" s="183"/>
      <c r="D1773" s="183" t="s">
        <v>2790</v>
      </c>
      <c r="E1773" s="183" t="s">
        <v>553</v>
      </c>
      <c r="F1773" s="191">
        <v>3180</v>
      </c>
      <c r="G1773" s="213" t="str">
        <f t="shared" si="54"/>
        <v>Haaglanden</v>
      </c>
      <c r="H1773" s="215" t="str">
        <f t="shared" si="55"/>
        <v>TILBURG</v>
      </c>
      <c r="I1773" s="22"/>
    </row>
    <row r="1774" spans="1:9" x14ac:dyDescent="0.2">
      <c r="A1774" s="182">
        <v>300</v>
      </c>
      <c r="B1774" s="193">
        <v>5084</v>
      </c>
      <c r="C1774" s="183"/>
      <c r="D1774" s="183" t="s">
        <v>850</v>
      </c>
      <c r="E1774" s="183" t="s">
        <v>255</v>
      </c>
      <c r="F1774" s="191">
        <v>3270</v>
      </c>
      <c r="G1774" s="213" t="str">
        <f t="shared" si="54"/>
        <v>Midden-Brabant</v>
      </c>
      <c r="H1774" s="215" t="str">
        <f t="shared" si="55"/>
        <v>TILBURG</v>
      </c>
      <c r="I1774" s="22"/>
    </row>
    <row r="1775" spans="1:9" x14ac:dyDescent="0.2">
      <c r="A1775" s="182">
        <v>300</v>
      </c>
      <c r="B1775" s="193">
        <v>5085</v>
      </c>
      <c r="C1775" s="183"/>
      <c r="D1775" s="183" t="s">
        <v>2791</v>
      </c>
      <c r="E1775" s="183" t="s">
        <v>851</v>
      </c>
      <c r="F1775" s="191">
        <v>3180</v>
      </c>
      <c r="G1775" s="213" t="str">
        <f t="shared" si="54"/>
        <v>Haaglanden</v>
      </c>
      <c r="H1775" s="215" t="str">
        <f t="shared" si="55"/>
        <v>TILBURG</v>
      </c>
      <c r="I1775" s="22"/>
    </row>
    <row r="1776" spans="1:9" x14ac:dyDescent="0.2">
      <c r="A1776" s="182">
        <v>300</v>
      </c>
      <c r="B1776" s="193">
        <v>5086</v>
      </c>
      <c r="C1776" s="183"/>
      <c r="D1776" s="183" t="s">
        <v>2792</v>
      </c>
      <c r="E1776" s="183" t="s">
        <v>553</v>
      </c>
      <c r="F1776" s="191">
        <v>3180</v>
      </c>
      <c r="G1776" s="213" t="str">
        <f t="shared" si="54"/>
        <v>Haaglanden</v>
      </c>
      <c r="H1776" s="215" t="str">
        <f t="shared" si="55"/>
        <v>TILBURG</v>
      </c>
      <c r="I1776" s="22"/>
    </row>
    <row r="1777" spans="1:9" x14ac:dyDescent="0.2">
      <c r="A1777" s="182">
        <v>300</v>
      </c>
      <c r="B1777" s="193">
        <v>5089</v>
      </c>
      <c r="C1777" s="183"/>
      <c r="D1777" s="183" t="s">
        <v>852</v>
      </c>
      <c r="E1777" s="183" t="s">
        <v>853</v>
      </c>
      <c r="F1777" s="191">
        <v>3260</v>
      </c>
      <c r="G1777" s="213" t="str">
        <f t="shared" si="54"/>
        <v>West-Brabant</v>
      </c>
      <c r="H1777" s="215" t="str">
        <f t="shared" si="55"/>
        <v>TILBURG</v>
      </c>
      <c r="I1777" s="22"/>
    </row>
    <row r="1778" spans="1:9" x14ac:dyDescent="0.2">
      <c r="A1778" s="182">
        <v>300</v>
      </c>
      <c r="B1778" s="193">
        <v>5091</v>
      </c>
      <c r="C1778" s="183"/>
      <c r="D1778" s="183" t="s">
        <v>854</v>
      </c>
      <c r="E1778" s="183" t="s">
        <v>553</v>
      </c>
      <c r="F1778" s="191">
        <v>3180</v>
      </c>
      <c r="G1778" s="213" t="str">
        <f t="shared" si="54"/>
        <v>Haaglanden</v>
      </c>
      <c r="H1778" s="215" t="str">
        <f t="shared" si="55"/>
        <v>TILBURG</v>
      </c>
      <c r="I1778" s="22"/>
    </row>
    <row r="1779" spans="1:9" x14ac:dyDescent="0.2">
      <c r="A1779" s="182">
        <v>300</v>
      </c>
      <c r="B1779" s="193">
        <v>5092</v>
      </c>
      <c r="C1779" s="183"/>
      <c r="D1779" s="183" t="s">
        <v>2765</v>
      </c>
      <c r="E1779" s="183" t="s">
        <v>432</v>
      </c>
      <c r="F1779" s="191">
        <v>3260</v>
      </c>
      <c r="G1779" s="213" t="str">
        <f t="shared" si="54"/>
        <v>West-Brabant</v>
      </c>
      <c r="H1779" s="215" t="str">
        <f t="shared" si="55"/>
        <v>TILBURG</v>
      </c>
      <c r="I1779" s="22"/>
    </row>
    <row r="1780" spans="1:9" x14ac:dyDescent="0.2">
      <c r="A1780" s="182">
        <v>300</v>
      </c>
      <c r="B1780" s="193">
        <v>5093</v>
      </c>
      <c r="C1780" s="183"/>
      <c r="D1780" s="183" t="s">
        <v>2793</v>
      </c>
      <c r="E1780" s="183" t="s">
        <v>560</v>
      </c>
      <c r="F1780" s="191">
        <v>3180</v>
      </c>
      <c r="G1780" s="213" t="str">
        <f t="shared" si="54"/>
        <v>Haaglanden</v>
      </c>
      <c r="H1780" s="215" t="str">
        <f t="shared" si="55"/>
        <v>TILBURG</v>
      </c>
      <c r="I1780" s="22"/>
    </row>
    <row r="1781" spans="1:9" x14ac:dyDescent="0.2">
      <c r="A1781" s="182">
        <v>300</v>
      </c>
      <c r="B1781" s="193">
        <v>5095</v>
      </c>
      <c r="C1781" s="183"/>
      <c r="D1781" s="183" t="s">
        <v>855</v>
      </c>
      <c r="E1781" s="183" t="s">
        <v>553</v>
      </c>
      <c r="F1781" s="191">
        <v>3180</v>
      </c>
      <c r="G1781" s="213" t="str">
        <f t="shared" si="54"/>
        <v>Haaglanden</v>
      </c>
      <c r="H1781" s="215" t="str">
        <f t="shared" si="55"/>
        <v>TILBURG</v>
      </c>
      <c r="I1781" s="22"/>
    </row>
    <row r="1782" spans="1:9" x14ac:dyDescent="0.2">
      <c r="A1782" s="182">
        <v>300</v>
      </c>
      <c r="B1782" s="193">
        <v>5096</v>
      </c>
      <c r="C1782" s="183"/>
      <c r="D1782" s="183" t="s">
        <v>856</v>
      </c>
      <c r="E1782" s="183" t="s">
        <v>2760</v>
      </c>
      <c r="F1782" s="191">
        <v>3260</v>
      </c>
      <c r="G1782" s="213" t="str">
        <f t="shared" si="54"/>
        <v>West-Brabant</v>
      </c>
      <c r="H1782" s="215" t="str">
        <f t="shared" si="55"/>
        <v>TILBURG</v>
      </c>
      <c r="I1782" s="22"/>
    </row>
    <row r="1783" spans="1:9" x14ac:dyDescent="0.2">
      <c r="A1783" s="182">
        <v>300</v>
      </c>
      <c r="B1783" s="193">
        <v>5097</v>
      </c>
      <c r="C1783" s="183"/>
      <c r="D1783" s="183" t="s">
        <v>857</v>
      </c>
      <c r="E1783" s="183" t="s">
        <v>858</v>
      </c>
      <c r="F1783" s="191">
        <v>3260</v>
      </c>
      <c r="G1783" s="213" t="str">
        <f t="shared" si="54"/>
        <v>West-Brabant</v>
      </c>
      <c r="H1783" s="215" t="str">
        <f t="shared" si="55"/>
        <v>TILBURG</v>
      </c>
      <c r="I1783" s="22"/>
    </row>
    <row r="1784" spans="1:9" x14ac:dyDescent="0.2">
      <c r="A1784" s="182">
        <v>300</v>
      </c>
      <c r="B1784" s="193">
        <v>5098</v>
      </c>
      <c r="C1784" s="183"/>
      <c r="D1784" s="183" t="s">
        <v>859</v>
      </c>
      <c r="E1784" s="183" t="s">
        <v>422</v>
      </c>
      <c r="F1784" s="191">
        <v>3260</v>
      </c>
      <c r="G1784" s="213" t="str">
        <f t="shared" si="54"/>
        <v>West-Brabant</v>
      </c>
      <c r="H1784" s="215" t="str">
        <f t="shared" si="55"/>
        <v>TILBURG</v>
      </c>
      <c r="I1784" s="22"/>
    </row>
    <row r="1785" spans="1:9" x14ac:dyDescent="0.2">
      <c r="A1785" s="182">
        <v>300</v>
      </c>
      <c r="B1785" s="193">
        <v>5099</v>
      </c>
      <c r="C1785" s="183"/>
      <c r="D1785" s="183" t="s">
        <v>860</v>
      </c>
      <c r="E1785" s="183" t="s">
        <v>861</v>
      </c>
      <c r="F1785" s="191">
        <v>3310</v>
      </c>
      <c r="G1785" s="213" t="str">
        <f t="shared" si="54"/>
        <v>Zuid-Limburg</v>
      </c>
      <c r="H1785" s="215" t="str">
        <f t="shared" si="55"/>
        <v>TILBURG</v>
      </c>
      <c r="I1785" s="22"/>
    </row>
    <row r="1786" spans="1:9" x14ac:dyDescent="0.2">
      <c r="A1786" s="182">
        <v>300</v>
      </c>
      <c r="B1786" s="193">
        <v>5100</v>
      </c>
      <c r="C1786" s="183"/>
      <c r="D1786" s="183" t="s">
        <v>1189</v>
      </c>
      <c r="E1786" s="183" t="s">
        <v>594</v>
      </c>
      <c r="F1786" s="191">
        <v>3310</v>
      </c>
      <c r="G1786" s="213" t="str">
        <f t="shared" si="54"/>
        <v>Zuid-Limburg</v>
      </c>
      <c r="H1786" s="215" t="str">
        <f t="shared" si="55"/>
        <v>TILBURG</v>
      </c>
      <c r="I1786" s="22"/>
    </row>
    <row r="1787" spans="1:9" x14ac:dyDescent="0.2">
      <c r="A1787" s="182">
        <v>300</v>
      </c>
      <c r="B1787" s="193">
        <v>5101</v>
      </c>
      <c r="C1787" s="183"/>
      <c r="D1787" s="183" t="s">
        <v>862</v>
      </c>
      <c r="E1787" s="183" t="s">
        <v>861</v>
      </c>
      <c r="F1787" s="191">
        <v>3310</v>
      </c>
      <c r="G1787" s="213" t="str">
        <f t="shared" si="54"/>
        <v>Zuid-Limburg</v>
      </c>
      <c r="H1787" s="215" t="str">
        <f t="shared" si="55"/>
        <v>TILBURG</v>
      </c>
      <c r="I1787" s="22"/>
    </row>
    <row r="1788" spans="1:9" x14ac:dyDescent="0.2">
      <c r="A1788" s="182">
        <v>300</v>
      </c>
      <c r="B1788" s="193">
        <v>5102</v>
      </c>
      <c r="C1788" s="183"/>
      <c r="D1788" s="183" t="s">
        <v>863</v>
      </c>
      <c r="E1788" s="183" t="s">
        <v>260</v>
      </c>
      <c r="F1788" s="191">
        <v>3310</v>
      </c>
      <c r="G1788" s="213" t="str">
        <f t="shared" si="54"/>
        <v>Zuid-Limburg</v>
      </c>
      <c r="H1788" s="215" t="str">
        <f t="shared" si="55"/>
        <v>TILBURG</v>
      </c>
      <c r="I1788" s="22"/>
    </row>
    <row r="1789" spans="1:9" x14ac:dyDescent="0.2">
      <c r="A1789" s="182">
        <v>300</v>
      </c>
      <c r="B1789" s="193">
        <v>5103</v>
      </c>
      <c r="C1789" s="183"/>
      <c r="D1789" s="183" t="s">
        <v>864</v>
      </c>
      <c r="E1789" s="183" t="s">
        <v>260</v>
      </c>
      <c r="F1789" s="191">
        <v>3310</v>
      </c>
      <c r="G1789" s="213" t="str">
        <f t="shared" si="54"/>
        <v>Zuid-Limburg</v>
      </c>
      <c r="H1789" s="215" t="str">
        <f t="shared" si="55"/>
        <v>TILBURG</v>
      </c>
      <c r="I1789" s="22"/>
    </row>
    <row r="1790" spans="1:9" x14ac:dyDescent="0.2">
      <c r="A1790" s="182">
        <v>300</v>
      </c>
      <c r="B1790" s="193">
        <v>5105</v>
      </c>
      <c r="C1790" s="183"/>
      <c r="D1790" s="183" t="s">
        <v>865</v>
      </c>
      <c r="E1790" s="183" t="s">
        <v>668</v>
      </c>
      <c r="F1790" s="191">
        <v>3310</v>
      </c>
      <c r="G1790" s="213" t="str">
        <f t="shared" si="54"/>
        <v>Zuid-Limburg</v>
      </c>
      <c r="H1790" s="215" t="str">
        <f t="shared" si="55"/>
        <v>TILBURG</v>
      </c>
      <c r="I1790" s="22"/>
    </row>
    <row r="1791" spans="1:9" x14ac:dyDescent="0.2">
      <c r="A1791" s="182">
        <v>300</v>
      </c>
      <c r="B1791" s="193">
        <v>5106</v>
      </c>
      <c r="C1791" s="183"/>
      <c r="D1791" s="183" t="s">
        <v>866</v>
      </c>
      <c r="E1791" s="183" t="s">
        <v>619</v>
      </c>
      <c r="F1791" s="191">
        <v>3310</v>
      </c>
      <c r="G1791" s="213" t="str">
        <f t="shared" si="54"/>
        <v>Zuid-Limburg</v>
      </c>
      <c r="H1791" s="215" t="str">
        <f t="shared" si="55"/>
        <v>TILBURG</v>
      </c>
      <c r="I1791" s="22"/>
    </row>
    <row r="1792" spans="1:9" x14ac:dyDescent="0.2">
      <c r="A1792" s="182">
        <v>300</v>
      </c>
      <c r="B1792" s="193">
        <v>5107</v>
      </c>
      <c r="C1792" s="183"/>
      <c r="D1792" s="183" t="s">
        <v>867</v>
      </c>
      <c r="E1792" s="183" t="s">
        <v>302</v>
      </c>
      <c r="F1792" s="191">
        <v>3310</v>
      </c>
      <c r="G1792" s="213" t="str">
        <f t="shared" si="54"/>
        <v>Zuid-Limburg</v>
      </c>
      <c r="H1792" s="215" t="str">
        <f t="shared" si="55"/>
        <v>TILBURG</v>
      </c>
      <c r="I1792" s="22"/>
    </row>
    <row r="1793" spans="1:9" x14ac:dyDescent="0.2">
      <c r="A1793" s="182">
        <v>300</v>
      </c>
      <c r="B1793" s="193">
        <v>5108</v>
      </c>
      <c r="C1793" s="183"/>
      <c r="D1793" s="183" t="s">
        <v>868</v>
      </c>
      <c r="E1793" s="183" t="s">
        <v>260</v>
      </c>
      <c r="F1793" s="191">
        <v>3310</v>
      </c>
      <c r="G1793" s="213" t="str">
        <f t="shared" si="54"/>
        <v>Zuid-Limburg</v>
      </c>
      <c r="H1793" s="215" t="str">
        <f t="shared" si="55"/>
        <v>TILBURG</v>
      </c>
      <c r="I1793" s="22"/>
    </row>
    <row r="1794" spans="1:9" x14ac:dyDescent="0.2">
      <c r="A1794" s="182">
        <v>300</v>
      </c>
      <c r="B1794" s="193">
        <v>5109</v>
      </c>
      <c r="C1794" s="183"/>
      <c r="D1794" s="183" t="s">
        <v>869</v>
      </c>
      <c r="E1794" s="183" t="s">
        <v>870</v>
      </c>
      <c r="F1794" s="191">
        <v>3310</v>
      </c>
      <c r="G1794" s="213" t="str">
        <f t="shared" si="54"/>
        <v>Zuid-Limburg</v>
      </c>
      <c r="H1794" s="215" t="str">
        <f t="shared" si="55"/>
        <v>TILBURG</v>
      </c>
      <c r="I1794" s="22"/>
    </row>
    <row r="1795" spans="1:9" x14ac:dyDescent="0.2">
      <c r="A1795" s="182">
        <v>300</v>
      </c>
      <c r="B1795" s="193">
        <v>5111</v>
      </c>
      <c r="C1795" s="183"/>
      <c r="D1795" s="183" t="s">
        <v>2794</v>
      </c>
      <c r="E1795" s="183" t="s">
        <v>558</v>
      </c>
      <c r="F1795" s="191">
        <v>3310</v>
      </c>
      <c r="G1795" s="213" t="str">
        <f t="shared" si="54"/>
        <v>Zuid-Limburg</v>
      </c>
      <c r="H1795" s="215" t="str">
        <f t="shared" si="55"/>
        <v>TILBURG</v>
      </c>
      <c r="I1795" s="22"/>
    </row>
    <row r="1796" spans="1:9" x14ac:dyDescent="0.2">
      <c r="A1796" s="182">
        <v>300</v>
      </c>
      <c r="B1796" s="193">
        <v>5113</v>
      </c>
      <c r="C1796" s="183"/>
      <c r="D1796" s="183" t="s">
        <v>871</v>
      </c>
      <c r="E1796" s="183" t="s">
        <v>872</v>
      </c>
      <c r="F1796" s="191">
        <v>3310</v>
      </c>
      <c r="G1796" s="213" t="str">
        <f t="shared" si="54"/>
        <v>Zuid-Limburg</v>
      </c>
      <c r="H1796" s="215" t="str">
        <f t="shared" si="55"/>
        <v>TILBURG</v>
      </c>
      <c r="I1796" s="22"/>
    </row>
    <row r="1797" spans="1:9" x14ac:dyDescent="0.2">
      <c r="A1797" s="182">
        <v>300</v>
      </c>
      <c r="B1797" s="193">
        <v>5114</v>
      </c>
      <c r="C1797" s="183"/>
      <c r="D1797" s="183" t="s">
        <v>873</v>
      </c>
      <c r="E1797" s="183" t="s">
        <v>260</v>
      </c>
      <c r="F1797" s="191">
        <v>3310</v>
      </c>
      <c r="G1797" s="213" t="str">
        <f t="shared" si="54"/>
        <v>Zuid-Limburg</v>
      </c>
      <c r="H1797" s="215" t="str">
        <f t="shared" si="55"/>
        <v>TILBURG</v>
      </c>
      <c r="I1797" s="22"/>
    </row>
    <row r="1798" spans="1:9" x14ac:dyDescent="0.2">
      <c r="A1798" s="182">
        <v>300</v>
      </c>
      <c r="B1798" s="193">
        <v>5115</v>
      </c>
      <c r="C1798" s="183"/>
      <c r="D1798" s="183" t="s">
        <v>874</v>
      </c>
      <c r="E1798" s="183" t="s">
        <v>875</v>
      </c>
      <c r="F1798" s="191">
        <v>3310</v>
      </c>
      <c r="G1798" s="213" t="str">
        <f t="shared" si="54"/>
        <v>Zuid-Limburg</v>
      </c>
      <c r="H1798" s="215" t="str">
        <f t="shared" si="55"/>
        <v>TILBURG</v>
      </c>
      <c r="I1798" s="22"/>
    </row>
    <row r="1799" spans="1:9" x14ac:dyDescent="0.2">
      <c r="A1799" s="182">
        <v>300</v>
      </c>
      <c r="B1799" s="193">
        <v>5116</v>
      </c>
      <c r="C1799" s="183"/>
      <c r="D1799" s="183" t="s">
        <v>876</v>
      </c>
      <c r="E1799" s="183" t="s">
        <v>668</v>
      </c>
      <c r="F1799" s="191">
        <v>3310</v>
      </c>
      <c r="G1799" s="213" t="str">
        <f t="shared" si="54"/>
        <v>Zuid-Limburg</v>
      </c>
      <c r="H1799" s="215" t="str">
        <f t="shared" si="55"/>
        <v>TILBURG</v>
      </c>
      <c r="I1799" s="22"/>
    </row>
    <row r="1800" spans="1:9" x14ac:dyDescent="0.2">
      <c r="A1800" s="182">
        <v>300</v>
      </c>
      <c r="B1800" s="193">
        <v>5117</v>
      </c>
      <c r="C1800" s="183"/>
      <c r="D1800" s="183" t="s">
        <v>877</v>
      </c>
      <c r="E1800" s="183" t="s">
        <v>875</v>
      </c>
      <c r="F1800" s="191">
        <v>3310</v>
      </c>
      <c r="G1800" s="213" t="str">
        <f t="shared" si="54"/>
        <v>Zuid-Limburg</v>
      </c>
      <c r="H1800" s="215" t="str">
        <f t="shared" si="55"/>
        <v>TILBURG</v>
      </c>
      <c r="I1800" s="22"/>
    </row>
    <row r="1801" spans="1:9" x14ac:dyDescent="0.2">
      <c r="A1801" s="182">
        <v>300</v>
      </c>
      <c r="B1801" s="193">
        <v>5118</v>
      </c>
      <c r="C1801" s="183"/>
      <c r="D1801" s="183" t="s">
        <v>878</v>
      </c>
      <c r="E1801" s="183" t="s">
        <v>619</v>
      </c>
      <c r="F1801" s="191">
        <v>3310</v>
      </c>
      <c r="G1801" s="213" t="str">
        <f t="shared" si="54"/>
        <v>Zuid-Limburg</v>
      </c>
      <c r="H1801" s="215" t="str">
        <f t="shared" si="55"/>
        <v>TILBURG</v>
      </c>
      <c r="I1801" s="22"/>
    </row>
    <row r="1802" spans="1:9" x14ac:dyDescent="0.2">
      <c r="A1802" s="182">
        <v>300</v>
      </c>
      <c r="B1802" s="193">
        <v>5119</v>
      </c>
      <c r="C1802" s="183"/>
      <c r="D1802" s="183" t="s">
        <v>879</v>
      </c>
      <c r="E1802" s="183" t="s">
        <v>2795</v>
      </c>
      <c r="F1802" s="191">
        <v>3310</v>
      </c>
      <c r="G1802" s="213" t="str">
        <f t="shared" si="54"/>
        <v>Zuid-Limburg</v>
      </c>
      <c r="H1802" s="215" t="str">
        <f t="shared" si="55"/>
        <v>TILBURG</v>
      </c>
      <c r="I1802" s="22"/>
    </row>
    <row r="1803" spans="1:9" x14ac:dyDescent="0.2">
      <c r="A1803" s="182">
        <v>300</v>
      </c>
      <c r="B1803" s="193">
        <v>5120</v>
      </c>
      <c r="C1803" s="183"/>
      <c r="D1803" s="183" t="s">
        <v>2796</v>
      </c>
      <c r="E1803" s="183" t="s">
        <v>279</v>
      </c>
      <c r="F1803" s="191">
        <v>3180</v>
      </c>
      <c r="G1803" s="213" t="str">
        <f t="shared" si="54"/>
        <v>Haaglanden</v>
      </c>
      <c r="H1803" s="215" t="str">
        <f t="shared" si="55"/>
        <v>TILBURG</v>
      </c>
      <c r="I1803" s="22"/>
    </row>
    <row r="1804" spans="1:9" x14ac:dyDescent="0.2">
      <c r="A1804" s="182">
        <v>300</v>
      </c>
      <c r="B1804" s="193">
        <v>5121</v>
      </c>
      <c r="C1804" s="183"/>
      <c r="D1804" s="183" t="s">
        <v>880</v>
      </c>
      <c r="E1804" s="183" t="s">
        <v>260</v>
      </c>
      <c r="F1804" s="191">
        <v>3310</v>
      </c>
      <c r="G1804" s="213" t="str">
        <f t="shared" si="54"/>
        <v>Zuid-Limburg</v>
      </c>
      <c r="H1804" s="215" t="str">
        <f t="shared" si="55"/>
        <v>TILBURG</v>
      </c>
      <c r="I1804" s="22"/>
    </row>
    <row r="1805" spans="1:9" x14ac:dyDescent="0.2">
      <c r="A1805" s="182">
        <v>300</v>
      </c>
      <c r="B1805" s="193">
        <v>5122</v>
      </c>
      <c r="C1805" s="183"/>
      <c r="D1805" s="183" t="s">
        <v>881</v>
      </c>
      <c r="E1805" s="183" t="s">
        <v>260</v>
      </c>
      <c r="F1805" s="191">
        <v>3310</v>
      </c>
      <c r="G1805" s="213" t="str">
        <f t="shared" si="54"/>
        <v>Zuid-Limburg</v>
      </c>
      <c r="H1805" s="215" t="str">
        <f t="shared" si="55"/>
        <v>TILBURG</v>
      </c>
      <c r="I1805" s="22"/>
    </row>
    <row r="1806" spans="1:9" x14ac:dyDescent="0.2">
      <c r="A1806" s="182">
        <v>300</v>
      </c>
      <c r="B1806" s="193">
        <v>5123</v>
      </c>
      <c r="C1806" s="183"/>
      <c r="D1806" s="183" t="s">
        <v>882</v>
      </c>
      <c r="E1806" s="183" t="s">
        <v>883</v>
      </c>
      <c r="F1806" s="191">
        <v>3310</v>
      </c>
      <c r="G1806" s="213" t="str">
        <f t="shared" si="54"/>
        <v>Zuid-Limburg</v>
      </c>
      <c r="H1806" s="215" t="str">
        <f t="shared" si="55"/>
        <v>TILBURG</v>
      </c>
      <c r="I1806" s="22"/>
    </row>
    <row r="1807" spans="1:9" x14ac:dyDescent="0.2">
      <c r="A1807" s="182">
        <v>300</v>
      </c>
      <c r="B1807" s="193">
        <v>5124</v>
      </c>
      <c r="C1807" s="183"/>
      <c r="D1807" s="183" t="s">
        <v>2797</v>
      </c>
      <c r="E1807" s="183" t="s">
        <v>599</v>
      </c>
      <c r="F1807" s="191">
        <v>3050</v>
      </c>
      <c r="G1807" s="213" t="str">
        <f t="shared" si="54"/>
        <v>Twente</v>
      </c>
      <c r="H1807" s="215" t="str">
        <f t="shared" si="55"/>
        <v>ENSCHEDE</v>
      </c>
      <c r="I1807" s="22"/>
    </row>
    <row r="1808" spans="1:9" x14ac:dyDescent="0.2">
      <c r="A1808" s="182">
        <v>300</v>
      </c>
      <c r="B1808" s="193">
        <v>5126</v>
      </c>
      <c r="C1808" s="183"/>
      <c r="D1808" s="183" t="s">
        <v>2781</v>
      </c>
      <c r="E1808" s="183" t="s">
        <v>253</v>
      </c>
      <c r="F1808" s="191">
        <v>3290</v>
      </c>
      <c r="G1808" s="213" t="str">
        <f t="shared" si="54"/>
        <v>Zuidoost-Brabant</v>
      </c>
      <c r="H1808" s="215" t="str">
        <f t="shared" si="55"/>
        <v>TILBURG</v>
      </c>
      <c r="I1808" s="22"/>
    </row>
    <row r="1809" spans="1:9" x14ac:dyDescent="0.2">
      <c r="A1809" s="182">
        <v>300</v>
      </c>
      <c r="B1809" s="193">
        <v>5128</v>
      </c>
      <c r="C1809" s="183"/>
      <c r="D1809" s="183" t="s">
        <v>884</v>
      </c>
      <c r="E1809" s="183" t="s">
        <v>433</v>
      </c>
      <c r="F1809" s="191">
        <v>3290</v>
      </c>
      <c r="G1809" s="213" t="str">
        <f t="shared" si="54"/>
        <v>Zuidoost-Brabant</v>
      </c>
      <c r="H1809" s="215" t="str">
        <f t="shared" si="55"/>
        <v>TILBURG</v>
      </c>
      <c r="I1809" s="22"/>
    </row>
    <row r="1810" spans="1:9" x14ac:dyDescent="0.2">
      <c r="A1810" s="182">
        <v>300</v>
      </c>
      <c r="B1810" s="193">
        <v>5131</v>
      </c>
      <c r="C1810" s="183"/>
      <c r="D1810" s="183" t="s">
        <v>2755</v>
      </c>
      <c r="E1810" s="183" t="s">
        <v>438</v>
      </c>
      <c r="F1810" s="191">
        <v>3290</v>
      </c>
      <c r="G1810" s="213" t="str">
        <f t="shared" si="54"/>
        <v>Zuidoost-Brabant</v>
      </c>
      <c r="H1810" s="215" t="str">
        <f t="shared" si="55"/>
        <v>TILBURG</v>
      </c>
      <c r="I1810" s="22"/>
    </row>
    <row r="1811" spans="1:9" x14ac:dyDescent="0.2">
      <c r="A1811" s="182">
        <v>300</v>
      </c>
      <c r="B1811" s="193">
        <v>5132</v>
      </c>
      <c r="C1811" s="183"/>
      <c r="D1811" s="183" t="s">
        <v>885</v>
      </c>
      <c r="E1811" s="183" t="s">
        <v>886</v>
      </c>
      <c r="F1811" s="191">
        <v>3310</v>
      </c>
      <c r="G1811" s="213" t="str">
        <f t="shared" si="54"/>
        <v>Zuid-Limburg</v>
      </c>
      <c r="H1811" s="215" t="str">
        <f t="shared" si="55"/>
        <v>TILBURG</v>
      </c>
      <c r="I1811" s="22"/>
    </row>
    <row r="1812" spans="1:9" x14ac:dyDescent="0.2">
      <c r="A1812" s="182">
        <v>300</v>
      </c>
      <c r="B1812" s="193">
        <v>5139</v>
      </c>
      <c r="C1812" s="183"/>
      <c r="D1812" s="183" t="s">
        <v>2799</v>
      </c>
      <c r="E1812" s="183" t="s">
        <v>584</v>
      </c>
      <c r="F1812" s="191">
        <v>3130</v>
      </c>
      <c r="G1812" s="213" t="str">
        <f t="shared" si="54"/>
        <v>Kennemerland</v>
      </c>
      <c r="H1812" s="215" t="str">
        <f t="shared" si="55"/>
        <v>ZWOLLE</v>
      </c>
      <c r="I1812" s="22"/>
    </row>
    <row r="1813" spans="1:9" x14ac:dyDescent="0.2">
      <c r="A1813" s="182">
        <v>300</v>
      </c>
      <c r="B1813" s="193">
        <v>5140</v>
      </c>
      <c r="C1813" s="183"/>
      <c r="D1813" s="183" t="s">
        <v>2767</v>
      </c>
      <c r="E1813" s="183" t="s">
        <v>401</v>
      </c>
      <c r="F1813" s="191">
        <v>3210</v>
      </c>
      <c r="G1813" s="213" t="str">
        <f t="shared" si="54"/>
        <v>Rotterdam</v>
      </c>
      <c r="H1813" s="215" t="str">
        <f t="shared" si="55"/>
        <v>ZWOLLE</v>
      </c>
      <c r="I1813" s="22"/>
    </row>
    <row r="1814" spans="1:9" x14ac:dyDescent="0.2">
      <c r="A1814" s="182">
        <v>300</v>
      </c>
      <c r="B1814" s="193">
        <v>5141</v>
      </c>
      <c r="C1814" s="183"/>
      <c r="D1814" s="183" t="s">
        <v>887</v>
      </c>
      <c r="E1814" s="183" t="s">
        <v>454</v>
      </c>
      <c r="F1814" s="191">
        <v>3090</v>
      </c>
      <c r="G1814" s="213" t="str">
        <f t="shared" si="54"/>
        <v>Utrecht</v>
      </c>
      <c r="H1814" s="215" t="str">
        <f t="shared" si="55"/>
        <v>AMERSFOORT</v>
      </c>
      <c r="I1814" s="22"/>
    </row>
    <row r="1815" spans="1:9" x14ac:dyDescent="0.2">
      <c r="A1815" s="182">
        <v>300</v>
      </c>
      <c r="B1815" s="193">
        <v>5142</v>
      </c>
      <c r="C1815" s="183"/>
      <c r="D1815" s="183" t="s">
        <v>1190</v>
      </c>
      <c r="E1815" s="183" t="s">
        <v>271</v>
      </c>
      <c r="F1815" s="191">
        <v>3100</v>
      </c>
      <c r="G1815" s="213" t="str">
        <f t="shared" si="54"/>
        <v>Flevoland</v>
      </c>
      <c r="H1815" s="215" t="str">
        <f t="shared" si="55"/>
        <v>ZWOLLE</v>
      </c>
      <c r="I1815" s="22"/>
    </row>
    <row r="1816" spans="1:9" x14ac:dyDescent="0.2">
      <c r="A1816" s="182">
        <v>300</v>
      </c>
      <c r="B1816" s="193">
        <v>5143</v>
      </c>
      <c r="C1816" s="183"/>
      <c r="D1816" s="183" t="s">
        <v>2800</v>
      </c>
      <c r="E1816" s="183" t="s">
        <v>451</v>
      </c>
      <c r="F1816" s="191">
        <v>3110</v>
      </c>
      <c r="G1816" s="213" t="str">
        <f t="shared" ref="G1816:G1879" si="56">VLOOKUP($F1816,$J$23:$L$54,2,FALSE)</f>
        <v>t Gooi</v>
      </c>
      <c r="H1816" s="215" t="str">
        <f t="shared" ref="H1816:H1879" si="57">VLOOKUP($F1816,$J$23:$L$54,3,FALSE)</f>
        <v>AMERSFOORT</v>
      </c>
      <c r="I1816" s="22"/>
    </row>
    <row r="1817" spans="1:9" x14ac:dyDescent="0.2">
      <c r="A1817" s="182">
        <v>300</v>
      </c>
      <c r="B1817" s="193">
        <v>5145</v>
      </c>
      <c r="C1817" s="183"/>
      <c r="D1817" s="183" t="s">
        <v>888</v>
      </c>
      <c r="E1817" s="183" t="s">
        <v>428</v>
      </c>
      <c r="F1817" s="191">
        <v>3110</v>
      </c>
      <c r="G1817" s="213" t="str">
        <f t="shared" si="56"/>
        <v>t Gooi</v>
      </c>
      <c r="H1817" s="215" t="str">
        <f t="shared" si="57"/>
        <v>AMERSFOORT</v>
      </c>
      <c r="I1817" s="22"/>
    </row>
    <row r="1818" spans="1:9" x14ac:dyDescent="0.2">
      <c r="A1818" s="182">
        <v>300</v>
      </c>
      <c r="B1818" s="193">
        <v>5146</v>
      </c>
      <c r="C1818" s="183"/>
      <c r="D1818" s="183" t="s">
        <v>889</v>
      </c>
      <c r="E1818" s="183" t="s">
        <v>700</v>
      </c>
      <c r="F1818" s="191">
        <v>3030</v>
      </c>
      <c r="G1818" s="213" t="str">
        <f t="shared" si="56"/>
        <v>Drenthe</v>
      </c>
      <c r="H1818" s="215" t="str">
        <f t="shared" si="57"/>
        <v>ZWOLLE</v>
      </c>
      <c r="I1818" s="22"/>
    </row>
    <row r="1819" spans="1:9" x14ac:dyDescent="0.2">
      <c r="A1819" s="182">
        <v>300</v>
      </c>
      <c r="B1819" s="193">
        <v>5148</v>
      </c>
      <c r="C1819" s="183"/>
      <c r="D1819" s="183" t="s">
        <v>890</v>
      </c>
      <c r="E1819" s="183" t="s">
        <v>891</v>
      </c>
      <c r="F1819" s="191">
        <v>3040</v>
      </c>
      <c r="G1819" s="213" t="str">
        <f t="shared" si="56"/>
        <v>Zwolle</v>
      </c>
      <c r="H1819" s="215" t="str">
        <f t="shared" si="57"/>
        <v>ZWOLLE</v>
      </c>
      <c r="I1819" s="22"/>
    </row>
    <row r="1820" spans="1:9" x14ac:dyDescent="0.2">
      <c r="A1820" s="182">
        <v>300</v>
      </c>
      <c r="B1820" s="193">
        <v>5149</v>
      </c>
      <c r="C1820" s="183"/>
      <c r="D1820" s="183" t="s">
        <v>892</v>
      </c>
      <c r="E1820" s="183" t="s">
        <v>364</v>
      </c>
      <c r="F1820" s="191">
        <v>3030</v>
      </c>
      <c r="G1820" s="213" t="str">
        <f t="shared" si="56"/>
        <v>Drenthe</v>
      </c>
      <c r="H1820" s="215" t="str">
        <f t="shared" si="57"/>
        <v>ZWOLLE</v>
      </c>
      <c r="I1820" s="22"/>
    </row>
    <row r="1821" spans="1:9" x14ac:dyDescent="0.2">
      <c r="A1821" s="182">
        <v>300</v>
      </c>
      <c r="B1821" s="193">
        <v>5150</v>
      </c>
      <c r="C1821" s="183"/>
      <c r="D1821" s="183" t="s">
        <v>893</v>
      </c>
      <c r="E1821" s="183" t="s">
        <v>894</v>
      </c>
      <c r="F1821" s="191">
        <v>3040</v>
      </c>
      <c r="G1821" s="213" t="str">
        <f t="shared" si="56"/>
        <v>Zwolle</v>
      </c>
      <c r="H1821" s="215" t="str">
        <f t="shared" si="57"/>
        <v>ZWOLLE</v>
      </c>
      <c r="I1821" s="22"/>
    </row>
    <row r="1822" spans="1:9" x14ac:dyDescent="0.2">
      <c r="A1822" s="182">
        <v>300</v>
      </c>
      <c r="B1822" s="193">
        <v>5151</v>
      </c>
      <c r="C1822" s="183"/>
      <c r="D1822" s="183" t="s">
        <v>965</v>
      </c>
      <c r="E1822" s="183" t="s">
        <v>560</v>
      </c>
      <c r="F1822" s="191">
        <v>3210</v>
      </c>
      <c r="G1822" s="213" t="str">
        <f t="shared" si="56"/>
        <v>Rotterdam</v>
      </c>
      <c r="H1822" s="215" t="str">
        <f t="shared" si="57"/>
        <v>ZWOLLE</v>
      </c>
      <c r="I1822" s="22"/>
    </row>
    <row r="1823" spans="1:9" x14ac:dyDescent="0.2">
      <c r="A1823" s="182">
        <v>300</v>
      </c>
      <c r="B1823" s="193">
        <v>5152</v>
      </c>
      <c r="C1823" s="183"/>
      <c r="D1823" s="183" t="s">
        <v>895</v>
      </c>
      <c r="E1823" s="183" t="s">
        <v>428</v>
      </c>
      <c r="F1823" s="191">
        <v>3150</v>
      </c>
      <c r="G1823" s="213" t="str">
        <f t="shared" si="56"/>
        <v>Amsterdam</v>
      </c>
      <c r="H1823" s="215" t="str">
        <f t="shared" si="57"/>
        <v>AMERSFOORT</v>
      </c>
      <c r="I1823" s="22"/>
    </row>
    <row r="1824" spans="1:9" x14ac:dyDescent="0.2">
      <c r="A1824" s="182">
        <v>300</v>
      </c>
      <c r="B1824" s="193">
        <v>5153</v>
      </c>
      <c r="C1824" s="183"/>
      <c r="D1824" s="183" t="s">
        <v>896</v>
      </c>
      <c r="E1824" s="183" t="s">
        <v>897</v>
      </c>
      <c r="F1824" s="191">
        <v>3090</v>
      </c>
      <c r="G1824" s="213" t="str">
        <f t="shared" si="56"/>
        <v>Utrecht</v>
      </c>
      <c r="H1824" s="215" t="str">
        <f t="shared" si="57"/>
        <v>AMERSFOORT</v>
      </c>
      <c r="I1824" s="22"/>
    </row>
    <row r="1825" spans="1:9" x14ac:dyDescent="0.2">
      <c r="A1825" s="182">
        <v>300</v>
      </c>
      <c r="B1825" s="193">
        <v>5154</v>
      </c>
      <c r="C1825" s="183"/>
      <c r="D1825" s="183" t="s">
        <v>2797</v>
      </c>
      <c r="E1825" s="183" t="s">
        <v>599</v>
      </c>
      <c r="F1825" s="191">
        <v>3040</v>
      </c>
      <c r="G1825" s="213" t="str">
        <f t="shared" si="56"/>
        <v>Zwolle</v>
      </c>
      <c r="H1825" s="215" t="str">
        <f t="shared" si="57"/>
        <v>ZWOLLE</v>
      </c>
      <c r="I1825" s="22"/>
    </row>
    <row r="1826" spans="1:9" x14ac:dyDescent="0.2">
      <c r="A1826" s="182">
        <v>300</v>
      </c>
      <c r="B1826" s="193">
        <v>5155</v>
      </c>
      <c r="C1826" s="183"/>
      <c r="D1826" s="183" t="s">
        <v>898</v>
      </c>
      <c r="E1826" s="183" t="s">
        <v>263</v>
      </c>
      <c r="F1826" s="191">
        <v>3150</v>
      </c>
      <c r="G1826" s="213" t="str">
        <f t="shared" si="56"/>
        <v>Amsterdam</v>
      </c>
      <c r="H1826" s="215" t="str">
        <f t="shared" si="57"/>
        <v>AMERSFOORT</v>
      </c>
      <c r="I1826" s="22"/>
    </row>
    <row r="1827" spans="1:9" x14ac:dyDescent="0.2">
      <c r="A1827" s="182">
        <v>300</v>
      </c>
      <c r="B1827" s="193">
        <v>5157</v>
      </c>
      <c r="C1827" s="183"/>
      <c r="D1827" s="183" t="s">
        <v>899</v>
      </c>
      <c r="E1827" s="183" t="s">
        <v>603</v>
      </c>
      <c r="F1827" s="191">
        <v>3150</v>
      </c>
      <c r="G1827" s="213" t="str">
        <f t="shared" si="56"/>
        <v>Amsterdam</v>
      </c>
      <c r="H1827" s="215" t="str">
        <f t="shared" si="57"/>
        <v>AMERSFOORT</v>
      </c>
      <c r="I1827" s="22"/>
    </row>
    <row r="1828" spans="1:9" x14ac:dyDescent="0.2">
      <c r="A1828" s="182">
        <v>300</v>
      </c>
      <c r="B1828" s="193">
        <v>5158</v>
      </c>
      <c r="C1828" s="183"/>
      <c r="D1828" s="183" t="s">
        <v>900</v>
      </c>
      <c r="E1828" s="183" t="s">
        <v>558</v>
      </c>
      <c r="F1828" s="191">
        <v>3090</v>
      </c>
      <c r="G1828" s="213" t="str">
        <f t="shared" si="56"/>
        <v>Utrecht</v>
      </c>
      <c r="H1828" s="215" t="str">
        <f t="shared" si="57"/>
        <v>AMERSFOORT</v>
      </c>
      <c r="I1828" s="22"/>
    </row>
    <row r="1829" spans="1:9" x14ac:dyDescent="0.2">
      <c r="A1829" s="182">
        <v>300</v>
      </c>
      <c r="B1829" s="193">
        <v>5159</v>
      </c>
      <c r="C1829" s="183"/>
      <c r="D1829" s="183" t="s">
        <v>901</v>
      </c>
      <c r="E1829" s="183" t="s">
        <v>902</v>
      </c>
      <c r="F1829" s="191">
        <v>3030</v>
      </c>
      <c r="G1829" s="213" t="str">
        <f t="shared" si="56"/>
        <v>Drenthe</v>
      </c>
      <c r="H1829" s="215" t="str">
        <f t="shared" si="57"/>
        <v>ZWOLLE</v>
      </c>
      <c r="I1829" s="22"/>
    </row>
    <row r="1830" spans="1:9" x14ac:dyDescent="0.2">
      <c r="A1830" s="182">
        <v>300</v>
      </c>
      <c r="B1830" s="193">
        <v>5160</v>
      </c>
      <c r="C1830" s="183"/>
      <c r="D1830" s="183" t="s">
        <v>903</v>
      </c>
      <c r="E1830" s="183" t="s">
        <v>276</v>
      </c>
      <c r="F1830" s="191">
        <v>3090</v>
      </c>
      <c r="G1830" s="213" t="str">
        <f t="shared" si="56"/>
        <v>Utrecht</v>
      </c>
      <c r="H1830" s="215" t="str">
        <f t="shared" si="57"/>
        <v>AMERSFOORT</v>
      </c>
      <c r="I1830" s="22"/>
    </row>
    <row r="1831" spans="1:9" x14ac:dyDescent="0.2">
      <c r="A1831" s="182">
        <v>300</v>
      </c>
      <c r="B1831" s="193">
        <v>5162</v>
      </c>
      <c r="C1831" s="183"/>
      <c r="D1831" s="183" t="s">
        <v>2801</v>
      </c>
      <c r="E1831" s="183" t="s">
        <v>323</v>
      </c>
      <c r="F1831" s="191">
        <v>3140</v>
      </c>
      <c r="G1831" s="213" t="str">
        <f t="shared" si="56"/>
        <v>Zaanstreek/Waterland</v>
      </c>
      <c r="H1831" s="215" t="str">
        <f t="shared" si="57"/>
        <v>ZWOLLE</v>
      </c>
      <c r="I1831" s="22"/>
    </row>
    <row r="1832" spans="1:9" x14ac:dyDescent="0.2">
      <c r="A1832" s="182">
        <v>300</v>
      </c>
      <c r="B1832" s="193">
        <v>5163</v>
      </c>
      <c r="C1832" s="183"/>
      <c r="D1832" s="183" t="s">
        <v>904</v>
      </c>
      <c r="E1832" s="183" t="s">
        <v>239</v>
      </c>
      <c r="F1832" s="191">
        <v>3040</v>
      </c>
      <c r="G1832" s="213" t="str">
        <f t="shared" si="56"/>
        <v>Zwolle</v>
      </c>
      <c r="H1832" s="215" t="str">
        <f t="shared" si="57"/>
        <v>ZWOLLE</v>
      </c>
      <c r="I1832" s="22"/>
    </row>
    <row r="1833" spans="1:9" x14ac:dyDescent="0.2">
      <c r="A1833" s="182">
        <v>300</v>
      </c>
      <c r="B1833" s="193">
        <v>5164</v>
      </c>
      <c r="C1833" s="183"/>
      <c r="D1833" s="183" t="s">
        <v>2798</v>
      </c>
      <c r="E1833" s="183" t="s">
        <v>560</v>
      </c>
      <c r="F1833" s="191">
        <v>3210</v>
      </c>
      <c r="G1833" s="213" t="str">
        <f t="shared" si="56"/>
        <v>Rotterdam</v>
      </c>
      <c r="H1833" s="215" t="str">
        <f t="shared" si="57"/>
        <v>ZWOLLE</v>
      </c>
      <c r="I1833" s="22"/>
    </row>
    <row r="1834" spans="1:9" x14ac:dyDescent="0.2">
      <c r="A1834" s="182">
        <v>300</v>
      </c>
      <c r="B1834" s="193">
        <v>5165</v>
      </c>
      <c r="C1834" s="183"/>
      <c r="D1834" s="183" t="s">
        <v>905</v>
      </c>
      <c r="E1834" s="183" t="s">
        <v>558</v>
      </c>
      <c r="F1834" s="191">
        <v>3090</v>
      </c>
      <c r="G1834" s="213" t="str">
        <f t="shared" si="56"/>
        <v>Utrecht</v>
      </c>
      <c r="H1834" s="215" t="str">
        <f t="shared" si="57"/>
        <v>AMERSFOORT</v>
      </c>
      <c r="I1834" s="22"/>
    </row>
    <row r="1835" spans="1:9" x14ac:dyDescent="0.2">
      <c r="A1835" s="182">
        <v>300</v>
      </c>
      <c r="B1835" s="193">
        <v>5166</v>
      </c>
      <c r="C1835" s="183"/>
      <c r="D1835" s="183" t="s">
        <v>2802</v>
      </c>
      <c r="E1835" s="183" t="s">
        <v>550</v>
      </c>
      <c r="F1835" s="191">
        <v>3130</v>
      </c>
      <c r="G1835" s="213" t="str">
        <f t="shared" si="56"/>
        <v>Kennemerland</v>
      </c>
      <c r="H1835" s="215" t="str">
        <f t="shared" si="57"/>
        <v>ZWOLLE</v>
      </c>
      <c r="I1835" s="22"/>
    </row>
    <row r="1836" spans="1:9" x14ac:dyDescent="0.2">
      <c r="A1836" s="182">
        <v>300</v>
      </c>
      <c r="B1836" s="193">
        <v>5167</v>
      </c>
      <c r="C1836" s="183"/>
      <c r="D1836" s="183" t="s">
        <v>2803</v>
      </c>
      <c r="E1836" s="183" t="s">
        <v>560</v>
      </c>
      <c r="F1836" s="191">
        <v>3210</v>
      </c>
      <c r="G1836" s="213" t="str">
        <f t="shared" si="56"/>
        <v>Rotterdam</v>
      </c>
      <c r="H1836" s="215" t="str">
        <f t="shared" si="57"/>
        <v>ZWOLLE</v>
      </c>
      <c r="I1836" s="22"/>
    </row>
    <row r="1837" spans="1:9" x14ac:dyDescent="0.2">
      <c r="A1837" s="182">
        <v>300</v>
      </c>
      <c r="B1837" s="193">
        <v>5168</v>
      </c>
      <c r="C1837" s="183"/>
      <c r="D1837" s="183" t="s">
        <v>1020</v>
      </c>
      <c r="E1837" s="183" t="s">
        <v>823</v>
      </c>
      <c r="F1837" s="191">
        <v>3210</v>
      </c>
      <c r="G1837" s="213" t="str">
        <f t="shared" si="56"/>
        <v>Rotterdam</v>
      </c>
      <c r="H1837" s="215" t="str">
        <f t="shared" si="57"/>
        <v>ZWOLLE</v>
      </c>
      <c r="I1837" s="22"/>
    </row>
    <row r="1838" spans="1:9" x14ac:dyDescent="0.2">
      <c r="A1838" s="182">
        <v>300</v>
      </c>
      <c r="B1838" s="193">
        <v>5169</v>
      </c>
      <c r="C1838" s="183"/>
      <c r="D1838" s="183" t="s">
        <v>2791</v>
      </c>
      <c r="E1838" s="183" t="s">
        <v>851</v>
      </c>
      <c r="F1838" s="191">
        <v>3090</v>
      </c>
      <c r="G1838" s="213" t="str">
        <f t="shared" si="56"/>
        <v>Utrecht</v>
      </c>
      <c r="H1838" s="215" t="str">
        <f t="shared" si="57"/>
        <v>AMERSFOORT</v>
      </c>
      <c r="I1838" s="22"/>
    </row>
    <row r="1839" spans="1:9" x14ac:dyDescent="0.2">
      <c r="A1839" s="182">
        <v>300</v>
      </c>
      <c r="B1839" s="193">
        <v>5170</v>
      </c>
      <c r="C1839" s="183"/>
      <c r="D1839" s="183" t="s">
        <v>2804</v>
      </c>
      <c r="E1839" s="183" t="s">
        <v>280</v>
      </c>
      <c r="F1839" s="191">
        <v>3040</v>
      </c>
      <c r="G1839" s="213" t="str">
        <f t="shared" si="56"/>
        <v>Zwolle</v>
      </c>
      <c r="H1839" s="215" t="str">
        <f t="shared" si="57"/>
        <v>ZWOLLE</v>
      </c>
      <c r="I1839" s="22"/>
    </row>
    <row r="1840" spans="1:9" x14ac:dyDescent="0.2">
      <c r="A1840" s="182">
        <v>300</v>
      </c>
      <c r="B1840" s="193">
        <v>5172</v>
      </c>
      <c r="C1840" s="183"/>
      <c r="D1840" s="183" t="s">
        <v>2793</v>
      </c>
      <c r="E1840" s="183" t="s">
        <v>560</v>
      </c>
      <c r="F1840" s="191">
        <v>3210</v>
      </c>
      <c r="G1840" s="213" t="str">
        <f t="shared" si="56"/>
        <v>Rotterdam</v>
      </c>
      <c r="H1840" s="215" t="str">
        <f t="shared" si="57"/>
        <v>ZWOLLE</v>
      </c>
      <c r="I1840" s="22"/>
    </row>
    <row r="1841" spans="1:9" x14ac:dyDescent="0.2">
      <c r="A1841" s="182">
        <v>300</v>
      </c>
      <c r="B1841" s="193">
        <v>5173</v>
      </c>
      <c r="C1841" s="183"/>
      <c r="D1841" s="183" t="s">
        <v>906</v>
      </c>
      <c r="E1841" s="183" t="s">
        <v>263</v>
      </c>
      <c r="F1841" s="191">
        <v>3150</v>
      </c>
      <c r="G1841" s="213" t="str">
        <f t="shared" si="56"/>
        <v>Amsterdam</v>
      </c>
      <c r="H1841" s="215" t="str">
        <f t="shared" si="57"/>
        <v>AMERSFOORT</v>
      </c>
      <c r="I1841" s="22"/>
    </row>
    <row r="1842" spans="1:9" x14ac:dyDescent="0.2">
      <c r="A1842" s="182">
        <v>300</v>
      </c>
      <c r="B1842" s="193">
        <v>5174</v>
      </c>
      <c r="C1842" s="183"/>
      <c r="D1842" s="183" t="s">
        <v>907</v>
      </c>
      <c r="E1842" s="183" t="s">
        <v>399</v>
      </c>
      <c r="F1842" s="191">
        <v>3150</v>
      </c>
      <c r="G1842" s="213" t="str">
        <f t="shared" si="56"/>
        <v>Amsterdam</v>
      </c>
      <c r="H1842" s="215" t="str">
        <f t="shared" si="57"/>
        <v>AMERSFOORT</v>
      </c>
      <c r="I1842" s="22"/>
    </row>
    <row r="1843" spans="1:9" x14ac:dyDescent="0.2">
      <c r="A1843" s="182">
        <v>300</v>
      </c>
      <c r="B1843" s="193">
        <v>5176</v>
      </c>
      <c r="C1843" s="183"/>
      <c r="D1843" s="183" t="s">
        <v>2788</v>
      </c>
      <c r="E1843" s="183" t="s">
        <v>560</v>
      </c>
      <c r="F1843" s="191">
        <v>3210</v>
      </c>
      <c r="G1843" s="213" t="str">
        <f t="shared" si="56"/>
        <v>Rotterdam</v>
      </c>
      <c r="H1843" s="215" t="str">
        <f t="shared" si="57"/>
        <v>ZWOLLE</v>
      </c>
      <c r="I1843" s="22"/>
    </row>
    <row r="1844" spans="1:9" x14ac:dyDescent="0.2">
      <c r="A1844" s="182">
        <v>300</v>
      </c>
      <c r="B1844" s="193">
        <v>5178</v>
      </c>
      <c r="C1844" s="183"/>
      <c r="D1844" s="183" t="s">
        <v>908</v>
      </c>
      <c r="E1844" s="183" t="s">
        <v>909</v>
      </c>
      <c r="F1844" s="191">
        <v>3090</v>
      </c>
      <c r="G1844" s="213" t="str">
        <f t="shared" si="56"/>
        <v>Utrecht</v>
      </c>
      <c r="H1844" s="215" t="str">
        <f t="shared" si="57"/>
        <v>AMERSFOORT</v>
      </c>
      <c r="I1844" s="22"/>
    </row>
    <row r="1845" spans="1:9" x14ac:dyDescent="0.2">
      <c r="A1845" s="182">
        <v>300</v>
      </c>
      <c r="B1845" s="193">
        <v>5179</v>
      </c>
      <c r="C1845" s="183"/>
      <c r="D1845" s="183" t="s">
        <v>910</v>
      </c>
      <c r="E1845" s="183" t="s">
        <v>397</v>
      </c>
      <c r="F1845" s="191">
        <v>3210</v>
      </c>
      <c r="G1845" s="213" t="str">
        <f t="shared" si="56"/>
        <v>Rotterdam</v>
      </c>
      <c r="H1845" s="215" t="str">
        <f t="shared" si="57"/>
        <v>ZWOLLE</v>
      </c>
      <c r="I1845" s="22"/>
    </row>
    <row r="1846" spans="1:9" x14ac:dyDescent="0.2">
      <c r="A1846" s="182">
        <v>300</v>
      </c>
      <c r="B1846" s="193">
        <v>5181</v>
      </c>
      <c r="C1846" s="183"/>
      <c r="D1846" s="183" t="s">
        <v>911</v>
      </c>
      <c r="E1846" s="183" t="s">
        <v>428</v>
      </c>
      <c r="F1846" s="191">
        <v>3110</v>
      </c>
      <c r="G1846" s="213" t="str">
        <f t="shared" si="56"/>
        <v>t Gooi</v>
      </c>
      <c r="H1846" s="215" t="str">
        <f t="shared" si="57"/>
        <v>AMERSFOORT</v>
      </c>
      <c r="I1846" s="22"/>
    </row>
    <row r="1847" spans="1:9" x14ac:dyDescent="0.2">
      <c r="A1847" s="182">
        <v>300</v>
      </c>
      <c r="B1847" s="193">
        <v>5182</v>
      </c>
      <c r="C1847" s="183"/>
      <c r="D1847" s="183" t="s">
        <v>912</v>
      </c>
      <c r="E1847" s="183" t="s">
        <v>913</v>
      </c>
      <c r="F1847" s="191">
        <v>3040</v>
      </c>
      <c r="G1847" s="213" t="str">
        <f t="shared" si="56"/>
        <v>Zwolle</v>
      </c>
      <c r="H1847" s="215" t="str">
        <f t="shared" si="57"/>
        <v>ZWOLLE</v>
      </c>
      <c r="I1847" s="22"/>
    </row>
    <row r="1848" spans="1:9" x14ac:dyDescent="0.2">
      <c r="A1848" s="182">
        <v>300</v>
      </c>
      <c r="B1848" s="193">
        <v>5183</v>
      </c>
      <c r="C1848" s="183"/>
      <c r="D1848" s="183" t="s">
        <v>914</v>
      </c>
      <c r="E1848" s="183" t="s">
        <v>409</v>
      </c>
      <c r="F1848" s="191">
        <v>3040</v>
      </c>
      <c r="G1848" s="213" t="str">
        <f t="shared" si="56"/>
        <v>Zwolle</v>
      </c>
      <c r="H1848" s="215" t="str">
        <f t="shared" si="57"/>
        <v>ZWOLLE</v>
      </c>
      <c r="I1848" s="22"/>
    </row>
    <row r="1849" spans="1:9" x14ac:dyDescent="0.2">
      <c r="A1849" s="182">
        <v>300</v>
      </c>
      <c r="B1849" s="193">
        <v>5184</v>
      </c>
      <c r="C1849" s="183"/>
      <c r="D1849" s="183" t="s">
        <v>2806</v>
      </c>
      <c r="E1849" s="183" t="s">
        <v>263</v>
      </c>
      <c r="F1849" s="191">
        <v>3150</v>
      </c>
      <c r="G1849" s="213" t="str">
        <f t="shared" si="56"/>
        <v>Amsterdam</v>
      </c>
      <c r="H1849" s="215" t="str">
        <f t="shared" si="57"/>
        <v>AMERSFOORT</v>
      </c>
      <c r="I1849" s="22"/>
    </row>
    <row r="1850" spans="1:9" x14ac:dyDescent="0.2">
      <c r="A1850" s="182">
        <v>300</v>
      </c>
      <c r="B1850" s="193">
        <v>5185</v>
      </c>
      <c r="C1850" s="183"/>
      <c r="D1850" s="183" t="s">
        <v>915</v>
      </c>
      <c r="E1850" s="183" t="s">
        <v>916</v>
      </c>
      <c r="F1850" s="191">
        <v>3100</v>
      </c>
      <c r="G1850" s="213" t="str">
        <f t="shared" si="56"/>
        <v>Flevoland</v>
      </c>
      <c r="H1850" s="215" t="str">
        <f t="shared" si="57"/>
        <v>ZWOLLE</v>
      </c>
      <c r="I1850" s="22"/>
    </row>
    <row r="1851" spans="1:9" x14ac:dyDescent="0.2">
      <c r="A1851" s="182">
        <v>300</v>
      </c>
      <c r="B1851" s="193">
        <v>5186</v>
      </c>
      <c r="C1851" s="183"/>
      <c r="D1851" s="183" t="s">
        <v>917</v>
      </c>
      <c r="E1851" s="183" t="s">
        <v>562</v>
      </c>
      <c r="F1851" s="191">
        <v>3110</v>
      </c>
      <c r="G1851" s="213" t="str">
        <f t="shared" si="56"/>
        <v>t Gooi</v>
      </c>
      <c r="H1851" s="215" t="str">
        <f t="shared" si="57"/>
        <v>AMERSFOORT</v>
      </c>
      <c r="I1851" s="22"/>
    </row>
    <row r="1852" spans="1:9" x14ac:dyDescent="0.2">
      <c r="A1852" s="182">
        <v>300</v>
      </c>
      <c r="B1852" s="193">
        <v>5188</v>
      </c>
      <c r="C1852" s="183"/>
      <c r="D1852" s="183" t="s">
        <v>918</v>
      </c>
      <c r="E1852" s="183" t="s">
        <v>919</v>
      </c>
      <c r="F1852" s="191">
        <v>3090</v>
      </c>
      <c r="G1852" s="213" t="str">
        <f t="shared" si="56"/>
        <v>Utrecht</v>
      </c>
      <c r="H1852" s="215" t="str">
        <f t="shared" si="57"/>
        <v>AMERSFOORT</v>
      </c>
      <c r="I1852" s="22"/>
    </row>
    <row r="1853" spans="1:9" x14ac:dyDescent="0.2">
      <c r="A1853" s="182">
        <v>300</v>
      </c>
      <c r="B1853" s="193">
        <v>5189</v>
      </c>
      <c r="C1853" s="183"/>
      <c r="D1853" s="183" t="s">
        <v>2807</v>
      </c>
      <c r="E1853" s="183" t="s">
        <v>560</v>
      </c>
      <c r="F1853" s="191">
        <v>3210</v>
      </c>
      <c r="G1853" s="213" t="str">
        <f t="shared" si="56"/>
        <v>Rotterdam</v>
      </c>
      <c r="H1853" s="215" t="str">
        <f t="shared" si="57"/>
        <v>ZWOLLE</v>
      </c>
      <c r="I1853" s="22"/>
    </row>
    <row r="1854" spans="1:9" x14ac:dyDescent="0.2">
      <c r="A1854" s="182">
        <v>300</v>
      </c>
      <c r="B1854" s="193">
        <v>5190</v>
      </c>
      <c r="C1854" s="183"/>
      <c r="D1854" s="183" t="s">
        <v>920</v>
      </c>
      <c r="E1854" s="183" t="s">
        <v>558</v>
      </c>
      <c r="F1854" s="191">
        <v>3090</v>
      </c>
      <c r="G1854" s="213" t="str">
        <f t="shared" si="56"/>
        <v>Utrecht</v>
      </c>
      <c r="H1854" s="215" t="str">
        <f t="shared" si="57"/>
        <v>AMERSFOORT</v>
      </c>
      <c r="I1854" s="22"/>
    </row>
    <row r="1855" spans="1:9" x14ac:dyDescent="0.2">
      <c r="A1855" s="182">
        <v>300</v>
      </c>
      <c r="B1855" s="193">
        <v>5191</v>
      </c>
      <c r="C1855" s="183"/>
      <c r="D1855" s="183" t="s">
        <v>44</v>
      </c>
      <c r="E1855" s="183" t="s">
        <v>398</v>
      </c>
      <c r="F1855" s="191">
        <v>3240</v>
      </c>
      <c r="G1855" s="213" t="str">
        <f t="shared" si="56"/>
        <v>Waardenland</v>
      </c>
      <c r="H1855" s="215" t="str">
        <f t="shared" si="57"/>
        <v>GORINCHEM</v>
      </c>
      <c r="I1855" s="22"/>
    </row>
    <row r="1856" spans="1:9" x14ac:dyDescent="0.2">
      <c r="A1856" s="182">
        <v>300</v>
      </c>
      <c r="B1856" s="193">
        <v>5192</v>
      </c>
      <c r="C1856" s="183"/>
      <c r="D1856" s="183" t="s">
        <v>921</v>
      </c>
      <c r="E1856" s="183" t="s">
        <v>249</v>
      </c>
      <c r="F1856" s="191">
        <v>3050</v>
      </c>
      <c r="G1856" s="213" t="str">
        <f t="shared" si="56"/>
        <v>Twente</v>
      </c>
      <c r="H1856" s="215" t="str">
        <f t="shared" si="57"/>
        <v>ENSCHEDE</v>
      </c>
      <c r="I1856" s="22"/>
    </row>
    <row r="1857" spans="1:9" x14ac:dyDescent="0.2">
      <c r="A1857" s="182">
        <v>300</v>
      </c>
      <c r="B1857" s="193">
        <v>5193</v>
      </c>
      <c r="C1857" s="183"/>
      <c r="D1857" s="183" t="s">
        <v>2805</v>
      </c>
      <c r="E1857" s="183" t="s">
        <v>366</v>
      </c>
      <c r="F1857" s="191">
        <v>3050</v>
      </c>
      <c r="G1857" s="213" t="str">
        <f t="shared" si="56"/>
        <v>Twente</v>
      </c>
      <c r="H1857" s="215" t="str">
        <f t="shared" si="57"/>
        <v>ENSCHEDE</v>
      </c>
      <c r="I1857" s="22"/>
    </row>
    <row r="1858" spans="1:9" x14ac:dyDescent="0.2">
      <c r="A1858" s="182">
        <v>300</v>
      </c>
      <c r="B1858" s="193">
        <v>5194</v>
      </c>
      <c r="C1858" s="183"/>
      <c r="D1858" s="183" t="s">
        <v>922</v>
      </c>
      <c r="E1858" s="183" t="s">
        <v>599</v>
      </c>
      <c r="F1858" s="191">
        <v>3050</v>
      </c>
      <c r="G1858" s="213" t="str">
        <f t="shared" si="56"/>
        <v>Twente</v>
      </c>
      <c r="H1858" s="215" t="str">
        <f t="shared" si="57"/>
        <v>ENSCHEDE</v>
      </c>
      <c r="I1858" s="22"/>
    </row>
    <row r="1859" spans="1:9" x14ac:dyDescent="0.2">
      <c r="A1859" s="182">
        <v>300</v>
      </c>
      <c r="B1859" s="193">
        <v>5195</v>
      </c>
      <c r="C1859" s="183"/>
      <c r="D1859" s="183" t="s">
        <v>923</v>
      </c>
      <c r="E1859" s="183" t="s">
        <v>599</v>
      </c>
      <c r="F1859" s="191">
        <v>3050</v>
      </c>
      <c r="G1859" s="213" t="str">
        <f t="shared" si="56"/>
        <v>Twente</v>
      </c>
      <c r="H1859" s="215" t="str">
        <f t="shared" si="57"/>
        <v>ENSCHEDE</v>
      </c>
      <c r="I1859" s="22"/>
    </row>
    <row r="1860" spans="1:9" x14ac:dyDescent="0.2">
      <c r="A1860" s="182">
        <v>300</v>
      </c>
      <c r="B1860" s="193">
        <v>5196</v>
      </c>
      <c r="C1860" s="183"/>
      <c r="D1860" s="183" t="s">
        <v>924</v>
      </c>
      <c r="E1860" s="183" t="s">
        <v>600</v>
      </c>
      <c r="F1860" s="191">
        <v>3050</v>
      </c>
      <c r="G1860" s="213" t="str">
        <f t="shared" si="56"/>
        <v>Twente</v>
      </c>
      <c r="H1860" s="215" t="str">
        <f t="shared" si="57"/>
        <v>ENSCHEDE</v>
      </c>
      <c r="I1860" s="22"/>
    </row>
    <row r="1861" spans="1:9" x14ac:dyDescent="0.2">
      <c r="A1861" s="182">
        <v>300</v>
      </c>
      <c r="B1861" s="193">
        <v>5197</v>
      </c>
      <c r="C1861" s="183"/>
      <c r="D1861" s="183" t="s">
        <v>925</v>
      </c>
      <c r="E1861" s="183" t="s">
        <v>434</v>
      </c>
      <c r="F1861" s="191">
        <v>3050</v>
      </c>
      <c r="G1861" s="213" t="str">
        <f t="shared" si="56"/>
        <v>Twente</v>
      </c>
      <c r="H1861" s="215" t="str">
        <f t="shared" si="57"/>
        <v>ENSCHEDE</v>
      </c>
      <c r="I1861" s="22"/>
    </row>
    <row r="1862" spans="1:9" x14ac:dyDescent="0.2">
      <c r="A1862" s="182">
        <v>300</v>
      </c>
      <c r="B1862" s="193">
        <v>5198</v>
      </c>
      <c r="C1862" s="183"/>
      <c r="D1862" s="183" t="s">
        <v>926</v>
      </c>
      <c r="E1862" s="183" t="s">
        <v>330</v>
      </c>
      <c r="F1862" s="191">
        <v>3050</v>
      </c>
      <c r="G1862" s="213" t="str">
        <f t="shared" si="56"/>
        <v>Twente</v>
      </c>
      <c r="H1862" s="215" t="str">
        <f t="shared" si="57"/>
        <v>ENSCHEDE</v>
      </c>
      <c r="I1862" s="22"/>
    </row>
    <row r="1863" spans="1:9" x14ac:dyDescent="0.2">
      <c r="A1863" s="182">
        <v>300</v>
      </c>
      <c r="B1863" s="193">
        <v>5199</v>
      </c>
      <c r="C1863" s="183"/>
      <c r="D1863" s="183" t="s">
        <v>1191</v>
      </c>
      <c r="E1863" s="183" t="s">
        <v>603</v>
      </c>
      <c r="F1863" s="191">
        <v>3150</v>
      </c>
      <c r="G1863" s="213" t="str">
        <f t="shared" si="56"/>
        <v>Amsterdam</v>
      </c>
      <c r="H1863" s="215" t="str">
        <f t="shared" si="57"/>
        <v>AMERSFOORT</v>
      </c>
      <c r="I1863" s="22"/>
    </row>
    <row r="1864" spans="1:9" x14ac:dyDescent="0.2">
      <c r="A1864" s="182">
        <v>300</v>
      </c>
      <c r="B1864" s="193">
        <v>5201</v>
      </c>
      <c r="C1864" s="183"/>
      <c r="D1864" s="183" t="s">
        <v>2790</v>
      </c>
      <c r="E1864" s="183" t="s">
        <v>553</v>
      </c>
      <c r="F1864" s="191">
        <v>3210</v>
      </c>
      <c r="G1864" s="213" t="str">
        <f t="shared" si="56"/>
        <v>Rotterdam</v>
      </c>
      <c r="H1864" s="215" t="str">
        <f t="shared" si="57"/>
        <v>ZWOLLE</v>
      </c>
      <c r="I1864" s="22"/>
    </row>
    <row r="1865" spans="1:9" x14ac:dyDescent="0.2">
      <c r="A1865" s="182">
        <v>300</v>
      </c>
      <c r="B1865" s="193">
        <v>5202</v>
      </c>
      <c r="C1865" s="183"/>
      <c r="D1865" s="183" t="s">
        <v>2773</v>
      </c>
      <c r="E1865" s="183" t="s">
        <v>391</v>
      </c>
      <c r="F1865" s="191">
        <v>3130</v>
      </c>
      <c r="G1865" s="213" t="str">
        <f t="shared" si="56"/>
        <v>Kennemerland</v>
      </c>
      <c r="H1865" s="215" t="str">
        <f t="shared" si="57"/>
        <v>ZWOLLE</v>
      </c>
      <c r="I1865" s="22"/>
    </row>
    <row r="1866" spans="1:9" x14ac:dyDescent="0.2">
      <c r="A1866" s="182">
        <v>300</v>
      </c>
      <c r="B1866" s="193">
        <v>5203</v>
      </c>
      <c r="C1866" s="183"/>
      <c r="D1866" s="183" t="s">
        <v>927</v>
      </c>
      <c r="E1866" s="183" t="s">
        <v>454</v>
      </c>
      <c r="F1866" s="191">
        <v>3090</v>
      </c>
      <c r="G1866" s="213" t="str">
        <f t="shared" si="56"/>
        <v>Utrecht</v>
      </c>
      <c r="H1866" s="215" t="str">
        <f t="shared" si="57"/>
        <v>AMERSFOORT</v>
      </c>
      <c r="I1866" s="22"/>
    </row>
    <row r="1867" spans="1:9" x14ac:dyDescent="0.2">
      <c r="A1867" s="182">
        <v>300</v>
      </c>
      <c r="B1867" s="193">
        <v>5204</v>
      </c>
      <c r="C1867" s="183"/>
      <c r="D1867" s="183" t="s">
        <v>2809</v>
      </c>
      <c r="E1867" s="183" t="s">
        <v>263</v>
      </c>
      <c r="F1867" s="191">
        <v>3150</v>
      </c>
      <c r="G1867" s="213" t="str">
        <f t="shared" si="56"/>
        <v>Amsterdam</v>
      </c>
      <c r="H1867" s="215" t="str">
        <f t="shared" si="57"/>
        <v>AMERSFOORT</v>
      </c>
      <c r="I1867" s="22"/>
    </row>
    <row r="1868" spans="1:9" x14ac:dyDescent="0.2">
      <c r="A1868" s="182">
        <v>300</v>
      </c>
      <c r="B1868" s="193">
        <v>5206</v>
      </c>
      <c r="C1868" s="183"/>
      <c r="D1868" s="183" t="s">
        <v>928</v>
      </c>
      <c r="E1868" s="183" t="s">
        <v>271</v>
      </c>
      <c r="F1868" s="191">
        <v>3100</v>
      </c>
      <c r="G1868" s="213" t="str">
        <f t="shared" si="56"/>
        <v>Flevoland</v>
      </c>
      <c r="H1868" s="215" t="str">
        <f t="shared" si="57"/>
        <v>ZWOLLE</v>
      </c>
      <c r="I1868" s="22"/>
    </row>
    <row r="1869" spans="1:9" x14ac:dyDescent="0.2">
      <c r="A1869" s="182">
        <v>300</v>
      </c>
      <c r="B1869" s="193">
        <v>5208</v>
      </c>
      <c r="C1869" s="183"/>
      <c r="D1869" s="183" t="s">
        <v>2810</v>
      </c>
      <c r="E1869" s="183" t="s">
        <v>929</v>
      </c>
      <c r="F1869" s="191">
        <v>3140</v>
      </c>
      <c r="G1869" s="213" t="str">
        <f t="shared" si="56"/>
        <v>Zaanstreek/Waterland</v>
      </c>
      <c r="H1869" s="215" t="str">
        <f t="shared" si="57"/>
        <v>ZWOLLE</v>
      </c>
      <c r="I1869" s="22"/>
    </row>
    <row r="1870" spans="1:9" x14ac:dyDescent="0.2">
      <c r="A1870" s="182">
        <v>300</v>
      </c>
      <c r="B1870" s="193">
        <v>5210</v>
      </c>
      <c r="C1870" s="183"/>
      <c r="D1870" s="183" t="s">
        <v>2779</v>
      </c>
      <c r="E1870" s="183" t="s">
        <v>843</v>
      </c>
      <c r="F1870" s="191">
        <v>3140</v>
      </c>
      <c r="G1870" s="213" t="str">
        <f t="shared" si="56"/>
        <v>Zaanstreek/Waterland</v>
      </c>
      <c r="H1870" s="215" t="str">
        <f t="shared" si="57"/>
        <v>ZWOLLE</v>
      </c>
      <c r="I1870" s="22"/>
    </row>
    <row r="1871" spans="1:9" x14ac:dyDescent="0.2">
      <c r="A1871" s="182">
        <v>300</v>
      </c>
      <c r="B1871" s="193">
        <v>5211</v>
      </c>
      <c r="C1871" s="183"/>
      <c r="D1871" s="183" t="s">
        <v>931</v>
      </c>
      <c r="E1871" s="183" t="s">
        <v>603</v>
      </c>
      <c r="F1871" s="191">
        <v>3150</v>
      </c>
      <c r="G1871" s="213" t="str">
        <f t="shared" si="56"/>
        <v>Amsterdam</v>
      </c>
      <c r="H1871" s="215" t="str">
        <f t="shared" si="57"/>
        <v>AMERSFOORT</v>
      </c>
      <c r="I1871" s="22"/>
    </row>
    <row r="1872" spans="1:9" x14ac:dyDescent="0.2">
      <c r="A1872" s="182">
        <v>300</v>
      </c>
      <c r="B1872" s="193">
        <v>5212</v>
      </c>
      <c r="C1872" s="183"/>
      <c r="D1872" s="183" t="s">
        <v>2811</v>
      </c>
      <c r="E1872" s="183" t="s">
        <v>275</v>
      </c>
      <c r="F1872" s="191">
        <v>3060</v>
      </c>
      <c r="G1872" s="213" t="str">
        <f t="shared" si="56"/>
        <v>Apeldoorn Zutphen e.o.</v>
      </c>
      <c r="H1872" s="215" t="str">
        <f t="shared" si="57"/>
        <v>AMERSFOORT</v>
      </c>
      <c r="I1872" s="22"/>
    </row>
    <row r="1873" spans="1:9" x14ac:dyDescent="0.2">
      <c r="A1873" s="182">
        <v>300</v>
      </c>
      <c r="B1873" s="193">
        <v>5213</v>
      </c>
      <c r="C1873" s="183"/>
      <c r="D1873" s="183" t="s">
        <v>2812</v>
      </c>
      <c r="E1873" s="183" t="s">
        <v>428</v>
      </c>
      <c r="F1873" s="191">
        <v>3110</v>
      </c>
      <c r="G1873" s="213" t="str">
        <f t="shared" si="56"/>
        <v>t Gooi</v>
      </c>
      <c r="H1873" s="215" t="str">
        <f t="shared" si="57"/>
        <v>AMERSFOORT</v>
      </c>
      <c r="I1873" s="22"/>
    </row>
    <row r="1874" spans="1:9" x14ac:dyDescent="0.2">
      <c r="A1874" s="182">
        <v>300</v>
      </c>
      <c r="B1874" s="193">
        <v>5214</v>
      </c>
      <c r="C1874" s="183"/>
      <c r="D1874" s="183" t="s">
        <v>2768</v>
      </c>
      <c r="E1874" s="183" t="s">
        <v>391</v>
      </c>
      <c r="F1874" s="191">
        <v>3130</v>
      </c>
      <c r="G1874" s="213" t="str">
        <f t="shared" si="56"/>
        <v>Kennemerland</v>
      </c>
      <c r="H1874" s="215" t="str">
        <f t="shared" si="57"/>
        <v>ZWOLLE</v>
      </c>
      <c r="I1874" s="22"/>
    </row>
    <row r="1875" spans="1:9" x14ac:dyDescent="0.2">
      <c r="A1875" s="182">
        <v>300</v>
      </c>
      <c r="B1875" s="193">
        <v>5215</v>
      </c>
      <c r="C1875" s="183"/>
      <c r="D1875" s="183" t="s">
        <v>2770</v>
      </c>
      <c r="E1875" s="183" t="s">
        <v>835</v>
      </c>
      <c r="F1875" s="191">
        <v>3140</v>
      </c>
      <c r="G1875" s="213" t="str">
        <f t="shared" si="56"/>
        <v>Zaanstreek/Waterland</v>
      </c>
      <c r="H1875" s="215" t="str">
        <f t="shared" si="57"/>
        <v>ZWOLLE</v>
      </c>
      <c r="I1875" s="22"/>
    </row>
    <row r="1876" spans="1:9" x14ac:dyDescent="0.2">
      <c r="A1876" s="182">
        <v>300</v>
      </c>
      <c r="B1876" s="193">
        <v>5216</v>
      </c>
      <c r="C1876" s="183"/>
      <c r="D1876" s="183" t="s">
        <v>932</v>
      </c>
      <c r="E1876" s="183" t="s">
        <v>933</v>
      </c>
      <c r="F1876" s="191">
        <v>3150</v>
      </c>
      <c r="G1876" s="213" t="str">
        <f t="shared" si="56"/>
        <v>Amsterdam</v>
      </c>
      <c r="H1876" s="215" t="str">
        <f t="shared" si="57"/>
        <v>AMERSFOORT</v>
      </c>
      <c r="I1876" s="22"/>
    </row>
    <row r="1877" spans="1:9" x14ac:dyDescent="0.2">
      <c r="A1877" s="182">
        <v>300</v>
      </c>
      <c r="B1877" s="193">
        <v>5217</v>
      </c>
      <c r="C1877" s="183"/>
      <c r="D1877" s="183" t="s">
        <v>2792</v>
      </c>
      <c r="E1877" s="183" t="s">
        <v>553</v>
      </c>
      <c r="F1877" s="191">
        <v>3210</v>
      </c>
      <c r="G1877" s="213" t="str">
        <f t="shared" si="56"/>
        <v>Rotterdam</v>
      </c>
      <c r="H1877" s="215" t="str">
        <f t="shared" si="57"/>
        <v>ZWOLLE</v>
      </c>
      <c r="I1877" s="22"/>
    </row>
    <row r="1878" spans="1:9" x14ac:dyDescent="0.2">
      <c r="A1878" s="182">
        <v>300</v>
      </c>
      <c r="B1878" s="193">
        <v>5218</v>
      </c>
      <c r="C1878" s="183"/>
      <c r="D1878" s="183" t="s">
        <v>934</v>
      </c>
      <c r="E1878" s="183" t="s">
        <v>585</v>
      </c>
      <c r="F1878" s="191">
        <v>3060</v>
      </c>
      <c r="G1878" s="213" t="str">
        <f t="shared" si="56"/>
        <v>Apeldoorn Zutphen e.o.</v>
      </c>
      <c r="H1878" s="215" t="str">
        <f t="shared" si="57"/>
        <v>AMERSFOORT</v>
      </c>
      <c r="I1878" s="22"/>
    </row>
    <row r="1879" spans="1:9" x14ac:dyDescent="0.2">
      <c r="A1879" s="182">
        <v>300</v>
      </c>
      <c r="B1879" s="193">
        <v>5219</v>
      </c>
      <c r="C1879" s="183"/>
      <c r="D1879" s="183" t="s">
        <v>935</v>
      </c>
      <c r="E1879" s="183" t="s">
        <v>558</v>
      </c>
      <c r="F1879" s="191">
        <v>3090</v>
      </c>
      <c r="G1879" s="213" t="str">
        <f t="shared" si="56"/>
        <v>Utrecht</v>
      </c>
      <c r="H1879" s="215" t="str">
        <f t="shared" si="57"/>
        <v>AMERSFOORT</v>
      </c>
      <c r="I1879" s="22"/>
    </row>
    <row r="1880" spans="1:9" x14ac:dyDescent="0.2">
      <c r="A1880" s="182">
        <v>300</v>
      </c>
      <c r="B1880" s="193">
        <v>5220</v>
      </c>
      <c r="C1880" s="183"/>
      <c r="D1880" s="183" t="s">
        <v>2794</v>
      </c>
      <c r="E1880" s="183" t="s">
        <v>558</v>
      </c>
      <c r="F1880" s="191">
        <v>3090</v>
      </c>
      <c r="G1880" s="213" t="str">
        <f t="shared" ref="G1880:G1943" si="58">VLOOKUP($F1880,$J$23:$L$54,2,FALSE)</f>
        <v>Utrecht</v>
      </c>
      <c r="H1880" s="215" t="str">
        <f t="shared" ref="H1880:H1943" si="59">VLOOKUP($F1880,$J$23:$L$54,3,FALSE)</f>
        <v>AMERSFOORT</v>
      </c>
      <c r="I1880" s="22"/>
    </row>
    <row r="1881" spans="1:9" x14ac:dyDescent="0.2">
      <c r="A1881" s="182">
        <v>300</v>
      </c>
      <c r="B1881" s="193">
        <v>5221</v>
      </c>
      <c r="C1881" s="183"/>
      <c r="D1881" s="183" t="s">
        <v>936</v>
      </c>
      <c r="E1881" s="183" t="s">
        <v>458</v>
      </c>
      <c r="F1881" s="191">
        <v>3030</v>
      </c>
      <c r="G1881" s="213" t="str">
        <f t="shared" si="58"/>
        <v>Drenthe</v>
      </c>
      <c r="H1881" s="215" t="str">
        <f t="shared" si="59"/>
        <v>ZWOLLE</v>
      </c>
      <c r="I1881" s="22"/>
    </row>
    <row r="1882" spans="1:9" x14ac:dyDescent="0.2">
      <c r="A1882" s="182">
        <v>300</v>
      </c>
      <c r="B1882" s="193">
        <v>5222</v>
      </c>
      <c r="C1882" s="183"/>
      <c r="D1882" s="183" t="s">
        <v>937</v>
      </c>
      <c r="E1882" s="183" t="s">
        <v>603</v>
      </c>
      <c r="F1882" s="191">
        <v>3150</v>
      </c>
      <c r="G1882" s="213" t="str">
        <f t="shared" si="58"/>
        <v>Amsterdam</v>
      </c>
      <c r="H1882" s="215" t="str">
        <f t="shared" si="59"/>
        <v>AMERSFOORT</v>
      </c>
      <c r="I1882" s="22"/>
    </row>
    <row r="1883" spans="1:9" x14ac:dyDescent="0.2">
      <c r="A1883" s="182">
        <v>300</v>
      </c>
      <c r="B1883" s="193">
        <v>5223</v>
      </c>
      <c r="C1883" s="183"/>
      <c r="D1883" s="183" t="s">
        <v>938</v>
      </c>
      <c r="E1883" s="183" t="s">
        <v>428</v>
      </c>
      <c r="F1883" s="191">
        <v>3110</v>
      </c>
      <c r="G1883" s="213" t="str">
        <f t="shared" si="58"/>
        <v>t Gooi</v>
      </c>
      <c r="H1883" s="215" t="str">
        <f t="shared" si="59"/>
        <v>AMERSFOORT</v>
      </c>
      <c r="I1883" s="22"/>
    </row>
    <row r="1884" spans="1:9" x14ac:dyDescent="0.2">
      <c r="A1884" s="182">
        <v>300</v>
      </c>
      <c r="B1884" s="193">
        <v>5224</v>
      </c>
      <c r="C1884" s="183"/>
      <c r="D1884" s="183" t="s">
        <v>939</v>
      </c>
      <c r="E1884" s="183" t="s">
        <v>428</v>
      </c>
      <c r="F1884" s="191">
        <v>3110</v>
      </c>
      <c r="G1884" s="213" t="str">
        <f t="shared" si="58"/>
        <v>t Gooi</v>
      </c>
      <c r="H1884" s="215" t="str">
        <f t="shared" si="59"/>
        <v>AMERSFOORT</v>
      </c>
      <c r="I1884" s="22"/>
    </row>
    <row r="1885" spans="1:9" x14ac:dyDescent="0.2">
      <c r="A1885" s="182">
        <v>300</v>
      </c>
      <c r="B1885" s="193">
        <v>5225</v>
      </c>
      <c r="C1885" s="183"/>
      <c r="D1885" s="183" t="s">
        <v>940</v>
      </c>
      <c r="E1885" s="183" t="s">
        <v>941</v>
      </c>
      <c r="F1885" s="191">
        <v>3090</v>
      </c>
      <c r="G1885" s="213" t="str">
        <f t="shared" si="58"/>
        <v>Utrecht</v>
      </c>
      <c r="H1885" s="215" t="str">
        <f t="shared" si="59"/>
        <v>AMERSFOORT</v>
      </c>
      <c r="I1885" s="22"/>
    </row>
    <row r="1886" spans="1:9" x14ac:dyDescent="0.2">
      <c r="A1886" s="182">
        <v>300</v>
      </c>
      <c r="B1886" s="193">
        <v>5226</v>
      </c>
      <c r="C1886" s="183"/>
      <c r="D1886" s="183" t="s">
        <v>2813</v>
      </c>
      <c r="E1886" s="183" t="s">
        <v>942</v>
      </c>
      <c r="F1886" s="191">
        <v>3030</v>
      </c>
      <c r="G1886" s="213" t="str">
        <f t="shared" si="58"/>
        <v>Drenthe</v>
      </c>
      <c r="H1886" s="215" t="str">
        <f t="shared" si="59"/>
        <v>ZWOLLE</v>
      </c>
      <c r="I1886" s="22"/>
    </row>
    <row r="1887" spans="1:9" x14ac:dyDescent="0.2">
      <c r="A1887" s="182">
        <v>300</v>
      </c>
      <c r="B1887" s="193">
        <v>5227</v>
      </c>
      <c r="C1887" s="183"/>
      <c r="D1887" s="183" t="s">
        <v>943</v>
      </c>
      <c r="E1887" s="183" t="s">
        <v>603</v>
      </c>
      <c r="F1887" s="191">
        <v>3150</v>
      </c>
      <c r="G1887" s="213" t="str">
        <f t="shared" si="58"/>
        <v>Amsterdam</v>
      </c>
      <c r="H1887" s="215" t="str">
        <f t="shared" si="59"/>
        <v>AMERSFOORT</v>
      </c>
      <c r="I1887" s="22"/>
    </row>
    <row r="1888" spans="1:9" x14ac:dyDescent="0.2">
      <c r="A1888" s="182">
        <v>300</v>
      </c>
      <c r="B1888" s="193">
        <v>5228</v>
      </c>
      <c r="C1888" s="183"/>
      <c r="D1888" s="183" t="s">
        <v>2787</v>
      </c>
      <c r="E1888" s="183" t="s">
        <v>397</v>
      </c>
      <c r="F1888" s="191">
        <v>3210</v>
      </c>
      <c r="G1888" s="213" t="str">
        <f t="shared" si="58"/>
        <v>Rotterdam</v>
      </c>
      <c r="H1888" s="215" t="str">
        <f t="shared" si="59"/>
        <v>ZWOLLE</v>
      </c>
      <c r="I1888" s="22"/>
    </row>
    <row r="1889" spans="1:9" x14ac:dyDescent="0.2">
      <c r="A1889" s="182">
        <v>300</v>
      </c>
      <c r="B1889" s="193">
        <v>5230</v>
      </c>
      <c r="C1889" s="183"/>
      <c r="D1889" s="183" t="s">
        <v>944</v>
      </c>
      <c r="E1889" s="183" t="s">
        <v>585</v>
      </c>
      <c r="F1889" s="191">
        <v>3060</v>
      </c>
      <c r="G1889" s="213" t="str">
        <f t="shared" si="58"/>
        <v>Apeldoorn Zutphen e.o.</v>
      </c>
      <c r="H1889" s="215" t="str">
        <f t="shared" si="59"/>
        <v>AMERSFOORT</v>
      </c>
      <c r="I1889" s="22"/>
    </row>
    <row r="1890" spans="1:9" x14ac:dyDescent="0.2">
      <c r="A1890" s="182">
        <v>300</v>
      </c>
      <c r="B1890" s="193">
        <v>5231</v>
      </c>
      <c r="C1890" s="183"/>
      <c r="D1890" s="183" t="s">
        <v>945</v>
      </c>
      <c r="E1890" s="183" t="s">
        <v>428</v>
      </c>
      <c r="F1890" s="191">
        <v>3110</v>
      </c>
      <c r="G1890" s="213" t="str">
        <f t="shared" si="58"/>
        <v>t Gooi</v>
      </c>
      <c r="H1890" s="215" t="str">
        <f t="shared" si="59"/>
        <v>AMERSFOORT</v>
      </c>
      <c r="I1890" s="22"/>
    </row>
    <row r="1891" spans="1:9" x14ac:dyDescent="0.2">
      <c r="A1891" s="182">
        <v>300</v>
      </c>
      <c r="B1891" s="193">
        <v>5232</v>
      </c>
      <c r="C1891" s="183"/>
      <c r="D1891" s="183" t="s">
        <v>2814</v>
      </c>
      <c r="E1891" s="183" t="s">
        <v>263</v>
      </c>
      <c r="F1891" s="191">
        <v>3140</v>
      </c>
      <c r="G1891" s="213" t="str">
        <f t="shared" si="58"/>
        <v>Zaanstreek/Waterland</v>
      </c>
      <c r="H1891" s="215" t="str">
        <f t="shared" si="59"/>
        <v>ZWOLLE</v>
      </c>
      <c r="I1891" s="22"/>
    </row>
    <row r="1892" spans="1:9" x14ac:dyDescent="0.2">
      <c r="A1892" s="182">
        <v>300</v>
      </c>
      <c r="B1892" s="193">
        <v>5233</v>
      </c>
      <c r="C1892" s="183"/>
      <c r="D1892" s="183" t="s">
        <v>946</v>
      </c>
      <c r="E1892" s="183" t="s">
        <v>947</v>
      </c>
      <c r="F1892" s="191">
        <v>3270</v>
      </c>
      <c r="G1892" s="213" t="str">
        <f t="shared" si="58"/>
        <v>Midden-Brabant</v>
      </c>
      <c r="H1892" s="215" t="str">
        <f t="shared" si="59"/>
        <v>TILBURG</v>
      </c>
      <c r="I1892" s="22"/>
    </row>
    <row r="1893" spans="1:9" x14ac:dyDescent="0.2">
      <c r="A1893" s="182">
        <v>300</v>
      </c>
      <c r="B1893" s="193">
        <v>5234</v>
      </c>
      <c r="C1893" s="183"/>
      <c r="D1893" s="183" t="s">
        <v>2810</v>
      </c>
      <c r="E1893" s="183" t="s">
        <v>929</v>
      </c>
      <c r="F1893" s="191">
        <v>3120</v>
      </c>
      <c r="G1893" s="213" t="str">
        <f t="shared" si="58"/>
        <v>Noord-Holland Noord</v>
      </c>
      <c r="H1893" s="215" t="str">
        <f t="shared" si="59"/>
        <v>ALKMAAR</v>
      </c>
      <c r="I1893" s="22"/>
    </row>
    <row r="1894" spans="1:9" x14ac:dyDescent="0.2">
      <c r="A1894" s="182">
        <v>300</v>
      </c>
      <c r="B1894" s="193">
        <v>5235</v>
      </c>
      <c r="C1894" s="183"/>
      <c r="D1894" s="183" t="s">
        <v>1192</v>
      </c>
      <c r="E1894" s="183" t="s">
        <v>431</v>
      </c>
      <c r="F1894" s="191">
        <v>3280</v>
      </c>
      <c r="G1894" s="213" t="str">
        <f t="shared" si="58"/>
        <v>Noordoost-Brabant</v>
      </c>
      <c r="H1894" s="215" t="str">
        <f t="shared" si="59"/>
        <v>TILBURG</v>
      </c>
      <c r="I1894" s="22"/>
    </row>
    <row r="1895" spans="1:9" x14ac:dyDescent="0.2">
      <c r="A1895" s="182">
        <v>300</v>
      </c>
      <c r="B1895" s="193">
        <v>5237</v>
      </c>
      <c r="C1895" s="183"/>
      <c r="D1895" s="183" t="s">
        <v>2815</v>
      </c>
      <c r="E1895" s="183" t="s">
        <v>593</v>
      </c>
      <c r="F1895" s="191">
        <v>3280</v>
      </c>
      <c r="G1895" s="213" t="str">
        <f t="shared" si="58"/>
        <v>Noordoost-Brabant</v>
      </c>
      <c r="H1895" s="215" t="str">
        <f t="shared" si="59"/>
        <v>TILBURG</v>
      </c>
      <c r="I1895" s="22"/>
    </row>
    <row r="1896" spans="1:9" x14ac:dyDescent="0.2">
      <c r="A1896" s="182">
        <v>300</v>
      </c>
      <c r="B1896" s="193">
        <v>5238</v>
      </c>
      <c r="C1896" s="183"/>
      <c r="D1896" s="183" t="s">
        <v>948</v>
      </c>
      <c r="E1896" s="183" t="s">
        <v>593</v>
      </c>
      <c r="F1896" s="191">
        <v>3280</v>
      </c>
      <c r="G1896" s="213" t="str">
        <f t="shared" si="58"/>
        <v>Noordoost-Brabant</v>
      </c>
      <c r="H1896" s="215" t="str">
        <f t="shared" si="59"/>
        <v>TILBURG</v>
      </c>
      <c r="I1896" s="22"/>
    </row>
    <row r="1897" spans="1:9" x14ac:dyDescent="0.2">
      <c r="A1897" s="182">
        <v>300</v>
      </c>
      <c r="B1897" s="193">
        <v>5239</v>
      </c>
      <c r="C1897" s="183"/>
      <c r="D1897" s="183" t="s">
        <v>949</v>
      </c>
      <c r="E1897" s="183" t="s">
        <v>950</v>
      </c>
      <c r="F1897" s="191">
        <v>3120</v>
      </c>
      <c r="G1897" s="213" t="str">
        <f t="shared" si="58"/>
        <v>Noord-Holland Noord</v>
      </c>
      <c r="H1897" s="215" t="str">
        <f t="shared" si="59"/>
        <v>ALKMAAR</v>
      </c>
      <c r="I1897" s="22"/>
    </row>
    <row r="1898" spans="1:9" x14ac:dyDescent="0.2">
      <c r="A1898" s="182">
        <v>300</v>
      </c>
      <c r="B1898" s="193">
        <v>5240</v>
      </c>
      <c r="C1898" s="183"/>
      <c r="D1898" s="183" t="s">
        <v>2816</v>
      </c>
      <c r="E1898" s="183" t="s">
        <v>951</v>
      </c>
      <c r="F1898" s="191">
        <v>3280</v>
      </c>
      <c r="G1898" s="213" t="str">
        <f t="shared" si="58"/>
        <v>Noordoost-Brabant</v>
      </c>
      <c r="H1898" s="215" t="str">
        <f t="shared" si="59"/>
        <v>TILBURG</v>
      </c>
      <c r="I1898" s="22"/>
    </row>
    <row r="1899" spans="1:9" x14ac:dyDescent="0.2">
      <c r="A1899" s="182">
        <v>300</v>
      </c>
      <c r="B1899" s="193">
        <v>5241</v>
      </c>
      <c r="C1899" s="183"/>
      <c r="D1899" s="183" t="s">
        <v>1193</v>
      </c>
      <c r="E1899" s="183" t="s">
        <v>244</v>
      </c>
      <c r="F1899" s="191">
        <v>3280</v>
      </c>
      <c r="G1899" s="213" t="str">
        <f t="shared" si="58"/>
        <v>Noordoost-Brabant</v>
      </c>
      <c r="H1899" s="215" t="str">
        <f t="shared" si="59"/>
        <v>TILBURG</v>
      </c>
      <c r="I1899" s="22"/>
    </row>
    <row r="1900" spans="1:9" x14ac:dyDescent="0.2">
      <c r="A1900" s="182">
        <v>300</v>
      </c>
      <c r="B1900" s="193">
        <v>5243</v>
      </c>
      <c r="C1900" s="183"/>
      <c r="D1900" s="183" t="s">
        <v>2782</v>
      </c>
      <c r="E1900" s="183" t="s">
        <v>244</v>
      </c>
      <c r="F1900" s="191">
        <v>3270</v>
      </c>
      <c r="G1900" s="213" t="str">
        <f t="shared" si="58"/>
        <v>Midden-Brabant</v>
      </c>
      <c r="H1900" s="215" t="str">
        <f t="shared" si="59"/>
        <v>TILBURG</v>
      </c>
      <c r="I1900" s="22"/>
    </row>
    <row r="1901" spans="1:9" x14ac:dyDescent="0.2">
      <c r="A1901" s="182">
        <v>300</v>
      </c>
      <c r="B1901" s="193">
        <v>5244</v>
      </c>
      <c r="C1901" s="183"/>
      <c r="D1901" s="183" t="s">
        <v>2782</v>
      </c>
      <c r="E1901" s="183" t="s">
        <v>244</v>
      </c>
      <c r="F1901" s="191">
        <v>3280</v>
      </c>
      <c r="G1901" s="213" t="str">
        <f t="shared" si="58"/>
        <v>Noordoost-Brabant</v>
      </c>
      <c r="H1901" s="215" t="str">
        <f t="shared" si="59"/>
        <v>TILBURG</v>
      </c>
      <c r="I1901" s="22"/>
    </row>
    <row r="1902" spans="1:9" x14ac:dyDescent="0.2">
      <c r="A1902" s="194">
        <v>300</v>
      </c>
      <c r="B1902" s="195">
        <v>5245</v>
      </c>
      <c r="C1902" s="192"/>
      <c r="D1902" s="192" t="s">
        <v>2817</v>
      </c>
      <c r="E1902" s="192" t="s">
        <v>722</v>
      </c>
      <c r="F1902" s="191">
        <v>3280</v>
      </c>
      <c r="G1902" s="213" t="str">
        <f t="shared" si="58"/>
        <v>Noordoost-Brabant</v>
      </c>
      <c r="H1902" s="215" t="str">
        <f t="shared" si="59"/>
        <v>TILBURG</v>
      </c>
      <c r="I1902" s="22"/>
    </row>
    <row r="1903" spans="1:9" x14ac:dyDescent="0.2">
      <c r="A1903" s="194">
        <v>300</v>
      </c>
      <c r="B1903" s="195">
        <v>5246</v>
      </c>
      <c r="C1903" s="192"/>
      <c r="D1903" s="192" t="s">
        <v>1194</v>
      </c>
      <c r="E1903" s="192" t="s">
        <v>424</v>
      </c>
      <c r="F1903" s="191">
        <v>3280</v>
      </c>
      <c r="G1903" s="213" t="str">
        <f t="shared" si="58"/>
        <v>Noordoost-Brabant</v>
      </c>
      <c r="H1903" s="215" t="str">
        <f t="shared" si="59"/>
        <v>TILBURG</v>
      </c>
      <c r="I1903" s="22"/>
    </row>
    <row r="1904" spans="1:9" x14ac:dyDescent="0.2">
      <c r="A1904" s="194">
        <v>300</v>
      </c>
      <c r="B1904" s="195">
        <v>5247</v>
      </c>
      <c r="C1904" s="192"/>
      <c r="D1904" s="192" t="s">
        <v>952</v>
      </c>
      <c r="E1904" s="192" t="s">
        <v>273</v>
      </c>
      <c r="F1904" s="191">
        <v>3240</v>
      </c>
      <c r="G1904" s="213" t="str">
        <f t="shared" si="58"/>
        <v>Waardenland</v>
      </c>
      <c r="H1904" s="215" t="str">
        <f t="shared" si="59"/>
        <v>GORINCHEM</v>
      </c>
      <c r="I1904" s="22"/>
    </row>
    <row r="1905" spans="1:9" x14ac:dyDescent="0.2">
      <c r="A1905" s="194">
        <v>300</v>
      </c>
      <c r="B1905" s="195">
        <v>5248</v>
      </c>
      <c r="C1905" s="192"/>
      <c r="D1905" s="192" t="s">
        <v>2784</v>
      </c>
      <c r="E1905" s="192" t="s">
        <v>329</v>
      </c>
      <c r="F1905" s="191">
        <v>3120</v>
      </c>
      <c r="G1905" s="213" t="str">
        <f t="shared" si="58"/>
        <v>Noord-Holland Noord</v>
      </c>
      <c r="H1905" s="215" t="str">
        <f t="shared" si="59"/>
        <v>ALKMAAR</v>
      </c>
      <c r="I1905" s="22"/>
    </row>
    <row r="1906" spans="1:9" x14ac:dyDescent="0.2">
      <c r="A1906" s="194">
        <v>300</v>
      </c>
      <c r="B1906" s="195">
        <v>5249</v>
      </c>
      <c r="C1906" s="192"/>
      <c r="D1906" s="192" t="s">
        <v>953</v>
      </c>
      <c r="E1906" s="192" t="s">
        <v>556</v>
      </c>
      <c r="F1906" s="191">
        <v>3240</v>
      </c>
      <c r="G1906" s="213" t="str">
        <f t="shared" si="58"/>
        <v>Waardenland</v>
      </c>
      <c r="H1906" s="215" t="str">
        <f t="shared" si="59"/>
        <v>GORINCHEM</v>
      </c>
      <c r="I1906" s="22"/>
    </row>
    <row r="1907" spans="1:9" x14ac:dyDescent="0.2">
      <c r="A1907" s="194">
        <v>300</v>
      </c>
      <c r="B1907" s="195">
        <v>5251</v>
      </c>
      <c r="C1907" s="192"/>
      <c r="D1907" s="192" t="s">
        <v>2789</v>
      </c>
      <c r="E1907" s="192" t="s">
        <v>556</v>
      </c>
      <c r="F1907" s="191">
        <v>3240</v>
      </c>
      <c r="G1907" s="213" t="str">
        <f t="shared" si="58"/>
        <v>Waardenland</v>
      </c>
      <c r="H1907" s="215" t="str">
        <f t="shared" si="59"/>
        <v>GORINCHEM</v>
      </c>
      <c r="I1907" s="22"/>
    </row>
    <row r="1908" spans="1:9" x14ac:dyDescent="0.2">
      <c r="A1908" s="194">
        <v>300</v>
      </c>
      <c r="B1908" s="195">
        <v>5252</v>
      </c>
      <c r="C1908" s="192"/>
      <c r="D1908" s="192" t="s">
        <v>954</v>
      </c>
      <c r="E1908" s="192" t="s">
        <v>955</v>
      </c>
      <c r="F1908" s="191">
        <v>3270</v>
      </c>
      <c r="G1908" s="213" t="str">
        <f t="shared" si="58"/>
        <v>Midden-Brabant</v>
      </c>
      <c r="H1908" s="215" t="str">
        <f t="shared" si="59"/>
        <v>TILBURG</v>
      </c>
      <c r="I1908" s="22"/>
    </row>
    <row r="1909" spans="1:9" x14ac:dyDescent="0.2">
      <c r="A1909" s="194">
        <v>300</v>
      </c>
      <c r="B1909" s="195">
        <v>5253</v>
      </c>
      <c r="C1909" s="192"/>
      <c r="D1909" s="192" t="s">
        <v>956</v>
      </c>
      <c r="E1909" s="192" t="s">
        <v>260</v>
      </c>
      <c r="F1909" s="191">
        <v>3310</v>
      </c>
      <c r="G1909" s="213" t="str">
        <f t="shared" si="58"/>
        <v>Zuid-Limburg</v>
      </c>
      <c r="H1909" s="215" t="str">
        <f t="shared" si="59"/>
        <v>TILBURG</v>
      </c>
      <c r="I1909" s="22"/>
    </row>
    <row r="1910" spans="1:9" x14ac:dyDescent="0.2">
      <c r="A1910" s="194">
        <v>300</v>
      </c>
      <c r="B1910" s="195">
        <v>5255</v>
      </c>
      <c r="C1910" s="192"/>
      <c r="D1910" s="192" t="s">
        <v>2819</v>
      </c>
      <c r="E1910" s="192" t="s">
        <v>957</v>
      </c>
      <c r="F1910" s="191">
        <v>3090</v>
      </c>
      <c r="G1910" s="213" t="str">
        <f t="shared" si="58"/>
        <v>Utrecht</v>
      </c>
      <c r="H1910" s="215" t="str">
        <f t="shared" si="59"/>
        <v>AMERSFOORT</v>
      </c>
      <c r="I1910" s="22"/>
    </row>
    <row r="1911" spans="1:9" x14ac:dyDescent="0.2">
      <c r="A1911" s="194">
        <v>300</v>
      </c>
      <c r="B1911" s="195">
        <v>5256</v>
      </c>
      <c r="C1911" s="192"/>
      <c r="D1911" s="192" t="s">
        <v>958</v>
      </c>
      <c r="E1911" s="192" t="s">
        <v>2820</v>
      </c>
      <c r="F1911" s="191">
        <v>3040</v>
      </c>
      <c r="G1911" s="213" t="str">
        <f t="shared" si="58"/>
        <v>Zwolle</v>
      </c>
      <c r="H1911" s="215" t="str">
        <f t="shared" si="59"/>
        <v>ZWOLLE</v>
      </c>
      <c r="I1911" s="22"/>
    </row>
    <row r="1912" spans="1:9" x14ac:dyDescent="0.2">
      <c r="A1912" s="194">
        <v>300</v>
      </c>
      <c r="B1912" s="195">
        <v>5257</v>
      </c>
      <c r="C1912" s="192"/>
      <c r="D1912" s="192" t="s">
        <v>959</v>
      </c>
      <c r="E1912" s="192" t="s">
        <v>916</v>
      </c>
      <c r="F1912" s="191">
        <v>3100</v>
      </c>
      <c r="G1912" s="213" t="str">
        <f t="shared" si="58"/>
        <v>Flevoland</v>
      </c>
      <c r="H1912" s="215" t="str">
        <f t="shared" si="59"/>
        <v>ZWOLLE</v>
      </c>
      <c r="I1912" s="22"/>
    </row>
    <row r="1913" spans="1:9" x14ac:dyDescent="0.2">
      <c r="A1913" s="194">
        <v>300</v>
      </c>
      <c r="B1913" s="195">
        <v>5259</v>
      </c>
      <c r="C1913" s="192"/>
      <c r="D1913" s="192" t="s">
        <v>1195</v>
      </c>
      <c r="E1913" s="192" t="s">
        <v>942</v>
      </c>
      <c r="F1913" s="191">
        <v>3030</v>
      </c>
      <c r="G1913" s="213" t="str">
        <f t="shared" si="58"/>
        <v>Drenthe</v>
      </c>
      <c r="H1913" s="215" t="str">
        <f t="shared" si="59"/>
        <v>ZWOLLE</v>
      </c>
      <c r="I1913" s="22"/>
    </row>
    <row r="1914" spans="1:9" x14ac:dyDescent="0.2">
      <c r="A1914" s="194">
        <v>300</v>
      </c>
      <c r="B1914" s="195">
        <v>5262</v>
      </c>
      <c r="C1914" s="192"/>
      <c r="D1914" s="192" t="s">
        <v>966</v>
      </c>
      <c r="E1914" s="192" t="s">
        <v>821</v>
      </c>
      <c r="F1914" s="191">
        <v>3310</v>
      </c>
      <c r="G1914" s="213" t="str">
        <f t="shared" si="58"/>
        <v>Zuid-Limburg</v>
      </c>
      <c r="H1914" s="215" t="str">
        <f t="shared" si="59"/>
        <v>TILBURG</v>
      </c>
      <c r="I1914" s="22"/>
    </row>
    <row r="1915" spans="1:9" x14ac:dyDescent="0.2">
      <c r="A1915" s="194">
        <v>300</v>
      </c>
      <c r="B1915" s="195">
        <v>5263</v>
      </c>
      <c r="C1915" s="192"/>
      <c r="D1915" s="192" t="s">
        <v>967</v>
      </c>
      <c r="E1915" s="192" t="s">
        <v>260</v>
      </c>
      <c r="F1915" s="191">
        <v>3310</v>
      </c>
      <c r="G1915" s="213" t="str">
        <f t="shared" si="58"/>
        <v>Zuid-Limburg</v>
      </c>
      <c r="H1915" s="215" t="str">
        <f t="shared" si="59"/>
        <v>TILBURG</v>
      </c>
      <c r="I1915" s="22"/>
    </row>
    <row r="1916" spans="1:9" x14ac:dyDescent="0.2">
      <c r="A1916" s="194">
        <v>300</v>
      </c>
      <c r="B1916" s="195">
        <v>5264</v>
      </c>
      <c r="C1916" s="192"/>
      <c r="D1916" s="192" t="s">
        <v>968</v>
      </c>
      <c r="E1916" s="192" t="s">
        <v>260</v>
      </c>
      <c r="F1916" s="191">
        <v>3310</v>
      </c>
      <c r="G1916" s="213" t="str">
        <f t="shared" si="58"/>
        <v>Zuid-Limburg</v>
      </c>
      <c r="H1916" s="215" t="str">
        <f t="shared" si="59"/>
        <v>TILBURG</v>
      </c>
      <c r="I1916" s="22"/>
    </row>
    <row r="1917" spans="1:9" x14ac:dyDescent="0.2">
      <c r="A1917" s="194">
        <v>300</v>
      </c>
      <c r="B1917" s="195">
        <v>5265</v>
      </c>
      <c r="C1917" s="192"/>
      <c r="D1917" s="192" t="s">
        <v>969</v>
      </c>
      <c r="E1917" s="192" t="s">
        <v>260</v>
      </c>
      <c r="F1917" s="191">
        <v>3310</v>
      </c>
      <c r="G1917" s="213" t="str">
        <f t="shared" si="58"/>
        <v>Zuid-Limburg</v>
      </c>
      <c r="H1917" s="215" t="str">
        <f t="shared" si="59"/>
        <v>TILBURG</v>
      </c>
      <c r="I1917" s="22"/>
    </row>
    <row r="1918" spans="1:9" x14ac:dyDescent="0.2">
      <c r="A1918" s="194">
        <v>300</v>
      </c>
      <c r="B1918" s="195">
        <v>5266</v>
      </c>
      <c r="C1918" s="192"/>
      <c r="D1918" s="192" t="s">
        <v>970</v>
      </c>
      <c r="E1918" s="192" t="s">
        <v>2822</v>
      </c>
      <c r="F1918" s="191">
        <v>3310</v>
      </c>
      <c r="G1918" s="213" t="str">
        <f t="shared" si="58"/>
        <v>Zuid-Limburg</v>
      </c>
      <c r="H1918" s="215" t="str">
        <f t="shared" si="59"/>
        <v>TILBURG</v>
      </c>
      <c r="I1918" s="22"/>
    </row>
    <row r="1919" spans="1:9" x14ac:dyDescent="0.2">
      <c r="A1919" s="194">
        <v>300</v>
      </c>
      <c r="B1919" s="195">
        <v>5267</v>
      </c>
      <c r="C1919" s="192"/>
      <c r="D1919" s="192" t="s">
        <v>971</v>
      </c>
      <c r="E1919" s="192" t="s">
        <v>1196</v>
      </c>
      <c r="F1919" s="191">
        <v>3310</v>
      </c>
      <c r="G1919" s="213" t="str">
        <f t="shared" si="58"/>
        <v>Zuid-Limburg</v>
      </c>
      <c r="H1919" s="215" t="str">
        <f t="shared" si="59"/>
        <v>TILBURG</v>
      </c>
      <c r="I1919" s="22"/>
    </row>
    <row r="1920" spans="1:9" x14ac:dyDescent="0.2">
      <c r="A1920" s="194">
        <v>300</v>
      </c>
      <c r="B1920" s="195">
        <v>5268</v>
      </c>
      <c r="C1920" s="192"/>
      <c r="D1920" s="192" t="s">
        <v>972</v>
      </c>
      <c r="E1920" s="192" t="s">
        <v>973</v>
      </c>
      <c r="F1920" s="191">
        <v>3310</v>
      </c>
      <c r="G1920" s="213" t="str">
        <f t="shared" si="58"/>
        <v>Zuid-Limburg</v>
      </c>
      <c r="H1920" s="215" t="str">
        <f t="shared" si="59"/>
        <v>TILBURG</v>
      </c>
      <c r="I1920" s="22"/>
    </row>
    <row r="1921" spans="1:9" x14ac:dyDescent="0.2">
      <c r="A1921" s="194">
        <v>300</v>
      </c>
      <c r="B1921" s="195">
        <v>5269</v>
      </c>
      <c r="C1921" s="192"/>
      <c r="D1921" s="192" t="s">
        <v>974</v>
      </c>
      <c r="E1921" s="192" t="s">
        <v>619</v>
      </c>
      <c r="F1921" s="191">
        <v>3310</v>
      </c>
      <c r="G1921" s="213" t="str">
        <f t="shared" si="58"/>
        <v>Zuid-Limburg</v>
      </c>
      <c r="H1921" s="215" t="str">
        <f t="shared" si="59"/>
        <v>TILBURG</v>
      </c>
      <c r="I1921" s="22"/>
    </row>
    <row r="1922" spans="1:9" x14ac:dyDescent="0.2">
      <c r="A1922" s="194">
        <v>300</v>
      </c>
      <c r="B1922" s="195">
        <v>5270</v>
      </c>
      <c r="C1922" s="192"/>
      <c r="D1922" s="192" t="s">
        <v>975</v>
      </c>
      <c r="E1922" s="192" t="s">
        <v>302</v>
      </c>
      <c r="F1922" s="191">
        <v>3310</v>
      </c>
      <c r="G1922" s="213" t="str">
        <f t="shared" si="58"/>
        <v>Zuid-Limburg</v>
      </c>
      <c r="H1922" s="215" t="str">
        <f t="shared" si="59"/>
        <v>TILBURG</v>
      </c>
      <c r="I1922" s="22"/>
    </row>
    <row r="1923" spans="1:9" x14ac:dyDescent="0.2">
      <c r="A1923" s="194">
        <v>300</v>
      </c>
      <c r="B1923" s="195">
        <v>5271</v>
      </c>
      <c r="C1923" s="192"/>
      <c r="D1923" s="192" t="s">
        <v>976</v>
      </c>
      <c r="E1923" s="192" t="s">
        <v>973</v>
      </c>
      <c r="F1923" s="191">
        <v>3310</v>
      </c>
      <c r="G1923" s="213" t="str">
        <f t="shared" si="58"/>
        <v>Zuid-Limburg</v>
      </c>
      <c r="H1923" s="215" t="str">
        <f t="shared" si="59"/>
        <v>TILBURG</v>
      </c>
      <c r="I1923" s="22"/>
    </row>
    <row r="1924" spans="1:9" x14ac:dyDescent="0.2">
      <c r="A1924" s="194">
        <v>300</v>
      </c>
      <c r="B1924" s="195">
        <v>5272</v>
      </c>
      <c r="C1924" s="192"/>
      <c r="D1924" s="192" t="s">
        <v>977</v>
      </c>
      <c r="E1924" s="192" t="s">
        <v>978</v>
      </c>
      <c r="F1924" s="191">
        <v>3310</v>
      </c>
      <c r="G1924" s="213" t="str">
        <f t="shared" si="58"/>
        <v>Zuid-Limburg</v>
      </c>
      <c r="H1924" s="215" t="str">
        <f t="shared" si="59"/>
        <v>TILBURG</v>
      </c>
      <c r="I1924" s="22"/>
    </row>
    <row r="1925" spans="1:9" x14ac:dyDescent="0.2">
      <c r="A1925" s="194">
        <v>300</v>
      </c>
      <c r="B1925" s="195">
        <v>5273</v>
      </c>
      <c r="C1925" s="192"/>
      <c r="D1925" s="192" t="s">
        <v>979</v>
      </c>
      <c r="E1925" s="192" t="s">
        <v>980</v>
      </c>
      <c r="F1925" s="191">
        <v>3310</v>
      </c>
      <c r="G1925" s="213" t="str">
        <f t="shared" si="58"/>
        <v>Zuid-Limburg</v>
      </c>
      <c r="H1925" s="215" t="str">
        <f t="shared" si="59"/>
        <v>TILBURG</v>
      </c>
      <c r="I1925" s="22"/>
    </row>
    <row r="1926" spans="1:9" x14ac:dyDescent="0.2">
      <c r="A1926" s="194">
        <v>300</v>
      </c>
      <c r="B1926" s="195">
        <v>5274</v>
      </c>
      <c r="C1926" s="192"/>
      <c r="D1926" s="192" t="s">
        <v>981</v>
      </c>
      <c r="E1926" s="192" t="s">
        <v>647</v>
      </c>
      <c r="F1926" s="191">
        <v>3310</v>
      </c>
      <c r="G1926" s="213" t="str">
        <f t="shared" si="58"/>
        <v>Zuid-Limburg</v>
      </c>
      <c r="H1926" s="215" t="str">
        <f t="shared" si="59"/>
        <v>TILBURG</v>
      </c>
      <c r="I1926" s="22"/>
    </row>
    <row r="1927" spans="1:9" x14ac:dyDescent="0.2">
      <c r="A1927" s="194">
        <v>300</v>
      </c>
      <c r="B1927" s="195">
        <v>5275</v>
      </c>
      <c r="C1927" s="192"/>
      <c r="D1927" s="192" t="s">
        <v>982</v>
      </c>
      <c r="E1927" s="192" t="s">
        <v>983</v>
      </c>
      <c r="F1927" s="191">
        <v>3310</v>
      </c>
      <c r="G1927" s="213" t="str">
        <f t="shared" si="58"/>
        <v>Zuid-Limburg</v>
      </c>
      <c r="H1927" s="215" t="str">
        <f t="shared" si="59"/>
        <v>TILBURG</v>
      </c>
      <c r="I1927" s="22"/>
    </row>
    <row r="1928" spans="1:9" x14ac:dyDescent="0.2">
      <c r="A1928" s="194">
        <v>300</v>
      </c>
      <c r="B1928" s="195">
        <v>5277</v>
      </c>
      <c r="C1928" s="192"/>
      <c r="D1928" s="192" t="s">
        <v>2823</v>
      </c>
      <c r="E1928" s="192" t="s">
        <v>984</v>
      </c>
      <c r="F1928" s="191">
        <v>3290</v>
      </c>
      <c r="G1928" s="213" t="str">
        <f t="shared" si="58"/>
        <v>Zuidoost-Brabant</v>
      </c>
      <c r="H1928" s="215" t="str">
        <f t="shared" si="59"/>
        <v>TILBURG</v>
      </c>
      <c r="I1928" s="22"/>
    </row>
    <row r="1929" spans="1:9" x14ac:dyDescent="0.2">
      <c r="A1929" s="194">
        <v>300</v>
      </c>
      <c r="B1929" s="195">
        <v>5278</v>
      </c>
      <c r="C1929" s="192"/>
      <c r="D1929" s="192" t="s">
        <v>985</v>
      </c>
      <c r="E1929" s="192" t="s">
        <v>986</v>
      </c>
      <c r="F1929" s="191">
        <v>3290</v>
      </c>
      <c r="G1929" s="213" t="str">
        <f t="shared" si="58"/>
        <v>Zuidoost-Brabant</v>
      </c>
      <c r="H1929" s="215" t="str">
        <f t="shared" si="59"/>
        <v>TILBURG</v>
      </c>
      <c r="I1929" s="22"/>
    </row>
    <row r="1930" spans="1:9" x14ac:dyDescent="0.2">
      <c r="A1930" s="194">
        <v>300</v>
      </c>
      <c r="B1930" s="195">
        <v>5279</v>
      </c>
      <c r="C1930" s="192"/>
      <c r="D1930" s="192" t="s">
        <v>987</v>
      </c>
      <c r="E1930" s="192" t="s">
        <v>302</v>
      </c>
      <c r="F1930" s="191">
        <v>3310</v>
      </c>
      <c r="G1930" s="213" t="str">
        <f t="shared" si="58"/>
        <v>Zuid-Limburg</v>
      </c>
      <c r="H1930" s="215" t="str">
        <f t="shared" si="59"/>
        <v>TILBURG</v>
      </c>
      <c r="I1930" s="22"/>
    </row>
    <row r="1931" spans="1:9" x14ac:dyDescent="0.2">
      <c r="A1931" s="194">
        <v>300</v>
      </c>
      <c r="B1931" s="195">
        <v>5281</v>
      </c>
      <c r="C1931" s="192"/>
      <c r="D1931" s="192" t="s">
        <v>988</v>
      </c>
      <c r="E1931" s="192" t="s">
        <v>237</v>
      </c>
      <c r="F1931" s="191">
        <v>3310</v>
      </c>
      <c r="G1931" s="213" t="str">
        <f t="shared" si="58"/>
        <v>Zuid-Limburg</v>
      </c>
      <c r="H1931" s="215" t="str">
        <f t="shared" si="59"/>
        <v>TILBURG</v>
      </c>
      <c r="I1931" s="22"/>
    </row>
    <row r="1932" spans="1:9" x14ac:dyDescent="0.2">
      <c r="A1932" s="194">
        <v>300</v>
      </c>
      <c r="B1932" s="195">
        <v>5282</v>
      </c>
      <c r="C1932" s="192"/>
      <c r="D1932" s="192" t="s">
        <v>2824</v>
      </c>
      <c r="E1932" s="192" t="s">
        <v>951</v>
      </c>
      <c r="F1932" s="191">
        <v>3270</v>
      </c>
      <c r="G1932" s="213" t="str">
        <f t="shared" si="58"/>
        <v>Midden-Brabant</v>
      </c>
      <c r="H1932" s="215" t="str">
        <f t="shared" si="59"/>
        <v>TILBURG</v>
      </c>
      <c r="I1932" s="22"/>
    </row>
    <row r="1933" spans="1:9" x14ac:dyDescent="0.2">
      <c r="A1933" s="194">
        <v>300</v>
      </c>
      <c r="B1933" s="195">
        <v>5283</v>
      </c>
      <c r="C1933" s="192"/>
      <c r="D1933" s="192" t="s">
        <v>989</v>
      </c>
      <c r="E1933" s="192" t="s">
        <v>260</v>
      </c>
      <c r="F1933" s="191">
        <v>3310</v>
      </c>
      <c r="G1933" s="213" t="str">
        <f t="shared" si="58"/>
        <v>Zuid-Limburg</v>
      </c>
      <c r="H1933" s="215" t="str">
        <f t="shared" si="59"/>
        <v>TILBURG</v>
      </c>
      <c r="I1933" s="22"/>
    </row>
    <row r="1934" spans="1:9" x14ac:dyDescent="0.2">
      <c r="A1934" s="194">
        <v>300</v>
      </c>
      <c r="B1934" s="195">
        <v>5284</v>
      </c>
      <c r="C1934" s="192"/>
      <c r="D1934" s="192" t="s">
        <v>2777</v>
      </c>
      <c r="E1934" s="192" t="s">
        <v>244</v>
      </c>
      <c r="F1934" s="191">
        <v>3270</v>
      </c>
      <c r="G1934" s="213" t="str">
        <f t="shared" si="58"/>
        <v>Midden-Brabant</v>
      </c>
      <c r="H1934" s="215" t="str">
        <f t="shared" si="59"/>
        <v>TILBURG</v>
      </c>
      <c r="I1934" s="22"/>
    </row>
    <row r="1935" spans="1:9" x14ac:dyDescent="0.2">
      <c r="A1935" s="194">
        <v>300</v>
      </c>
      <c r="B1935" s="195">
        <v>5287</v>
      </c>
      <c r="C1935" s="192"/>
      <c r="D1935" s="192" t="s">
        <v>990</v>
      </c>
      <c r="E1935" s="192" t="s">
        <v>991</v>
      </c>
      <c r="F1935" s="191">
        <v>3310</v>
      </c>
      <c r="G1935" s="213" t="str">
        <f t="shared" si="58"/>
        <v>Zuid-Limburg</v>
      </c>
      <c r="H1935" s="215" t="str">
        <f t="shared" si="59"/>
        <v>TILBURG</v>
      </c>
      <c r="I1935" s="22"/>
    </row>
    <row r="1936" spans="1:9" x14ac:dyDescent="0.2">
      <c r="A1936" s="194">
        <v>300</v>
      </c>
      <c r="B1936" s="195">
        <v>5288</v>
      </c>
      <c r="C1936" s="192"/>
      <c r="D1936" s="192" t="s">
        <v>2827</v>
      </c>
      <c r="E1936" s="192" t="s">
        <v>255</v>
      </c>
      <c r="F1936" s="191">
        <v>3270</v>
      </c>
      <c r="G1936" s="213" t="str">
        <f t="shared" si="58"/>
        <v>Midden-Brabant</v>
      </c>
      <c r="H1936" s="215" t="str">
        <f t="shared" si="59"/>
        <v>TILBURG</v>
      </c>
      <c r="I1936" s="22"/>
    </row>
    <row r="1937" spans="1:9" x14ac:dyDescent="0.2">
      <c r="A1937" s="194">
        <v>300</v>
      </c>
      <c r="B1937" s="195">
        <v>5289</v>
      </c>
      <c r="C1937" s="192"/>
      <c r="D1937" s="192" t="s">
        <v>992</v>
      </c>
      <c r="E1937" s="192" t="s">
        <v>858</v>
      </c>
      <c r="F1937" s="191">
        <v>3260</v>
      </c>
      <c r="G1937" s="213" t="str">
        <f t="shared" si="58"/>
        <v>West-Brabant</v>
      </c>
      <c r="H1937" s="215" t="str">
        <f t="shared" si="59"/>
        <v>TILBURG</v>
      </c>
      <c r="I1937" s="22"/>
    </row>
    <row r="1938" spans="1:9" x14ac:dyDescent="0.2">
      <c r="A1938" s="194">
        <v>300</v>
      </c>
      <c r="B1938" s="195">
        <v>5290</v>
      </c>
      <c r="C1938" s="192"/>
      <c r="D1938" s="192" t="s">
        <v>2828</v>
      </c>
      <c r="E1938" s="192" t="s">
        <v>579</v>
      </c>
      <c r="F1938" s="191">
        <v>3230</v>
      </c>
      <c r="G1938" s="213" t="str">
        <f t="shared" si="58"/>
        <v>Zuid-Hollandse Eilanden</v>
      </c>
      <c r="H1938" s="215" t="str">
        <f t="shared" si="59"/>
        <v>TILBURG</v>
      </c>
      <c r="I1938" s="22"/>
    </row>
    <row r="1939" spans="1:9" x14ac:dyDescent="0.2">
      <c r="A1939" s="194">
        <v>300</v>
      </c>
      <c r="B1939" s="195">
        <v>5291</v>
      </c>
      <c r="C1939" s="192"/>
      <c r="D1939" s="192" t="s">
        <v>993</v>
      </c>
      <c r="E1939" s="192" t="s">
        <v>260</v>
      </c>
      <c r="F1939" s="191">
        <v>3310</v>
      </c>
      <c r="G1939" s="213" t="str">
        <f t="shared" si="58"/>
        <v>Zuid-Limburg</v>
      </c>
      <c r="H1939" s="215" t="str">
        <f t="shared" si="59"/>
        <v>TILBURG</v>
      </c>
      <c r="I1939" s="22"/>
    </row>
    <row r="1940" spans="1:9" x14ac:dyDescent="0.2">
      <c r="A1940" s="194">
        <v>300</v>
      </c>
      <c r="B1940" s="195">
        <v>5292</v>
      </c>
      <c r="C1940" s="192"/>
      <c r="D1940" s="192" t="s">
        <v>2829</v>
      </c>
      <c r="E1940" s="192" t="s">
        <v>994</v>
      </c>
      <c r="F1940" s="191">
        <v>3230</v>
      </c>
      <c r="G1940" s="213" t="str">
        <f t="shared" si="58"/>
        <v>Zuid-Hollandse Eilanden</v>
      </c>
      <c r="H1940" s="215" t="str">
        <f t="shared" si="59"/>
        <v>TILBURG</v>
      </c>
      <c r="I1940" s="22"/>
    </row>
    <row r="1941" spans="1:9" x14ac:dyDescent="0.2">
      <c r="A1941" s="194">
        <v>300</v>
      </c>
      <c r="B1941" s="195">
        <v>5293</v>
      </c>
      <c r="C1941" s="192"/>
      <c r="D1941" s="192" t="s">
        <v>995</v>
      </c>
      <c r="E1941" s="192" t="s">
        <v>260</v>
      </c>
      <c r="F1941" s="191">
        <v>3310</v>
      </c>
      <c r="G1941" s="213" t="str">
        <f t="shared" si="58"/>
        <v>Zuid-Limburg</v>
      </c>
      <c r="H1941" s="215" t="str">
        <f t="shared" si="59"/>
        <v>TILBURG</v>
      </c>
      <c r="I1941" s="22"/>
    </row>
    <row r="1942" spans="1:9" x14ac:dyDescent="0.2">
      <c r="A1942" s="194">
        <v>300</v>
      </c>
      <c r="B1942" s="195">
        <v>5294</v>
      </c>
      <c r="C1942" s="192"/>
      <c r="D1942" s="192" t="s">
        <v>996</v>
      </c>
      <c r="E1942" s="192" t="s">
        <v>2830</v>
      </c>
      <c r="F1942" s="191">
        <v>3310</v>
      </c>
      <c r="G1942" s="213" t="str">
        <f t="shared" si="58"/>
        <v>Zuid-Limburg</v>
      </c>
      <c r="H1942" s="215" t="str">
        <f t="shared" si="59"/>
        <v>TILBURG</v>
      </c>
      <c r="I1942" s="22"/>
    </row>
    <row r="1943" spans="1:9" x14ac:dyDescent="0.2">
      <c r="A1943" s="194">
        <v>300</v>
      </c>
      <c r="B1943" s="195">
        <v>5295</v>
      </c>
      <c r="C1943" s="192"/>
      <c r="D1943" s="192" t="s">
        <v>997</v>
      </c>
      <c r="E1943" s="192" t="s">
        <v>1197</v>
      </c>
      <c r="F1943" s="191">
        <v>3310</v>
      </c>
      <c r="G1943" s="213" t="str">
        <f t="shared" si="58"/>
        <v>Zuid-Limburg</v>
      </c>
      <c r="H1943" s="215" t="str">
        <f t="shared" si="59"/>
        <v>TILBURG</v>
      </c>
      <c r="I1943" s="22"/>
    </row>
    <row r="1944" spans="1:9" x14ac:dyDescent="0.2">
      <c r="A1944" s="194">
        <v>300</v>
      </c>
      <c r="B1944" s="195">
        <v>5296</v>
      </c>
      <c r="C1944" s="192"/>
      <c r="D1944" s="192" t="s">
        <v>998</v>
      </c>
      <c r="E1944" s="192" t="s">
        <v>619</v>
      </c>
      <c r="F1944" s="191">
        <v>3310</v>
      </c>
      <c r="G1944" s="213" t="str">
        <f t="shared" ref="G1944:G2007" si="60">VLOOKUP($F1944,$J$23:$L$54,2,FALSE)</f>
        <v>Zuid-Limburg</v>
      </c>
      <c r="H1944" s="215" t="str">
        <f t="shared" ref="H1944:H2007" si="61">VLOOKUP($F1944,$J$23:$L$54,3,FALSE)</f>
        <v>TILBURG</v>
      </c>
      <c r="I1944" s="22"/>
    </row>
    <row r="1945" spans="1:9" x14ac:dyDescent="0.2">
      <c r="A1945" s="194">
        <v>300</v>
      </c>
      <c r="B1945" s="195">
        <v>5297</v>
      </c>
      <c r="C1945" s="192"/>
      <c r="D1945" s="192" t="s">
        <v>999</v>
      </c>
      <c r="E1945" s="192" t="s">
        <v>594</v>
      </c>
      <c r="F1945" s="191">
        <v>3310</v>
      </c>
      <c r="G1945" s="213" t="str">
        <f t="shared" si="60"/>
        <v>Zuid-Limburg</v>
      </c>
      <c r="H1945" s="215" t="str">
        <f t="shared" si="61"/>
        <v>TILBURG</v>
      </c>
      <c r="I1945" s="22"/>
    </row>
    <row r="1946" spans="1:9" x14ac:dyDescent="0.2">
      <c r="A1946" s="194">
        <v>300</v>
      </c>
      <c r="B1946" s="195">
        <v>5298</v>
      </c>
      <c r="C1946" s="192"/>
      <c r="D1946" s="192" t="s">
        <v>1000</v>
      </c>
      <c r="E1946" s="192" t="s">
        <v>883</v>
      </c>
      <c r="F1946" s="191">
        <v>3310</v>
      </c>
      <c r="G1946" s="213" t="str">
        <f t="shared" si="60"/>
        <v>Zuid-Limburg</v>
      </c>
      <c r="H1946" s="215" t="str">
        <f t="shared" si="61"/>
        <v>TILBURG</v>
      </c>
      <c r="I1946" s="22"/>
    </row>
    <row r="1947" spans="1:9" x14ac:dyDescent="0.2">
      <c r="A1947" s="194">
        <v>300</v>
      </c>
      <c r="B1947" s="195">
        <v>5299</v>
      </c>
      <c r="C1947" s="192"/>
      <c r="D1947" s="192" t="s">
        <v>1001</v>
      </c>
      <c r="E1947" s="192" t="s">
        <v>260</v>
      </c>
      <c r="F1947" s="191">
        <v>3310</v>
      </c>
      <c r="G1947" s="213" t="str">
        <f t="shared" si="60"/>
        <v>Zuid-Limburg</v>
      </c>
      <c r="H1947" s="215" t="str">
        <f t="shared" si="61"/>
        <v>TILBURG</v>
      </c>
      <c r="I1947" s="22"/>
    </row>
    <row r="1948" spans="1:9" x14ac:dyDescent="0.2">
      <c r="A1948" s="194">
        <v>300</v>
      </c>
      <c r="B1948" s="195">
        <v>5300</v>
      </c>
      <c r="C1948" s="192"/>
      <c r="D1948" s="192" t="s">
        <v>1002</v>
      </c>
      <c r="E1948" s="192" t="s">
        <v>1003</v>
      </c>
      <c r="F1948" s="191">
        <v>3310</v>
      </c>
      <c r="G1948" s="213" t="str">
        <f t="shared" si="60"/>
        <v>Zuid-Limburg</v>
      </c>
      <c r="H1948" s="215" t="str">
        <f t="shared" si="61"/>
        <v>TILBURG</v>
      </c>
      <c r="I1948" s="22"/>
    </row>
    <row r="1949" spans="1:9" x14ac:dyDescent="0.2">
      <c r="A1949" s="194">
        <v>300</v>
      </c>
      <c r="B1949" s="195">
        <v>5301</v>
      </c>
      <c r="C1949" s="192"/>
      <c r="D1949" s="192" t="s">
        <v>1004</v>
      </c>
      <c r="E1949" s="192" t="s">
        <v>244</v>
      </c>
      <c r="F1949" s="191">
        <v>3280</v>
      </c>
      <c r="G1949" s="213" t="str">
        <f t="shared" si="60"/>
        <v>Noordoost-Brabant</v>
      </c>
      <c r="H1949" s="215" t="str">
        <f t="shared" si="61"/>
        <v>TILBURG</v>
      </c>
      <c r="I1949" s="22"/>
    </row>
    <row r="1950" spans="1:9" x14ac:dyDescent="0.2">
      <c r="A1950" s="194">
        <v>300</v>
      </c>
      <c r="B1950" s="195">
        <v>5302</v>
      </c>
      <c r="C1950" s="192"/>
      <c r="D1950" s="192" t="s">
        <v>2831</v>
      </c>
      <c r="E1950" s="192" t="s">
        <v>299</v>
      </c>
      <c r="F1950" s="191">
        <v>3270</v>
      </c>
      <c r="G1950" s="213" t="str">
        <f t="shared" si="60"/>
        <v>Midden-Brabant</v>
      </c>
      <c r="H1950" s="215" t="str">
        <f t="shared" si="61"/>
        <v>TILBURG</v>
      </c>
      <c r="I1950" s="22"/>
    </row>
    <row r="1951" spans="1:9" x14ac:dyDescent="0.2">
      <c r="A1951" s="194">
        <v>300</v>
      </c>
      <c r="B1951" s="195">
        <v>5304</v>
      </c>
      <c r="C1951" s="192"/>
      <c r="D1951" s="192" t="s">
        <v>1015</v>
      </c>
      <c r="E1951" s="192" t="s">
        <v>984</v>
      </c>
      <c r="F1951" s="191">
        <v>3260</v>
      </c>
      <c r="G1951" s="213" t="str">
        <f t="shared" si="60"/>
        <v>West-Brabant</v>
      </c>
      <c r="H1951" s="215" t="str">
        <f t="shared" si="61"/>
        <v>TILBURG</v>
      </c>
      <c r="I1951" s="22"/>
    </row>
    <row r="1952" spans="1:9" x14ac:dyDescent="0.2">
      <c r="A1952" s="194">
        <v>300</v>
      </c>
      <c r="B1952" s="195">
        <v>5305</v>
      </c>
      <c r="C1952" s="192"/>
      <c r="D1952" s="192" t="s">
        <v>1005</v>
      </c>
      <c r="E1952" s="192" t="s">
        <v>288</v>
      </c>
      <c r="F1952" s="191">
        <v>3250</v>
      </c>
      <c r="G1952" s="213" t="str">
        <f t="shared" si="60"/>
        <v>Zeeland</v>
      </c>
      <c r="H1952" s="215" t="str">
        <f t="shared" si="61"/>
        <v>TILBURG</v>
      </c>
      <c r="I1952" s="22"/>
    </row>
    <row r="1953" spans="1:9" x14ac:dyDescent="0.2">
      <c r="A1953" s="194">
        <v>300</v>
      </c>
      <c r="B1953" s="195">
        <v>5306</v>
      </c>
      <c r="C1953" s="192"/>
      <c r="D1953" s="192" t="s">
        <v>1006</v>
      </c>
      <c r="E1953" s="192" t="s">
        <v>419</v>
      </c>
      <c r="F1953" s="191">
        <v>3250</v>
      </c>
      <c r="G1953" s="213" t="str">
        <f t="shared" si="60"/>
        <v>Zeeland</v>
      </c>
      <c r="H1953" s="215" t="str">
        <f t="shared" si="61"/>
        <v>TILBURG</v>
      </c>
      <c r="I1953" s="22"/>
    </row>
    <row r="1954" spans="1:9" x14ac:dyDescent="0.2">
      <c r="A1954" s="194">
        <v>300</v>
      </c>
      <c r="B1954" s="195">
        <v>5307</v>
      </c>
      <c r="C1954" s="192"/>
      <c r="D1954" s="192" t="s">
        <v>2832</v>
      </c>
      <c r="E1954" s="192" t="s">
        <v>235</v>
      </c>
      <c r="F1954" s="191">
        <v>3260</v>
      </c>
      <c r="G1954" s="213" t="str">
        <f t="shared" si="60"/>
        <v>West-Brabant</v>
      </c>
      <c r="H1954" s="215" t="str">
        <f t="shared" si="61"/>
        <v>TILBURG</v>
      </c>
      <c r="I1954" s="22"/>
    </row>
    <row r="1955" spans="1:9" x14ac:dyDescent="0.2">
      <c r="A1955" s="194">
        <v>300</v>
      </c>
      <c r="B1955" s="195">
        <v>5308</v>
      </c>
      <c r="C1955" s="192"/>
      <c r="D1955" s="192" t="s">
        <v>2756</v>
      </c>
      <c r="E1955" s="192" t="s">
        <v>719</v>
      </c>
      <c r="F1955" s="191">
        <v>3260</v>
      </c>
      <c r="G1955" s="213" t="str">
        <f t="shared" si="60"/>
        <v>West-Brabant</v>
      </c>
      <c r="H1955" s="215" t="str">
        <f t="shared" si="61"/>
        <v>TILBURG</v>
      </c>
      <c r="I1955" s="22"/>
    </row>
    <row r="1956" spans="1:9" x14ac:dyDescent="0.2">
      <c r="A1956" s="194">
        <v>300</v>
      </c>
      <c r="B1956" s="195">
        <v>5310</v>
      </c>
      <c r="C1956" s="192"/>
      <c r="D1956" s="192" t="s">
        <v>2827</v>
      </c>
      <c r="E1956" s="192" t="s">
        <v>255</v>
      </c>
      <c r="F1956" s="191">
        <v>3260</v>
      </c>
      <c r="G1956" s="213" t="str">
        <f t="shared" si="60"/>
        <v>West-Brabant</v>
      </c>
      <c r="H1956" s="215" t="str">
        <f t="shared" si="61"/>
        <v>TILBURG</v>
      </c>
      <c r="I1956" s="22"/>
    </row>
    <row r="1957" spans="1:9" x14ac:dyDescent="0.2">
      <c r="A1957" s="194">
        <v>300</v>
      </c>
      <c r="B1957" s="195">
        <v>5311</v>
      </c>
      <c r="C1957" s="192"/>
      <c r="D1957" s="192" t="s">
        <v>1007</v>
      </c>
      <c r="E1957" s="192" t="s">
        <v>1008</v>
      </c>
      <c r="F1957" s="191">
        <v>3260</v>
      </c>
      <c r="G1957" s="213" t="str">
        <f t="shared" si="60"/>
        <v>West-Brabant</v>
      </c>
      <c r="H1957" s="215" t="str">
        <f t="shared" si="61"/>
        <v>TILBURG</v>
      </c>
      <c r="I1957" s="22"/>
    </row>
    <row r="1958" spans="1:9" x14ac:dyDescent="0.2">
      <c r="A1958" s="194">
        <v>300</v>
      </c>
      <c r="B1958" s="195">
        <v>5313</v>
      </c>
      <c r="C1958" s="192"/>
      <c r="D1958" s="192" t="s">
        <v>2769</v>
      </c>
      <c r="E1958" s="192" t="s">
        <v>244</v>
      </c>
      <c r="F1958" s="191">
        <v>3270</v>
      </c>
      <c r="G1958" s="213" t="str">
        <f t="shared" si="60"/>
        <v>Midden-Brabant</v>
      </c>
      <c r="H1958" s="215" t="str">
        <f t="shared" si="61"/>
        <v>TILBURG</v>
      </c>
      <c r="I1958" s="22"/>
    </row>
    <row r="1959" spans="1:9" x14ac:dyDescent="0.2">
      <c r="A1959" s="194">
        <v>300</v>
      </c>
      <c r="B1959" s="195">
        <v>5315</v>
      </c>
      <c r="C1959" s="192"/>
      <c r="D1959" s="192" t="s">
        <v>1009</v>
      </c>
      <c r="E1959" s="192" t="s">
        <v>257</v>
      </c>
      <c r="F1959" s="191">
        <v>3080</v>
      </c>
      <c r="G1959" s="213" t="str">
        <f t="shared" si="60"/>
        <v>Nijmegen</v>
      </c>
      <c r="H1959" s="215" t="str">
        <f t="shared" si="61"/>
        <v>EINDHOVEN</v>
      </c>
      <c r="I1959" s="22"/>
    </row>
    <row r="1960" spans="1:9" x14ac:dyDescent="0.2">
      <c r="A1960" s="194">
        <v>300</v>
      </c>
      <c r="B1960" s="195">
        <v>5316</v>
      </c>
      <c r="C1960" s="192"/>
      <c r="D1960" s="192" t="s">
        <v>2833</v>
      </c>
      <c r="E1960" s="192" t="s">
        <v>310</v>
      </c>
      <c r="F1960" s="191">
        <v>3230</v>
      </c>
      <c r="G1960" s="213" t="str">
        <f t="shared" si="60"/>
        <v>Zuid-Hollandse Eilanden</v>
      </c>
      <c r="H1960" s="215" t="str">
        <f t="shared" si="61"/>
        <v>TILBURG</v>
      </c>
      <c r="I1960" s="22"/>
    </row>
    <row r="1961" spans="1:9" x14ac:dyDescent="0.2">
      <c r="A1961" s="194">
        <v>300</v>
      </c>
      <c r="B1961" s="195">
        <v>5319</v>
      </c>
      <c r="C1961" s="192"/>
      <c r="D1961" s="192" t="s">
        <v>2803</v>
      </c>
      <c r="E1961" s="192" t="s">
        <v>560</v>
      </c>
      <c r="F1961" s="191">
        <v>3180</v>
      </c>
      <c r="G1961" s="213" t="str">
        <f t="shared" si="60"/>
        <v>Haaglanden</v>
      </c>
      <c r="H1961" s="215" t="str">
        <f t="shared" si="61"/>
        <v>TILBURG</v>
      </c>
      <c r="I1961" s="22"/>
    </row>
    <row r="1962" spans="1:9" x14ac:dyDescent="0.2">
      <c r="A1962" s="194">
        <v>300</v>
      </c>
      <c r="B1962" s="195">
        <v>5320</v>
      </c>
      <c r="C1962" s="192"/>
      <c r="D1962" s="192" t="s">
        <v>1010</v>
      </c>
      <c r="E1962" s="192" t="s">
        <v>394</v>
      </c>
      <c r="F1962" s="191">
        <v>3180</v>
      </c>
      <c r="G1962" s="213" t="str">
        <f t="shared" si="60"/>
        <v>Haaglanden</v>
      </c>
      <c r="H1962" s="215" t="str">
        <f t="shared" si="61"/>
        <v>TILBURG</v>
      </c>
      <c r="I1962" s="22"/>
    </row>
    <row r="1963" spans="1:9" x14ac:dyDescent="0.2">
      <c r="A1963" s="194">
        <v>300</v>
      </c>
      <c r="B1963" s="195">
        <v>5322</v>
      </c>
      <c r="C1963" s="192"/>
      <c r="D1963" s="192" t="s">
        <v>2834</v>
      </c>
      <c r="E1963" s="192" t="s">
        <v>394</v>
      </c>
      <c r="F1963" s="191">
        <v>3180</v>
      </c>
      <c r="G1963" s="213" t="str">
        <f t="shared" si="60"/>
        <v>Haaglanden</v>
      </c>
      <c r="H1963" s="215" t="str">
        <f t="shared" si="61"/>
        <v>TILBURG</v>
      </c>
      <c r="I1963" s="22"/>
    </row>
    <row r="1964" spans="1:9" x14ac:dyDescent="0.2">
      <c r="A1964" s="194">
        <v>300</v>
      </c>
      <c r="B1964" s="195">
        <v>5323</v>
      </c>
      <c r="C1964" s="192"/>
      <c r="D1964" s="192" t="s">
        <v>2774</v>
      </c>
      <c r="E1964" s="192" t="s">
        <v>378</v>
      </c>
      <c r="F1964" s="191">
        <v>3080</v>
      </c>
      <c r="G1964" s="213" t="str">
        <f t="shared" si="60"/>
        <v>Nijmegen</v>
      </c>
      <c r="H1964" s="215" t="str">
        <f t="shared" si="61"/>
        <v>EINDHOVEN</v>
      </c>
      <c r="I1964" s="22"/>
    </row>
    <row r="1965" spans="1:9" x14ac:dyDescent="0.2">
      <c r="A1965" s="194">
        <v>300</v>
      </c>
      <c r="B1965" s="195">
        <v>5324</v>
      </c>
      <c r="C1965" s="192"/>
      <c r="D1965" s="192" t="s">
        <v>1011</v>
      </c>
      <c r="E1965" s="192" t="s">
        <v>553</v>
      </c>
      <c r="F1965" s="191">
        <v>3180</v>
      </c>
      <c r="G1965" s="213" t="str">
        <f t="shared" si="60"/>
        <v>Haaglanden</v>
      </c>
      <c r="H1965" s="215" t="str">
        <f t="shared" si="61"/>
        <v>TILBURG</v>
      </c>
      <c r="I1965" s="22"/>
    </row>
    <row r="1966" spans="1:9" x14ac:dyDescent="0.2">
      <c r="A1966" s="194">
        <v>300</v>
      </c>
      <c r="B1966" s="195">
        <v>5325</v>
      </c>
      <c r="C1966" s="192"/>
      <c r="D1966" s="192" t="s">
        <v>1012</v>
      </c>
      <c r="E1966" s="192" t="s">
        <v>394</v>
      </c>
      <c r="F1966" s="191">
        <v>3180</v>
      </c>
      <c r="G1966" s="213" t="str">
        <f t="shared" si="60"/>
        <v>Haaglanden</v>
      </c>
      <c r="H1966" s="215" t="str">
        <f t="shared" si="61"/>
        <v>TILBURG</v>
      </c>
      <c r="I1966" s="22"/>
    </row>
    <row r="1967" spans="1:9" x14ac:dyDescent="0.2">
      <c r="A1967" s="194">
        <v>300</v>
      </c>
      <c r="B1967" s="195">
        <v>5326</v>
      </c>
      <c r="C1967" s="192"/>
      <c r="D1967" s="192" t="s">
        <v>2835</v>
      </c>
      <c r="E1967" s="192" t="s">
        <v>551</v>
      </c>
      <c r="F1967" s="191">
        <v>3180</v>
      </c>
      <c r="G1967" s="213" t="str">
        <f t="shared" si="60"/>
        <v>Haaglanden</v>
      </c>
      <c r="H1967" s="215" t="str">
        <f t="shared" si="61"/>
        <v>TILBURG</v>
      </c>
      <c r="I1967" s="22"/>
    </row>
    <row r="1968" spans="1:9" x14ac:dyDescent="0.2">
      <c r="A1968" s="194">
        <v>300</v>
      </c>
      <c r="B1968" s="195">
        <v>5327</v>
      </c>
      <c r="C1968" s="192"/>
      <c r="D1968" s="192" t="s">
        <v>1013</v>
      </c>
      <c r="E1968" s="192" t="s">
        <v>556</v>
      </c>
      <c r="F1968" s="191">
        <v>3240</v>
      </c>
      <c r="G1968" s="213" t="str">
        <f t="shared" si="60"/>
        <v>Waardenland</v>
      </c>
      <c r="H1968" s="215" t="str">
        <f t="shared" si="61"/>
        <v>GORINCHEM</v>
      </c>
      <c r="I1968" s="22"/>
    </row>
    <row r="1969" spans="1:9" x14ac:dyDescent="0.2">
      <c r="A1969" s="194">
        <v>300</v>
      </c>
      <c r="B1969" s="195">
        <v>5328</v>
      </c>
      <c r="C1969" s="192"/>
      <c r="D1969" s="192" t="s">
        <v>1014</v>
      </c>
      <c r="E1969" s="192" t="s">
        <v>251</v>
      </c>
      <c r="F1969" s="191">
        <v>3080</v>
      </c>
      <c r="G1969" s="213" t="str">
        <f t="shared" si="60"/>
        <v>Nijmegen</v>
      </c>
      <c r="H1969" s="215" t="str">
        <f t="shared" si="61"/>
        <v>EINDHOVEN</v>
      </c>
      <c r="I1969" s="22"/>
    </row>
    <row r="1970" spans="1:9" x14ac:dyDescent="0.2">
      <c r="A1970" s="194">
        <v>300</v>
      </c>
      <c r="B1970" s="195">
        <v>5330</v>
      </c>
      <c r="C1970" s="192"/>
      <c r="D1970" s="192" t="s">
        <v>1015</v>
      </c>
      <c r="E1970" s="192" t="s">
        <v>984</v>
      </c>
      <c r="F1970" s="191">
        <v>3080</v>
      </c>
      <c r="G1970" s="213" t="str">
        <f t="shared" si="60"/>
        <v>Nijmegen</v>
      </c>
      <c r="H1970" s="215" t="str">
        <f t="shared" si="61"/>
        <v>EINDHOVEN</v>
      </c>
      <c r="I1970" s="22"/>
    </row>
    <row r="1971" spans="1:9" x14ac:dyDescent="0.2">
      <c r="A1971" s="194">
        <v>300</v>
      </c>
      <c r="B1971" s="195">
        <v>5331</v>
      </c>
      <c r="C1971" s="192"/>
      <c r="D1971" s="192" t="s">
        <v>1016</v>
      </c>
      <c r="E1971" s="192" t="s">
        <v>398</v>
      </c>
      <c r="F1971" s="191">
        <v>3240</v>
      </c>
      <c r="G1971" s="213" t="str">
        <f t="shared" si="60"/>
        <v>Waardenland</v>
      </c>
      <c r="H1971" s="215" t="str">
        <f t="shared" si="61"/>
        <v>GORINCHEM</v>
      </c>
      <c r="I1971" s="22"/>
    </row>
    <row r="1972" spans="1:9" x14ac:dyDescent="0.2">
      <c r="A1972" s="194">
        <v>300</v>
      </c>
      <c r="B1972" s="195">
        <v>5332</v>
      </c>
      <c r="C1972" s="192"/>
      <c r="D1972" s="192" t="s">
        <v>2836</v>
      </c>
      <c r="E1972" s="192" t="s">
        <v>241</v>
      </c>
      <c r="F1972" s="191">
        <v>3120</v>
      </c>
      <c r="G1972" s="213" t="str">
        <f t="shared" si="60"/>
        <v>Noord-Holland Noord</v>
      </c>
      <c r="H1972" s="215" t="str">
        <f t="shared" si="61"/>
        <v>ALKMAAR</v>
      </c>
      <c r="I1972" s="22"/>
    </row>
    <row r="1973" spans="1:9" x14ac:dyDescent="0.2">
      <c r="A1973" s="194">
        <v>300</v>
      </c>
      <c r="B1973" s="195">
        <v>5333</v>
      </c>
      <c r="C1973" s="192"/>
      <c r="D1973" s="192" t="s">
        <v>2837</v>
      </c>
      <c r="E1973" s="192" t="s">
        <v>403</v>
      </c>
      <c r="F1973" s="191">
        <v>3240</v>
      </c>
      <c r="G1973" s="213" t="str">
        <f t="shared" si="60"/>
        <v>Waardenland</v>
      </c>
      <c r="H1973" s="215" t="str">
        <f t="shared" si="61"/>
        <v>GORINCHEM</v>
      </c>
      <c r="I1973" s="22"/>
    </row>
    <row r="1974" spans="1:9" x14ac:dyDescent="0.2">
      <c r="A1974" s="194">
        <v>300</v>
      </c>
      <c r="B1974" s="195">
        <v>5334</v>
      </c>
      <c r="C1974" s="192"/>
      <c r="D1974" s="192" t="s">
        <v>44</v>
      </c>
      <c r="E1974" s="192" t="s">
        <v>398</v>
      </c>
      <c r="F1974" s="191">
        <v>3080</v>
      </c>
      <c r="G1974" s="213" t="str">
        <f t="shared" si="60"/>
        <v>Nijmegen</v>
      </c>
      <c r="H1974" s="215" t="str">
        <f t="shared" si="61"/>
        <v>EINDHOVEN</v>
      </c>
      <c r="I1974" s="22"/>
    </row>
    <row r="1975" spans="1:9" x14ac:dyDescent="0.2">
      <c r="A1975" s="194">
        <v>300</v>
      </c>
      <c r="B1975" s="195">
        <v>5338</v>
      </c>
      <c r="C1975" s="192"/>
      <c r="D1975" s="192" t="s">
        <v>2838</v>
      </c>
      <c r="E1975" s="192" t="s">
        <v>560</v>
      </c>
      <c r="F1975" s="191">
        <v>3230</v>
      </c>
      <c r="G1975" s="213" t="str">
        <f t="shared" si="60"/>
        <v>Zuid-Hollandse Eilanden</v>
      </c>
      <c r="H1975" s="215" t="str">
        <f t="shared" si="61"/>
        <v>TILBURG</v>
      </c>
      <c r="I1975" s="22"/>
    </row>
    <row r="1976" spans="1:9" x14ac:dyDescent="0.2">
      <c r="A1976" s="194">
        <v>300</v>
      </c>
      <c r="B1976" s="195">
        <v>5340</v>
      </c>
      <c r="C1976" s="192"/>
      <c r="D1976" s="192" t="s">
        <v>1015</v>
      </c>
      <c r="E1976" s="192" t="s">
        <v>984</v>
      </c>
      <c r="F1976" s="191">
        <v>3240</v>
      </c>
      <c r="G1976" s="213" t="str">
        <f t="shared" si="60"/>
        <v>Waardenland</v>
      </c>
      <c r="H1976" s="215" t="str">
        <f t="shared" si="61"/>
        <v>GORINCHEM</v>
      </c>
      <c r="I1976" s="22"/>
    </row>
    <row r="1977" spans="1:9" x14ac:dyDescent="0.2">
      <c r="A1977" s="194">
        <v>300</v>
      </c>
      <c r="B1977" s="195">
        <v>5341</v>
      </c>
      <c r="C1977" s="192"/>
      <c r="D1977" s="192" t="s">
        <v>2839</v>
      </c>
      <c r="E1977" s="192" t="s">
        <v>255</v>
      </c>
      <c r="F1977" s="191">
        <v>3270</v>
      </c>
      <c r="G1977" s="213" t="str">
        <f t="shared" si="60"/>
        <v>Midden-Brabant</v>
      </c>
      <c r="H1977" s="215" t="str">
        <f t="shared" si="61"/>
        <v>TILBURG</v>
      </c>
      <c r="I1977" s="22"/>
    </row>
    <row r="1978" spans="1:9" x14ac:dyDescent="0.2">
      <c r="A1978" s="194">
        <v>300</v>
      </c>
      <c r="B1978" s="195">
        <v>5342</v>
      </c>
      <c r="C1978" s="192"/>
      <c r="D1978" s="192" t="s">
        <v>1018</v>
      </c>
      <c r="E1978" s="192" t="s">
        <v>1019</v>
      </c>
      <c r="F1978" s="191">
        <v>3250</v>
      </c>
      <c r="G1978" s="213" t="str">
        <f t="shared" si="60"/>
        <v>Zeeland</v>
      </c>
      <c r="H1978" s="215" t="str">
        <f t="shared" si="61"/>
        <v>TILBURG</v>
      </c>
      <c r="I1978" s="22"/>
    </row>
    <row r="1979" spans="1:9" x14ac:dyDescent="0.2">
      <c r="A1979" s="194">
        <v>300</v>
      </c>
      <c r="B1979" s="195">
        <v>5343</v>
      </c>
      <c r="C1979" s="192"/>
      <c r="D1979" s="192" t="s">
        <v>2840</v>
      </c>
      <c r="E1979" s="192" t="s">
        <v>283</v>
      </c>
      <c r="F1979" s="191">
        <v>3230</v>
      </c>
      <c r="G1979" s="213" t="str">
        <f t="shared" si="60"/>
        <v>Zuid-Hollandse Eilanden</v>
      </c>
      <c r="H1979" s="215" t="str">
        <f t="shared" si="61"/>
        <v>TILBURG</v>
      </c>
      <c r="I1979" s="22"/>
    </row>
    <row r="1980" spans="1:9" x14ac:dyDescent="0.2">
      <c r="A1980" s="194">
        <v>300</v>
      </c>
      <c r="B1980" s="195">
        <v>5346</v>
      </c>
      <c r="C1980" s="192"/>
      <c r="D1980" s="192" t="s">
        <v>2801</v>
      </c>
      <c r="E1980" s="192" t="s">
        <v>323</v>
      </c>
      <c r="F1980" s="191">
        <v>3120</v>
      </c>
      <c r="G1980" s="213" t="str">
        <f t="shared" si="60"/>
        <v>Noord-Holland Noord</v>
      </c>
      <c r="H1980" s="215" t="str">
        <f t="shared" si="61"/>
        <v>ALKMAAR</v>
      </c>
      <c r="I1980" s="22"/>
    </row>
    <row r="1981" spans="1:9" x14ac:dyDescent="0.2">
      <c r="A1981" s="194">
        <v>300</v>
      </c>
      <c r="B1981" s="195">
        <v>5348</v>
      </c>
      <c r="C1981" s="192"/>
      <c r="D1981" s="192" t="s">
        <v>1021</v>
      </c>
      <c r="E1981" s="192" t="s">
        <v>43</v>
      </c>
      <c r="F1981" s="191">
        <v>3280</v>
      </c>
      <c r="G1981" s="213" t="str">
        <f t="shared" si="60"/>
        <v>Noordoost-Brabant</v>
      </c>
      <c r="H1981" s="215" t="str">
        <f t="shared" si="61"/>
        <v>TILBURG</v>
      </c>
      <c r="I1981" s="22"/>
    </row>
    <row r="1982" spans="1:9" x14ac:dyDescent="0.2">
      <c r="A1982" s="194">
        <v>300</v>
      </c>
      <c r="B1982" s="195">
        <v>5349</v>
      </c>
      <c r="C1982" s="192"/>
      <c r="D1982" s="192" t="s">
        <v>1022</v>
      </c>
      <c r="E1982" s="192" t="s">
        <v>1023</v>
      </c>
      <c r="F1982" s="191">
        <v>3270</v>
      </c>
      <c r="G1982" s="213" t="str">
        <f t="shared" si="60"/>
        <v>Midden-Brabant</v>
      </c>
      <c r="H1982" s="215" t="str">
        <f t="shared" si="61"/>
        <v>TILBURG</v>
      </c>
      <c r="I1982" s="22"/>
    </row>
    <row r="1983" spans="1:9" x14ac:dyDescent="0.2">
      <c r="A1983" s="194">
        <v>300</v>
      </c>
      <c r="B1983" s="195">
        <v>5350</v>
      </c>
      <c r="C1983" s="192"/>
      <c r="D1983" s="192" t="s">
        <v>1024</v>
      </c>
      <c r="E1983" s="192" t="s">
        <v>1025</v>
      </c>
      <c r="F1983" s="191">
        <v>3280</v>
      </c>
      <c r="G1983" s="213" t="str">
        <f t="shared" si="60"/>
        <v>Noordoost-Brabant</v>
      </c>
      <c r="H1983" s="215" t="str">
        <f t="shared" si="61"/>
        <v>TILBURG</v>
      </c>
      <c r="I1983" s="22"/>
    </row>
    <row r="1984" spans="1:9" x14ac:dyDescent="0.2">
      <c r="A1984" s="194">
        <v>300</v>
      </c>
      <c r="B1984" s="195">
        <v>5351</v>
      </c>
      <c r="C1984" s="192"/>
      <c r="D1984" s="192" t="s">
        <v>2826</v>
      </c>
      <c r="E1984" s="192" t="s">
        <v>244</v>
      </c>
      <c r="F1984" s="191">
        <v>3280</v>
      </c>
      <c r="G1984" s="213" t="str">
        <f t="shared" si="60"/>
        <v>Noordoost-Brabant</v>
      </c>
      <c r="H1984" s="215" t="str">
        <f t="shared" si="61"/>
        <v>TILBURG</v>
      </c>
      <c r="I1984" s="22"/>
    </row>
    <row r="1985" spans="1:9" x14ac:dyDescent="0.2">
      <c r="A1985" s="194">
        <v>300</v>
      </c>
      <c r="B1985" s="195">
        <v>5353</v>
      </c>
      <c r="C1985" s="192"/>
      <c r="D1985" s="192" t="s">
        <v>2825</v>
      </c>
      <c r="E1985" s="192" t="s">
        <v>244</v>
      </c>
      <c r="F1985" s="191">
        <v>3280</v>
      </c>
      <c r="G1985" s="213" t="str">
        <f t="shared" si="60"/>
        <v>Noordoost-Brabant</v>
      </c>
      <c r="H1985" s="215" t="str">
        <f t="shared" si="61"/>
        <v>TILBURG</v>
      </c>
      <c r="I1985" s="22"/>
    </row>
    <row r="1986" spans="1:9" x14ac:dyDescent="0.2">
      <c r="A1986" s="194">
        <v>300</v>
      </c>
      <c r="B1986" s="195">
        <v>5354</v>
      </c>
      <c r="C1986" s="192"/>
      <c r="D1986" s="192" t="s">
        <v>2841</v>
      </c>
      <c r="E1986" s="192" t="s">
        <v>1026</v>
      </c>
      <c r="F1986" s="191">
        <v>3280</v>
      </c>
      <c r="G1986" s="213" t="str">
        <f t="shared" si="60"/>
        <v>Noordoost-Brabant</v>
      </c>
      <c r="H1986" s="215" t="str">
        <f t="shared" si="61"/>
        <v>TILBURG</v>
      </c>
      <c r="I1986" s="22"/>
    </row>
    <row r="1987" spans="1:9" x14ac:dyDescent="0.2">
      <c r="A1987" s="194">
        <v>300</v>
      </c>
      <c r="B1987" s="195">
        <v>5355</v>
      </c>
      <c r="C1987" s="192"/>
      <c r="D1987" s="192" t="s">
        <v>2842</v>
      </c>
      <c r="E1987" s="192" t="s">
        <v>43</v>
      </c>
      <c r="F1987" s="191">
        <v>3280</v>
      </c>
      <c r="G1987" s="213" t="str">
        <f t="shared" si="60"/>
        <v>Noordoost-Brabant</v>
      </c>
      <c r="H1987" s="215" t="str">
        <f t="shared" si="61"/>
        <v>TILBURG</v>
      </c>
      <c r="I1987" s="22"/>
    </row>
    <row r="1988" spans="1:9" x14ac:dyDescent="0.2">
      <c r="A1988" s="194">
        <v>300</v>
      </c>
      <c r="B1988" s="195">
        <v>5356</v>
      </c>
      <c r="C1988" s="192"/>
      <c r="D1988" s="192" t="s">
        <v>1027</v>
      </c>
      <c r="E1988" s="192" t="s">
        <v>249</v>
      </c>
      <c r="F1988" s="191">
        <v>3050</v>
      </c>
      <c r="G1988" s="213" t="str">
        <f t="shared" si="60"/>
        <v>Twente</v>
      </c>
      <c r="H1988" s="215" t="str">
        <f t="shared" si="61"/>
        <v>ENSCHEDE</v>
      </c>
      <c r="I1988" s="22"/>
    </row>
    <row r="1989" spans="1:9" x14ac:dyDescent="0.2">
      <c r="A1989" s="194">
        <v>300</v>
      </c>
      <c r="B1989" s="195">
        <v>5357</v>
      </c>
      <c r="C1989" s="192"/>
      <c r="D1989" s="192" t="s">
        <v>2843</v>
      </c>
      <c r="E1989" s="192" t="s">
        <v>559</v>
      </c>
      <c r="F1989" s="191">
        <v>3160</v>
      </c>
      <c r="G1989" s="213" t="str">
        <f t="shared" si="60"/>
        <v>Amstelland en de Meerlanden</v>
      </c>
      <c r="H1989" s="215" t="str">
        <f t="shared" si="61"/>
        <v>LEIDEN</v>
      </c>
      <c r="I1989" s="196"/>
    </row>
    <row r="1990" spans="1:9" x14ac:dyDescent="0.2">
      <c r="A1990" s="194">
        <v>300</v>
      </c>
      <c r="B1990" s="195">
        <v>5358</v>
      </c>
      <c r="C1990" s="192"/>
      <c r="D1990" s="192" t="s">
        <v>2844</v>
      </c>
      <c r="E1990" s="192" t="s">
        <v>603</v>
      </c>
      <c r="F1990" s="191">
        <v>3160</v>
      </c>
      <c r="G1990" s="213" t="str">
        <f t="shared" si="60"/>
        <v>Amstelland en de Meerlanden</v>
      </c>
      <c r="H1990" s="215" t="str">
        <f t="shared" si="61"/>
        <v>LEIDEN</v>
      </c>
      <c r="I1990" s="196"/>
    </row>
    <row r="1991" spans="1:9" x14ac:dyDescent="0.2">
      <c r="A1991" s="194">
        <v>300</v>
      </c>
      <c r="B1991" s="195">
        <v>5360</v>
      </c>
      <c r="C1991" s="192"/>
      <c r="D1991" s="192" t="s">
        <v>1028</v>
      </c>
      <c r="E1991" s="192" t="s">
        <v>249</v>
      </c>
      <c r="F1991" s="191">
        <v>3050</v>
      </c>
      <c r="G1991" s="213" t="str">
        <f t="shared" si="60"/>
        <v>Twente</v>
      </c>
      <c r="H1991" s="215" t="str">
        <f t="shared" si="61"/>
        <v>ENSCHEDE</v>
      </c>
      <c r="I1991" s="196"/>
    </row>
    <row r="1992" spans="1:9" x14ac:dyDescent="0.2">
      <c r="A1992" s="194">
        <v>300</v>
      </c>
      <c r="B1992" s="195">
        <v>5361</v>
      </c>
      <c r="C1992" s="192"/>
      <c r="D1992" s="192" t="s">
        <v>1029</v>
      </c>
      <c r="E1992" s="192" t="s">
        <v>2845</v>
      </c>
      <c r="F1992" s="191">
        <v>3020</v>
      </c>
      <c r="G1992" s="213" t="str">
        <f t="shared" si="60"/>
        <v>Friesland</v>
      </c>
      <c r="H1992" s="215" t="str">
        <f t="shared" si="61"/>
        <v>LEEUWARDEN</v>
      </c>
      <c r="I1992" s="196"/>
    </row>
    <row r="1993" spans="1:9" x14ac:dyDescent="0.2">
      <c r="A1993" s="194">
        <v>300</v>
      </c>
      <c r="B1993" s="195">
        <v>5362</v>
      </c>
      <c r="C1993" s="192"/>
      <c r="D1993" s="192" t="s">
        <v>1030</v>
      </c>
      <c r="E1993" s="192" t="s">
        <v>1031</v>
      </c>
      <c r="F1993" s="191">
        <v>3020</v>
      </c>
      <c r="G1993" s="213" t="str">
        <f t="shared" si="60"/>
        <v>Friesland</v>
      </c>
      <c r="H1993" s="215" t="str">
        <f t="shared" si="61"/>
        <v>LEEUWARDEN</v>
      </c>
      <c r="I1993" s="196"/>
    </row>
    <row r="1994" spans="1:9" x14ac:dyDescent="0.2">
      <c r="A1994" s="194">
        <v>300</v>
      </c>
      <c r="B1994" s="195">
        <v>5363</v>
      </c>
      <c r="C1994" s="192"/>
      <c r="D1994" s="192" t="s">
        <v>1032</v>
      </c>
      <c r="E1994" s="192" t="s">
        <v>394</v>
      </c>
      <c r="F1994" s="191">
        <v>3180</v>
      </c>
      <c r="G1994" s="213" t="str">
        <f t="shared" si="60"/>
        <v>Haaglanden</v>
      </c>
      <c r="H1994" s="215" t="str">
        <f t="shared" si="61"/>
        <v>TILBURG</v>
      </c>
      <c r="I1994" s="196"/>
    </row>
    <row r="1995" spans="1:9" x14ac:dyDescent="0.2">
      <c r="A1995" s="194">
        <v>300</v>
      </c>
      <c r="B1995" s="195">
        <v>5364</v>
      </c>
      <c r="C1995" s="192"/>
      <c r="D1995" s="192" t="s">
        <v>1033</v>
      </c>
      <c r="E1995" s="192" t="s">
        <v>1034</v>
      </c>
      <c r="F1995" s="191">
        <v>3020</v>
      </c>
      <c r="G1995" s="213" t="str">
        <f t="shared" si="60"/>
        <v>Friesland</v>
      </c>
      <c r="H1995" s="215" t="str">
        <f t="shared" si="61"/>
        <v>LEEUWARDEN</v>
      </c>
      <c r="I1995" s="196"/>
    </row>
    <row r="1996" spans="1:9" x14ac:dyDescent="0.2">
      <c r="A1996" s="194">
        <v>300</v>
      </c>
      <c r="B1996" s="195">
        <v>5365</v>
      </c>
      <c r="C1996" s="192"/>
      <c r="D1996" s="192" t="s">
        <v>1035</v>
      </c>
      <c r="E1996" s="192" t="s">
        <v>361</v>
      </c>
      <c r="F1996" s="191">
        <v>3020</v>
      </c>
      <c r="G1996" s="213" t="str">
        <f t="shared" si="60"/>
        <v>Friesland</v>
      </c>
      <c r="H1996" s="215" t="str">
        <f t="shared" si="61"/>
        <v>LEEUWARDEN</v>
      </c>
      <c r="I1996" s="196"/>
    </row>
    <row r="1997" spans="1:9" x14ac:dyDescent="0.2">
      <c r="A1997" s="194">
        <v>300</v>
      </c>
      <c r="B1997" s="195">
        <v>5366</v>
      </c>
      <c r="C1997" s="192"/>
      <c r="D1997" s="192" t="s">
        <v>1036</v>
      </c>
      <c r="E1997" s="192" t="s">
        <v>1037</v>
      </c>
      <c r="F1997" s="191">
        <v>3120</v>
      </c>
      <c r="G1997" s="213" t="str">
        <f t="shared" si="60"/>
        <v>Noord-Holland Noord</v>
      </c>
      <c r="H1997" s="215" t="str">
        <f t="shared" si="61"/>
        <v>ALKMAAR</v>
      </c>
      <c r="I1997" s="196"/>
    </row>
    <row r="1998" spans="1:9" x14ac:dyDescent="0.2">
      <c r="A1998" s="194">
        <v>300</v>
      </c>
      <c r="B1998" s="195">
        <v>5367</v>
      </c>
      <c r="C1998" s="192"/>
      <c r="D1998" s="192" t="s">
        <v>1038</v>
      </c>
      <c r="E1998" s="192" t="s">
        <v>1039</v>
      </c>
      <c r="F1998" s="191">
        <v>3020</v>
      </c>
      <c r="G1998" s="213" t="str">
        <f t="shared" si="60"/>
        <v>Friesland</v>
      </c>
      <c r="H1998" s="215" t="str">
        <f t="shared" si="61"/>
        <v>LEEUWARDEN</v>
      </c>
      <c r="I1998" s="196"/>
    </row>
    <row r="1999" spans="1:9" x14ac:dyDescent="0.2">
      <c r="A1999" s="194">
        <v>300</v>
      </c>
      <c r="B1999" s="195">
        <v>5368</v>
      </c>
      <c r="C1999" s="192"/>
      <c r="D1999" s="192" t="s">
        <v>1040</v>
      </c>
      <c r="E1999" s="192" t="s">
        <v>471</v>
      </c>
      <c r="F1999" s="191">
        <v>3020</v>
      </c>
      <c r="G1999" s="213" t="str">
        <f t="shared" si="60"/>
        <v>Friesland</v>
      </c>
      <c r="H1999" s="215" t="str">
        <f t="shared" si="61"/>
        <v>LEEUWARDEN</v>
      </c>
      <c r="I1999" s="196"/>
    </row>
    <row r="2000" spans="1:9" x14ac:dyDescent="0.2">
      <c r="A2000" s="194">
        <v>300</v>
      </c>
      <c r="B2000" s="195">
        <v>5369</v>
      </c>
      <c r="C2000" s="192"/>
      <c r="D2000" s="192" t="s">
        <v>1041</v>
      </c>
      <c r="E2000" s="192" t="s">
        <v>254</v>
      </c>
      <c r="F2000" s="191">
        <v>3020</v>
      </c>
      <c r="G2000" s="213" t="str">
        <f t="shared" si="60"/>
        <v>Friesland</v>
      </c>
      <c r="H2000" s="215" t="str">
        <f t="shared" si="61"/>
        <v>LEEUWARDEN</v>
      </c>
      <c r="I2000" s="196"/>
    </row>
    <row r="2001" spans="1:9" x14ac:dyDescent="0.2">
      <c r="A2001" s="194">
        <v>300</v>
      </c>
      <c r="B2001" s="195">
        <v>5370</v>
      </c>
      <c r="C2001" s="192"/>
      <c r="D2001" s="192" t="s">
        <v>2846</v>
      </c>
      <c r="E2001" s="192" t="s">
        <v>652</v>
      </c>
      <c r="F2001" s="191">
        <v>3120</v>
      </c>
      <c r="G2001" s="213" t="str">
        <f t="shared" si="60"/>
        <v>Noord-Holland Noord</v>
      </c>
      <c r="H2001" s="215" t="str">
        <f t="shared" si="61"/>
        <v>ALKMAAR</v>
      </c>
      <c r="I2001" s="196"/>
    </row>
    <row r="2002" spans="1:9" x14ac:dyDescent="0.2">
      <c r="A2002" s="194">
        <v>300</v>
      </c>
      <c r="B2002" s="195">
        <v>5371</v>
      </c>
      <c r="C2002" s="192"/>
      <c r="D2002" s="192" t="s">
        <v>1042</v>
      </c>
      <c r="E2002" s="192" t="s">
        <v>616</v>
      </c>
      <c r="F2002" s="191">
        <v>3120</v>
      </c>
      <c r="G2002" s="213" t="str">
        <f t="shared" si="60"/>
        <v>Noord-Holland Noord</v>
      </c>
      <c r="H2002" s="215" t="str">
        <f t="shared" si="61"/>
        <v>ALKMAAR</v>
      </c>
      <c r="I2002" s="196"/>
    </row>
    <row r="2003" spans="1:9" x14ac:dyDescent="0.2">
      <c r="A2003" s="194">
        <v>300</v>
      </c>
      <c r="B2003" s="195">
        <v>5372</v>
      </c>
      <c r="C2003" s="192"/>
      <c r="D2003" s="192" t="s">
        <v>2847</v>
      </c>
      <c r="E2003" s="192" t="s">
        <v>550</v>
      </c>
      <c r="F2003" s="191">
        <v>3120</v>
      </c>
      <c r="G2003" s="213" t="str">
        <f t="shared" si="60"/>
        <v>Noord-Holland Noord</v>
      </c>
      <c r="H2003" s="215" t="str">
        <f t="shared" si="61"/>
        <v>ALKMAAR</v>
      </c>
      <c r="I2003" s="196"/>
    </row>
    <row r="2004" spans="1:9" x14ac:dyDescent="0.2">
      <c r="A2004" s="194">
        <v>300</v>
      </c>
      <c r="B2004" s="195">
        <v>5374</v>
      </c>
      <c r="C2004" s="192"/>
      <c r="D2004" s="192" t="s">
        <v>1043</v>
      </c>
      <c r="E2004" s="192" t="s">
        <v>1044</v>
      </c>
      <c r="F2004" s="191">
        <v>3020</v>
      </c>
      <c r="G2004" s="213" t="str">
        <f t="shared" si="60"/>
        <v>Friesland</v>
      </c>
      <c r="H2004" s="215" t="str">
        <f t="shared" si="61"/>
        <v>LEEUWARDEN</v>
      </c>
      <c r="I2004" s="196"/>
    </row>
    <row r="2005" spans="1:9" x14ac:dyDescent="0.2">
      <c r="A2005" s="194">
        <v>300</v>
      </c>
      <c r="B2005" s="195">
        <v>5376</v>
      </c>
      <c r="C2005" s="192"/>
      <c r="D2005" s="192" t="s">
        <v>1045</v>
      </c>
      <c r="E2005" s="192" t="s">
        <v>1046</v>
      </c>
      <c r="F2005" s="191">
        <v>3020</v>
      </c>
      <c r="G2005" s="213" t="str">
        <f t="shared" si="60"/>
        <v>Friesland</v>
      </c>
      <c r="H2005" s="215" t="str">
        <f t="shared" si="61"/>
        <v>LEEUWARDEN</v>
      </c>
      <c r="I2005" s="196"/>
    </row>
    <row r="2006" spans="1:9" x14ac:dyDescent="0.2">
      <c r="A2006" s="194">
        <v>300</v>
      </c>
      <c r="B2006" s="195">
        <v>5377</v>
      </c>
      <c r="C2006" s="192"/>
      <c r="D2006" s="192" t="s">
        <v>1047</v>
      </c>
      <c r="E2006" s="192" t="s">
        <v>1048</v>
      </c>
      <c r="F2006" s="191">
        <v>3020</v>
      </c>
      <c r="G2006" s="213" t="str">
        <f t="shared" si="60"/>
        <v>Friesland</v>
      </c>
      <c r="H2006" s="215" t="str">
        <f t="shared" si="61"/>
        <v>LEEUWARDEN</v>
      </c>
      <c r="I2006" s="196"/>
    </row>
    <row r="2007" spans="1:9" x14ac:dyDescent="0.2">
      <c r="A2007" s="194">
        <v>300</v>
      </c>
      <c r="B2007" s="195">
        <v>5378</v>
      </c>
      <c r="C2007" s="192"/>
      <c r="D2007" s="192" t="s">
        <v>1049</v>
      </c>
      <c r="E2007" s="192" t="s">
        <v>401</v>
      </c>
      <c r="F2007" s="191">
        <v>3220</v>
      </c>
      <c r="G2007" s="213" t="str">
        <f t="shared" si="60"/>
        <v>Nieuwe Waterweg Noord</v>
      </c>
      <c r="H2007" s="215" t="str">
        <f t="shared" si="61"/>
        <v>SCHIEDAM</v>
      </c>
      <c r="I2007" s="196"/>
    </row>
    <row r="2008" spans="1:9" x14ac:dyDescent="0.2">
      <c r="A2008" s="194">
        <v>300</v>
      </c>
      <c r="B2008" s="195">
        <v>5379</v>
      </c>
      <c r="C2008" s="192"/>
      <c r="D2008" s="192" t="s">
        <v>2848</v>
      </c>
      <c r="E2008" s="192" t="s">
        <v>401</v>
      </c>
      <c r="F2008" s="191">
        <v>3190</v>
      </c>
      <c r="G2008" s="213" t="str">
        <f t="shared" ref="G2008:G2071" si="62">VLOOKUP($F2008,$J$23:$L$54,2,FALSE)</f>
        <v>Delft Westland Oostland</v>
      </c>
      <c r="H2008" s="215" t="str">
        <f t="shared" ref="H2008:H2071" si="63">VLOOKUP($F2008,$J$23:$L$54,3,FALSE)</f>
        <v>SCHIEDAM</v>
      </c>
      <c r="I2008" s="196"/>
    </row>
    <row r="2009" spans="1:9" x14ac:dyDescent="0.2">
      <c r="A2009" s="194">
        <v>300</v>
      </c>
      <c r="B2009" s="195">
        <v>5381</v>
      </c>
      <c r="C2009" s="192"/>
      <c r="D2009" s="192" t="s">
        <v>1367</v>
      </c>
      <c r="E2009" s="192" t="s">
        <v>1050</v>
      </c>
      <c r="F2009" s="191">
        <v>3190</v>
      </c>
      <c r="G2009" s="213" t="str">
        <f t="shared" si="62"/>
        <v>Delft Westland Oostland</v>
      </c>
      <c r="H2009" s="215" t="str">
        <f t="shared" si="63"/>
        <v>SCHIEDAM</v>
      </c>
      <c r="I2009" s="196"/>
    </row>
    <row r="2010" spans="1:9" x14ac:dyDescent="0.2">
      <c r="A2010" s="194">
        <v>300</v>
      </c>
      <c r="B2010" s="195">
        <v>5382</v>
      </c>
      <c r="C2010" s="192"/>
      <c r="D2010" s="192" t="s">
        <v>1051</v>
      </c>
      <c r="E2010" s="192" t="s">
        <v>263</v>
      </c>
      <c r="F2010" s="191">
        <v>3150</v>
      </c>
      <c r="G2010" s="213" t="str">
        <f t="shared" si="62"/>
        <v>Amsterdam</v>
      </c>
      <c r="H2010" s="215" t="str">
        <f t="shared" si="63"/>
        <v>AMERSFOORT</v>
      </c>
      <c r="I2010" s="196"/>
    </row>
    <row r="2011" spans="1:9" x14ac:dyDescent="0.2">
      <c r="A2011" s="194">
        <v>300</v>
      </c>
      <c r="B2011" s="195">
        <v>5383</v>
      </c>
      <c r="C2011" s="192"/>
      <c r="D2011" s="192" t="s">
        <v>1052</v>
      </c>
      <c r="E2011" s="192" t="s">
        <v>559</v>
      </c>
      <c r="F2011" s="191">
        <v>3150</v>
      </c>
      <c r="G2011" s="213" t="str">
        <f t="shared" si="62"/>
        <v>Amsterdam</v>
      </c>
      <c r="H2011" s="215" t="str">
        <f t="shared" si="63"/>
        <v>AMERSFOORT</v>
      </c>
      <c r="I2011" s="196"/>
    </row>
    <row r="2012" spans="1:9" x14ac:dyDescent="0.2">
      <c r="A2012" s="194">
        <v>300</v>
      </c>
      <c r="B2012" s="195">
        <v>5384</v>
      </c>
      <c r="C2012" s="192"/>
      <c r="D2012" s="192" t="s">
        <v>2851</v>
      </c>
      <c r="E2012" s="192" t="s">
        <v>645</v>
      </c>
      <c r="F2012" s="191">
        <v>3130</v>
      </c>
      <c r="G2012" s="213" t="str">
        <f t="shared" si="62"/>
        <v>Kennemerland</v>
      </c>
      <c r="H2012" s="215" t="str">
        <f t="shared" si="63"/>
        <v>ZWOLLE</v>
      </c>
      <c r="I2012" s="196"/>
    </row>
    <row r="2013" spans="1:9" x14ac:dyDescent="0.2">
      <c r="A2013" s="194">
        <v>300</v>
      </c>
      <c r="B2013" s="195">
        <v>5385</v>
      </c>
      <c r="C2013" s="192"/>
      <c r="D2013" s="192" t="s">
        <v>1053</v>
      </c>
      <c r="E2013" s="192" t="s">
        <v>1054</v>
      </c>
      <c r="F2013" s="191">
        <v>3140</v>
      </c>
      <c r="G2013" s="213" t="str">
        <f t="shared" si="62"/>
        <v>Zaanstreek/Waterland</v>
      </c>
      <c r="H2013" s="215" t="str">
        <f t="shared" si="63"/>
        <v>ZWOLLE</v>
      </c>
      <c r="I2013" s="196"/>
    </row>
    <row r="2014" spans="1:9" x14ac:dyDescent="0.2">
      <c r="A2014" s="194">
        <v>300</v>
      </c>
      <c r="B2014" s="195">
        <v>5386</v>
      </c>
      <c r="C2014" s="192"/>
      <c r="D2014" s="192" t="s">
        <v>1055</v>
      </c>
      <c r="E2014" s="192" t="s">
        <v>428</v>
      </c>
      <c r="F2014" s="191">
        <v>3150</v>
      </c>
      <c r="G2014" s="213" t="str">
        <f t="shared" si="62"/>
        <v>Amsterdam</v>
      </c>
      <c r="H2014" s="215" t="str">
        <f t="shared" si="63"/>
        <v>AMERSFOORT</v>
      </c>
      <c r="I2014" s="196"/>
    </row>
    <row r="2015" spans="1:9" x14ac:dyDescent="0.2">
      <c r="A2015" s="194">
        <v>300</v>
      </c>
      <c r="B2015" s="195">
        <v>5387</v>
      </c>
      <c r="C2015" s="192"/>
      <c r="D2015" s="192" t="s">
        <v>1056</v>
      </c>
      <c r="E2015" s="192" t="s">
        <v>902</v>
      </c>
      <c r="F2015" s="191">
        <v>3030</v>
      </c>
      <c r="G2015" s="213" t="str">
        <f t="shared" si="62"/>
        <v>Drenthe</v>
      </c>
      <c r="H2015" s="215" t="str">
        <f t="shared" si="63"/>
        <v>ZWOLLE</v>
      </c>
      <c r="I2015" s="196"/>
    </row>
    <row r="2016" spans="1:9" x14ac:dyDescent="0.2">
      <c r="A2016" s="194">
        <v>300</v>
      </c>
      <c r="B2016" s="195">
        <v>5389</v>
      </c>
      <c r="C2016" s="192"/>
      <c r="D2016" s="192" t="s">
        <v>2848</v>
      </c>
      <c r="E2016" s="192" t="s">
        <v>401</v>
      </c>
      <c r="F2016" s="191">
        <v>3220</v>
      </c>
      <c r="G2016" s="213" t="str">
        <f t="shared" si="62"/>
        <v>Nieuwe Waterweg Noord</v>
      </c>
      <c r="H2016" s="215" t="str">
        <f t="shared" si="63"/>
        <v>SCHIEDAM</v>
      </c>
      <c r="I2016" s="196"/>
    </row>
    <row r="2017" spans="1:9" x14ac:dyDescent="0.2">
      <c r="A2017" s="194">
        <v>300</v>
      </c>
      <c r="B2017" s="195">
        <v>5392</v>
      </c>
      <c r="C2017" s="192"/>
      <c r="D2017" s="192" t="s">
        <v>1058</v>
      </c>
      <c r="E2017" s="192" t="s">
        <v>1059</v>
      </c>
      <c r="F2017" s="191">
        <v>3020</v>
      </c>
      <c r="G2017" s="213" t="str">
        <f t="shared" si="62"/>
        <v>Friesland</v>
      </c>
      <c r="H2017" s="215" t="str">
        <f t="shared" si="63"/>
        <v>LEEUWARDEN</v>
      </c>
      <c r="I2017" s="196"/>
    </row>
    <row r="2018" spans="1:9" x14ac:dyDescent="0.2">
      <c r="A2018" s="194">
        <v>300</v>
      </c>
      <c r="B2018" s="195">
        <v>5394</v>
      </c>
      <c r="C2018" s="192"/>
      <c r="D2018" s="192" t="s">
        <v>2787</v>
      </c>
      <c r="E2018" s="192" t="s">
        <v>397</v>
      </c>
      <c r="F2018" s="191">
        <v>3220</v>
      </c>
      <c r="G2018" s="213" t="str">
        <f t="shared" si="62"/>
        <v>Nieuwe Waterweg Noord</v>
      </c>
      <c r="H2018" s="215" t="str">
        <f t="shared" si="63"/>
        <v>SCHIEDAM</v>
      </c>
      <c r="I2018" s="196"/>
    </row>
    <row r="2019" spans="1:9" x14ac:dyDescent="0.2">
      <c r="A2019" s="194">
        <v>300</v>
      </c>
      <c r="B2019" s="195">
        <v>5395</v>
      </c>
      <c r="C2019" s="192"/>
      <c r="D2019" s="192" t="s">
        <v>2788</v>
      </c>
      <c r="E2019" s="192" t="s">
        <v>560</v>
      </c>
      <c r="F2019" s="191">
        <v>3220</v>
      </c>
      <c r="G2019" s="213" t="str">
        <f t="shared" si="62"/>
        <v>Nieuwe Waterweg Noord</v>
      </c>
      <c r="H2019" s="215" t="str">
        <f t="shared" si="63"/>
        <v>SCHIEDAM</v>
      </c>
      <c r="I2019" s="196"/>
    </row>
    <row r="2020" spans="1:9" x14ac:dyDescent="0.2">
      <c r="A2020" s="194">
        <v>300</v>
      </c>
      <c r="B2020" s="195">
        <v>5396</v>
      </c>
      <c r="C2020" s="192"/>
      <c r="D2020" s="192" t="s">
        <v>2793</v>
      </c>
      <c r="E2020" s="192" t="s">
        <v>560</v>
      </c>
      <c r="F2020" s="191">
        <v>3220</v>
      </c>
      <c r="G2020" s="213" t="str">
        <f t="shared" si="62"/>
        <v>Nieuwe Waterweg Noord</v>
      </c>
      <c r="H2020" s="215" t="str">
        <f t="shared" si="63"/>
        <v>SCHIEDAM</v>
      </c>
      <c r="I2020" s="196"/>
    </row>
    <row r="2021" spans="1:9" x14ac:dyDescent="0.2">
      <c r="A2021" s="194">
        <v>300</v>
      </c>
      <c r="B2021" s="195">
        <v>5398</v>
      </c>
      <c r="C2021" s="192"/>
      <c r="D2021" s="192" t="s">
        <v>1060</v>
      </c>
      <c r="E2021" s="192" t="s">
        <v>1061</v>
      </c>
      <c r="F2021" s="191">
        <v>3070</v>
      </c>
      <c r="G2021" s="213" t="str">
        <f t="shared" si="62"/>
        <v>Arnhem</v>
      </c>
      <c r="H2021" s="215" t="str">
        <f t="shared" si="63"/>
        <v>ENSCHEDE</v>
      </c>
      <c r="I2021" s="196"/>
    </row>
    <row r="2022" spans="1:9" x14ac:dyDescent="0.2">
      <c r="A2022" s="194">
        <v>300</v>
      </c>
      <c r="B2022" s="195">
        <v>5400</v>
      </c>
      <c r="C2022" s="192"/>
      <c r="D2022" s="192" t="s">
        <v>2852</v>
      </c>
      <c r="E2022" s="192" t="s">
        <v>554</v>
      </c>
      <c r="F2022" s="191">
        <v>3070</v>
      </c>
      <c r="G2022" s="213" t="str">
        <f t="shared" si="62"/>
        <v>Arnhem</v>
      </c>
      <c r="H2022" s="215" t="str">
        <f t="shared" si="63"/>
        <v>ENSCHEDE</v>
      </c>
      <c r="I2022" s="196"/>
    </row>
    <row r="2023" spans="1:9" x14ac:dyDescent="0.2">
      <c r="A2023" s="194">
        <v>300</v>
      </c>
      <c r="B2023" s="195">
        <v>5403</v>
      </c>
      <c r="C2023" s="192"/>
      <c r="D2023" s="192" t="s">
        <v>2767</v>
      </c>
      <c r="E2023" s="192" t="s">
        <v>401</v>
      </c>
      <c r="F2023" s="191">
        <v>3220</v>
      </c>
      <c r="G2023" s="213" t="str">
        <f t="shared" si="62"/>
        <v>Nieuwe Waterweg Noord</v>
      </c>
      <c r="H2023" s="215" t="str">
        <f t="shared" si="63"/>
        <v>SCHIEDAM</v>
      </c>
      <c r="I2023" s="196"/>
    </row>
    <row r="2024" spans="1:9" x14ac:dyDescent="0.2">
      <c r="A2024" s="194">
        <v>300</v>
      </c>
      <c r="B2024" s="195">
        <v>5404</v>
      </c>
      <c r="C2024" s="192"/>
      <c r="D2024" s="192" t="s">
        <v>2796</v>
      </c>
      <c r="E2024" s="192" t="s">
        <v>279</v>
      </c>
      <c r="F2024" s="191">
        <v>3190</v>
      </c>
      <c r="G2024" s="213" t="str">
        <f t="shared" si="62"/>
        <v>Delft Westland Oostland</v>
      </c>
      <c r="H2024" s="215" t="str">
        <f t="shared" si="63"/>
        <v>SCHIEDAM</v>
      </c>
      <c r="I2024" s="196"/>
    </row>
    <row r="2025" spans="1:9" x14ac:dyDescent="0.2">
      <c r="A2025" s="194">
        <v>300</v>
      </c>
      <c r="B2025" s="195">
        <v>5405</v>
      </c>
      <c r="C2025" s="192"/>
      <c r="D2025" s="192" t="s">
        <v>2835</v>
      </c>
      <c r="E2025" s="192" t="s">
        <v>551</v>
      </c>
      <c r="F2025" s="191">
        <v>3190</v>
      </c>
      <c r="G2025" s="213" t="str">
        <f t="shared" si="62"/>
        <v>Delft Westland Oostland</v>
      </c>
      <c r="H2025" s="215" t="str">
        <f t="shared" si="63"/>
        <v>SCHIEDAM</v>
      </c>
      <c r="I2025" s="196"/>
    </row>
    <row r="2026" spans="1:9" x14ac:dyDescent="0.2">
      <c r="A2026" s="194">
        <v>300</v>
      </c>
      <c r="B2026" s="195">
        <v>5407</v>
      </c>
      <c r="C2026" s="192"/>
      <c r="D2026" s="192" t="s">
        <v>1367</v>
      </c>
      <c r="E2026" s="192" t="s">
        <v>1050</v>
      </c>
      <c r="F2026" s="191">
        <v>3220</v>
      </c>
      <c r="G2026" s="213" t="str">
        <f t="shared" si="62"/>
        <v>Nieuwe Waterweg Noord</v>
      </c>
      <c r="H2026" s="215" t="str">
        <f t="shared" si="63"/>
        <v>SCHIEDAM</v>
      </c>
      <c r="I2026" s="196"/>
    </row>
    <row r="2027" spans="1:9" x14ac:dyDescent="0.2">
      <c r="A2027" s="194">
        <v>300</v>
      </c>
      <c r="B2027" s="195">
        <v>5408</v>
      </c>
      <c r="C2027" s="192"/>
      <c r="D2027" s="192" t="s">
        <v>1062</v>
      </c>
      <c r="E2027" s="192" t="s">
        <v>295</v>
      </c>
      <c r="F2027" s="191">
        <v>3070</v>
      </c>
      <c r="G2027" s="213" t="str">
        <f t="shared" si="62"/>
        <v>Arnhem</v>
      </c>
      <c r="H2027" s="215" t="str">
        <f t="shared" si="63"/>
        <v>ENSCHEDE</v>
      </c>
      <c r="I2027" s="196"/>
    </row>
    <row r="2028" spans="1:9" x14ac:dyDescent="0.2">
      <c r="A2028" s="194">
        <v>300</v>
      </c>
      <c r="B2028" s="195">
        <v>5411</v>
      </c>
      <c r="C2028" s="192"/>
      <c r="D2028" s="192" t="s">
        <v>2853</v>
      </c>
      <c r="E2028" s="192" t="s">
        <v>584</v>
      </c>
      <c r="F2028" s="191">
        <v>3160</v>
      </c>
      <c r="G2028" s="213" t="str">
        <f t="shared" si="62"/>
        <v>Amstelland en de Meerlanden</v>
      </c>
      <c r="H2028" s="215" t="str">
        <f t="shared" si="63"/>
        <v>LEIDEN</v>
      </c>
      <c r="I2028" s="22"/>
    </row>
    <row r="2029" spans="1:9" x14ac:dyDescent="0.2">
      <c r="A2029" s="194">
        <v>300</v>
      </c>
      <c r="B2029" s="195">
        <v>5412</v>
      </c>
      <c r="C2029" s="192"/>
      <c r="D2029" s="192" t="s">
        <v>2814</v>
      </c>
      <c r="E2029" s="192" t="s">
        <v>301</v>
      </c>
      <c r="F2029" s="191">
        <v>3160</v>
      </c>
      <c r="G2029" s="213" t="str">
        <f t="shared" si="62"/>
        <v>Amstelland en de Meerlanden</v>
      </c>
      <c r="H2029" s="215" t="str">
        <f t="shared" si="63"/>
        <v>LEIDEN</v>
      </c>
      <c r="I2029" s="22"/>
    </row>
    <row r="2030" spans="1:9" x14ac:dyDescent="0.2">
      <c r="A2030" s="194">
        <v>300</v>
      </c>
      <c r="B2030" s="195">
        <v>5413</v>
      </c>
      <c r="C2030" s="192"/>
      <c r="D2030" s="192" t="s">
        <v>2808</v>
      </c>
      <c r="E2030" s="192" t="s">
        <v>559</v>
      </c>
      <c r="F2030" s="191">
        <v>3160</v>
      </c>
      <c r="G2030" s="213" t="str">
        <f t="shared" si="62"/>
        <v>Amstelland en de Meerlanden</v>
      </c>
      <c r="H2030" s="215" t="str">
        <f t="shared" si="63"/>
        <v>LEIDEN</v>
      </c>
      <c r="I2030" s="22"/>
    </row>
    <row r="2031" spans="1:9" x14ac:dyDescent="0.2">
      <c r="A2031" s="194">
        <v>300</v>
      </c>
      <c r="B2031" s="195">
        <v>5414</v>
      </c>
      <c r="C2031" s="192"/>
      <c r="D2031" s="192" t="s">
        <v>2806</v>
      </c>
      <c r="E2031" s="192" t="s">
        <v>263</v>
      </c>
      <c r="F2031" s="191">
        <v>3160</v>
      </c>
      <c r="G2031" s="213" t="str">
        <f t="shared" si="62"/>
        <v>Amstelland en de Meerlanden</v>
      </c>
      <c r="H2031" s="215" t="str">
        <f t="shared" si="63"/>
        <v>LEIDEN</v>
      </c>
      <c r="I2031" s="22"/>
    </row>
    <row r="2032" spans="1:9" x14ac:dyDescent="0.2">
      <c r="A2032" s="194">
        <v>300</v>
      </c>
      <c r="B2032" s="195">
        <v>5416</v>
      </c>
      <c r="C2032" s="192"/>
      <c r="D2032" s="192" t="s">
        <v>1063</v>
      </c>
      <c r="E2032" s="192" t="s">
        <v>654</v>
      </c>
      <c r="F2032" s="191">
        <v>3160</v>
      </c>
      <c r="G2032" s="213" t="str">
        <f t="shared" si="62"/>
        <v>Amstelland en de Meerlanden</v>
      </c>
      <c r="H2032" s="215" t="str">
        <f t="shared" si="63"/>
        <v>LEIDEN</v>
      </c>
      <c r="I2032" s="22"/>
    </row>
    <row r="2033" spans="1:9" x14ac:dyDescent="0.2">
      <c r="A2033" s="194">
        <v>300</v>
      </c>
      <c r="B2033" s="195">
        <v>5417</v>
      </c>
      <c r="C2033" s="192"/>
      <c r="D2033" s="192" t="s">
        <v>1064</v>
      </c>
      <c r="E2033" s="192" t="s">
        <v>287</v>
      </c>
      <c r="F2033" s="191">
        <v>3160</v>
      </c>
      <c r="G2033" s="213" t="str">
        <f t="shared" si="62"/>
        <v>Amstelland en de Meerlanden</v>
      </c>
      <c r="H2033" s="215" t="str">
        <f t="shared" si="63"/>
        <v>LEIDEN</v>
      </c>
      <c r="I2033" s="22"/>
    </row>
    <row r="2034" spans="1:9" x14ac:dyDescent="0.2">
      <c r="A2034" s="194">
        <v>300</v>
      </c>
      <c r="B2034" s="195">
        <v>5419</v>
      </c>
      <c r="C2034" s="192"/>
      <c r="D2034" s="192" t="s">
        <v>1065</v>
      </c>
      <c r="E2034" s="192" t="s">
        <v>286</v>
      </c>
      <c r="F2034" s="191">
        <v>3160</v>
      </c>
      <c r="G2034" s="213" t="str">
        <f t="shared" si="62"/>
        <v>Amstelland en de Meerlanden</v>
      </c>
      <c r="H2034" s="215" t="str">
        <f t="shared" si="63"/>
        <v>LEIDEN</v>
      </c>
      <c r="I2034" s="22"/>
    </row>
    <row r="2035" spans="1:9" x14ac:dyDescent="0.2">
      <c r="A2035" s="194">
        <v>300</v>
      </c>
      <c r="B2035" s="195">
        <v>5420</v>
      </c>
      <c r="C2035" s="192"/>
      <c r="D2035" s="192" t="s">
        <v>2809</v>
      </c>
      <c r="E2035" s="192" t="s">
        <v>263</v>
      </c>
      <c r="F2035" s="191">
        <v>3160</v>
      </c>
      <c r="G2035" s="213" t="str">
        <f t="shared" si="62"/>
        <v>Amstelland en de Meerlanden</v>
      </c>
      <c r="H2035" s="215" t="str">
        <f t="shared" si="63"/>
        <v>LEIDEN</v>
      </c>
      <c r="I2035" s="22"/>
    </row>
    <row r="2036" spans="1:9" x14ac:dyDescent="0.2">
      <c r="A2036" s="194">
        <v>300</v>
      </c>
      <c r="B2036" s="195">
        <v>5422</v>
      </c>
      <c r="C2036" s="192"/>
      <c r="D2036" s="192" t="s">
        <v>1066</v>
      </c>
      <c r="E2036" s="192" t="s">
        <v>471</v>
      </c>
      <c r="F2036" s="191">
        <v>3020</v>
      </c>
      <c r="G2036" s="213" t="str">
        <f t="shared" si="62"/>
        <v>Friesland</v>
      </c>
      <c r="H2036" s="215" t="str">
        <f t="shared" si="63"/>
        <v>LEEUWARDEN</v>
      </c>
      <c r="I2036" s="22"/>
    </row>
    <row r="2037" spans="1:9" x14ac:dyDescent="0.2">
      <c r="A2037" s="194">
        <v>300</v>
      </c>
      <c r="B2037" s="195">
        <v>5423</v>
      </c>
      <c r="C2037" s="192"/>
      <c r="D2037" s="192" t="s">
        <v>1067</v>
      </c>
      <c r="E2037" s="192" t="s">
        <v>466</v>
      </c>
      <c r="F2037" s="191">
        <v>3020</v>
      </c>
      <c r="G2037" s="213" t="str">
        <f t="shared" si="62"/>
        <v>Friesland</v>
      </c>
      <c r="H2037" s="215" t="str">
        <f t="shared" si="63"/>
        <v>LEEUWARDEN</v>
      </c>
      <c r="I2037" s="22"/>
    </row>
    <row r="2038" spans="1:9" x14ac:dyDescent="0.2">
      <c r="A2038" s="194">
        <v>300</v>
      </c>
      <c r="B2038" s="195">
        <v>5424</v>
      </c>
      <c r="C2038" s="192"/>
      <c r="D2038" s="192" t="s">
        <v>1068</v>
      </c>
      <c r="E2038" s="192" t="s">
        <v>631</v>
      </c>
      <c r="F2038" s="191">
        <v>3020</v>
      </c>
      <c r="G2038" s="213" t="str">
        <f t="shared" si="62"/>
        <v>Friesland</v>
      </c>
      <c r="H2038" s="215" t="str">
        <f t="shared" si="63"/>
        <v>LEEUWARDEN</v>
      </c>
      <c r="I2038" s="22"/>
    </row>
    <row r="2039" spans="1:9" x14ac:dyDescent="0.2">
      <c r="A2039" s="194">
        <v>300</v>
      </c>
      <c r="B2039" s="195">
        <v>5425</v>
      </c>
      <c r="C2039" s="192"/>
      <c r="D2039" s="192" t="s">
        <v>1069</v>
      </c>
      <c r="E2039" s="192" t="s">
        <v>254</v>
      </c>
      <c r="F2039" s="191">
        <v>3020</v>
      </c>
      <c r="G2039" s="213" t="str">
        <f t="shared" si="62"/>
        <v>Friesland</v>
      </c>
      <c r="H2039" s="215" t="str">
        <f t="shared" si="63"/>
        <v>LEEUWARDEN</v>
      </c>
      <c r="I2039" s="22"/>
    </row>
    <row r="2040" spans="1:9" x14ac:dyDescent="0.2">
      <c r="A2040" s="194">
        <v>300</v>
      </c>
      <c r="B2040" s="195">
        <v>5426</v>
      </c>
      <c r="C2040" s="192"/>
      <c r="D2040" s="192" t="s">
        <v>1070</v>
      </c>
      <c r="E2040" s="192" t="s">
        <v>709</v>
      </c>
      <c r="F2040" s="191">
        <v>3210</v>
      </c>
      <c r="G2040" s="213" t="str">
        <f t="shared" si="62"/>
        <v>Rotterdam</v>
      </c>
      <c r="H2040" s="215" t="str">
        <f t="shared" si="63"/>
        <v>ZWOLLE</v>
      </c>
      <c r="I2040" s="22"/>
    </row>
    <row r="2041" spans="1:9" x14ac:dyDescent="0.2">
      <c r="A2041" s="194">
        <v>300</v>
      </c>
      <c r="B2041" s="195">
        <v>5428</v>
      </c>
      <c r="C2041" s="192"/>
      <c r="D2041" s="192" t="s">
        <v>2854</v>
      </c>
      <c r="E2041" s="192" t="s">
        <v>579</v>
      </c>
      <c r="F2041" s="191">
        <v>3210</v>
      </c>
      <c r="G2041" s="213" t="str">
        <f t="shared" si="62"/>
        <v>Rotterdam</v>
      </c>
      <c r="H2041" s="215" t="str">
        <f t="shared" si="63"/>
        <v>ZWOLLE</v>
      </c>
      <c r="I2041" s="22"/>
    </row>
    <row r="2042" spans="1:9" x14ac:dyDescent="0.2">
      <c r="A2042" s="194">
        <v>300</v>
      </c>
      <c r="B2042" s="195">
        <v>5429</v>
      </c>
      <c r="C2042" s="192"/>
      <c r="D2042" s="192" t="s">
        <v>1072</v>
      </c>
      <c r="E2042" s="192" t="s">
        <v>2855</v>
      </c>
      <c r="F2042" s="191">
        <v>3100</v>
      </c>
      <c r="G2042" s="213" t="str">
        <f t="shared" si="62"/>
        <v>Flevoland</v>
      </c>
      <c r="H2042" s="215" t="str">
        <f t="shared" si="63"/>
        <v>ZWOLLE</v>
      </c>
      <c r="I2042" s="22"/>
    </row>
    <row r="2043" spans="1:9" x14ac:dyDescent="0.2">
      <c r="A2043" s="194">
        <v>300</v>
      </c>
      <c r="B2043" s="195">
        <v>5430</v>
      </c>
      <c r="C2043" s="192"/>
      <c r="D2043" s="192" t="s">
        <v>1073</v>
      </c>
      <c r="E2043" s="192" t="s">
        <v>262</v>
      </c>
      <c r="F2043" s="191">
        <v>3090</v>
      </c>
      <c r="G2043" s="213" t="str">
        <f t="shared" si="62"/>
        <v>Utrecht</v>
      </c>
      <c r="H2043" s="215" t="str">
        <f t="shared" si="63"/>
        <v>AMERSFOORT</v>
      </c>
      <c r="I2043" s="22"/>
    </row>
    <row r="2044" spans="1:9" x14ac:dyDescent="0.2">
      <c r="A2044" s="194">
        <v>300</v>
      </c>
      <c r="B2044" s="195">
        <v>5431</v>
      </c>
      <c r="C2044" s="192"/>
      <c r="D2044" s="192" t="s">
        <v>1074</v>
      </c>
      <c r="E2044" s="192" t="s">
        <v>241</v>
      </c>
      <c r="F2044" s="191">
        <v>3150</v>
      </c>
      <c r="G2044" s="213" t="str">
        <f t="shared" si="62"/>
        <v>Amsterdam</v>
      </c>
      <c r="H2044" s="215" t="str">
        <f t="shared" si="63"/>
        <v>AMERSFOORT</v>
      </c>
      <c r="I2044" s="22"/>
    </row>
    <row r="2045" spans="1:9" x14ac:dyDescent="0.2">
      <c r="A2045" s="194">
        <v>300</v>
      </c>
      <c r="B2045" s="195">
        <v>5432</v>
      </c>
      <c r="C2045" s="192"/>
      <c r="D2045" s="192" t="s">
        <v>2856</v>
      </c>
      <c r="E2045" s="192" t="s">
        <v>271</v>
      </c>
      <c r="F2045" s="191">
        <v>3100</v>
      </c>
      <c r="G2045" s="213" t="str">
        <f t="shared" si="62"/>
        <v>Flevoland</v>
      </c>
      <c r="H2045" s="215" t="str">
        <f t="shared" si="63"/>
        <v>ZWOLLE</v>
      </c>
      <c r="I2045" s="22"/>
    </row>
    <row r="2046" spans="1:9" x14ac:dyDescent="0.2">
      <c r="A2046" s="194">
        <v>300</v>
      </c>
      <c r="B2046" s="195">
        <v>5433</v>
      </c>
      <c r="C2046" s="192"/>
      <c r="D2046" s="192" t="s">
        <v>1075</v>
      </c>
      <c r="E2046" s="192" t="s">
        <v>271</v>
      </c>
      <c r="F2046" s="191">
        <v>3100</v>
      </c>
      <c r="G2046" s="213" t="str">
        <f t="shared" si="62"/>
        <v>Flevoland</v>
      </c>
      <c r="H2046" s="215" t="str">
        <f t="shared" si="63"/>
        <v>ZWOLLE</v>
      </c>
      <c r="I2046" s="22"/>
    </row>
    <row r="2047" spans="1:9" x14ac:dyDescent="0.2">
      <c r="A2047" s="194">
        <v>300</v>
      </c>
      <c r="B2047" s="195">
        <v>5434</v>
      </c>
      <c r="C2047" s="192"/>
      <c r="D2047" s="192" t="s">
        <v>1076</v>
      </c>
      <c r="E2047" s="192" t="s">
        <v>428</v>
      </c>
      <c r="F2047" s="191">
        <v>3100</v>
      </c>
      <c r="G2047" s="213" t="str">
        <f t="shared" si="62"/>
        <v>Flevoland</v>
      </c>
      <c r="H2047" s="215" t="str">
        <f t="shared" si="63"/>
        <v>ZWOLLE</v>
      </c>
      <c r="I2047" s="22"/>
    </row>
    <row r="2048" spans="1:9" x14ac:dyDescent="0.2">
      <c r="A2048" s="194">
        <v>300</v>
      </c>
      <c r="B2048" s="195">
        <v>5435</v>
      </c>
      <c r="C2048" s="192"/>
      <c r="D2048" s="192" t="s">
        <v>1077</v>
      </c>
      <c r="E2048" s="192" t="s">
        <v>560</v>
      </c>
      <c r="F2048" s="191">
        <v>3210</v>
      </c>
      <c r="G2048" s="213" t="str">
        <f t="shared" si="62"/>
        <v>Rotterdam</v>
      </c>
      <c r="H2048" s="215" t="str">
        <f t="shared" si="63"/>
        <v>ZWOLLE</v>
      </c>
      <c r="I2048" s="22"/>
    </row>
    <row r="2049" spans="1:9" x14ac:dyDescent="0.2">
      <c r="A2049" s="194">
        <v>300</v>
      </c>
      <c r="B2049" s="195">
        <v>5437</v>
      </c>
      <c r="C2049" s="192"/>
      <c r="D2049" s="192" t="s">
        <v>1078</v>
      </c>
      <c r="E2049" s="192" t="s">
        <v>409</v>
      </c>
      <c r="F2049" s="191">
        <v>3100</v>
      </c>
      <c r="G2049" s="213" t="str">
        <f t="shared" si="62"/>
        <v>Flevoland</v>
      </c>
      <c r="H2049" s="215" t="str">
        <f t="shared" si="63"/>
        <v>ZWOLLE</v>
      </c>
      <c r="I2049" s="22"/>
    </row>
    <row r="2050" spans="1:9" x14ac:dyDescent="0.2">
      <c r="A2050" s="194">
        <v>300</v>
      </c>
      <c r="B2050" s="195">
        <v>5438</v>
      </c>
      <c r="C2050" s="192"/>
      <c r="D2050" s="192" t="s">
        <v>1079</v>
      </c>
      <c r="E2050" s="192" t="s">
        <v>2857</v>
      </c>
      <c r="F2050" s="191">
        <v>3040</v>
      </c>
      <c r="G2050" s="213" t="str">
        <f t="shared" si="62"/>
        <v>Zwolle</v>
      </c>
      <c r="H2050" s="215" t="str">
        <f t="shared" si="63"/>
        <v>ZWOLLE</v>
      </c>
      <c r="I2050" s="22"/>
    </row>
    <row r="2051" spans="1:9" x14ac:dyDescent="0.2">
      <c r="A2051" s="194">
        <v>300</v>
      </c>
      <c r="B2051" s="195">
        <v>5439</v>
      </c>
      <c r="C2051" s="192"/>
      <c r="D2051" s="192" t="s">
        <v>1080</v>
      </c>
      <c r="E2051" s="192" t="s">
        <v>364</v>
      </c>
      <c r="F2051" s="191">
        <v>3030</v>
      </c>
      <c r="G2051" s="213" t="str">
        <f t="shared" si="62"/>
        <v>Drenthe</v>
      </c>
      <c r="H2051" s="215" t="str">
        <f t="shared" si="63"/>
        <v>ZWOLLE</v>
      </c>
      <c r="I2051" s="22"/>
    </row>
    <row r="2052" spans="1:9" x14ac:dyDescent="0.2">
      <c r="A2052" s="194">
        <v>300</v>
      </c>
      <c r="B2052" s="195">
        <v>5440</v>
      </c>
      <c r="C2052" s="192"/>
      <c r="D2052" s="192" t="s">
        <v>1081</v>
      </c>
      <c r="E2052" s="192" t="s">
        <v>603</v>
      </c>
      <c r="F2052" s="191">
        <v>3210</v>
      </c>
      <c r="G2052" s="213" t="str">
        <f t="shared" si="62"/>
        <v>Rotterdam</v>
      </c>
      <c r="H2052" s="215" t="str">
        <f t="shared" si="63"/>
        <v>ZWOLLE</v>
      </c>
      <c r="I2052" s="22"/>
    </row>
    <row r="2053" spans="1:9" x14ac:dyDescent="0.2">
      <c r="A2053" s="194">
        <v>300</v>
      </c>
      <c r="B2053" s="195">
        <v>5442</v>
      </c>
      <c r="C2053" s="192"/>
      <c r="D2053" s="192" t="s">
        <v>2828</v>
      </c>
      <c r="E2053" s="192" t="s">
        <v>579</v>
      </c>
      <c r="F2053" s="191">
        <v>3210</v>
      </c>
      <c r="G2053" s="213" t="str">
        <f t="shared" si="62"/>
        <v>Rotterdam</v>
      </c>
      <c r="H2053" s="215" t="str">
        <f t="shared" si="63"/>
        <v>ZWOLLE</v>
      </c>
      <c r="I2053" s="22"/>
    </row>
    <row r="2054" spans="1:9" x14ac:dyDescent="0.2">
      <c r="A2054" s="194">
        <v>300</v>
      </c>
      <c r="B2054" s="195">
        <v>5443</v>
      </c>
      <c r="C2054" s="192"/>
      <c r="D2054" s="192" t="s">
        <v>1082</v>
      </c>
      <c r="E2054" s="192" t="s">
        <v>429</v>
      </c>
      <c r="F2054" s="191">
        <v>3210</v>
      </c>
      <c r="G2054" s="213" t="str">
        <f t="shared" si="62"/>
        <v>Rotterdam</v>
      </c>
      <c r="H2054" s="215" t="str">
        <f t="shared" si="63"/>
        <v>ZWOLLE</v>
      </c>
      <c r="I2054" s="22"/>
    </row>
    <row r="2055" spans="1:9" x14ac:dyDescent="0.2">
      <c r="A2055" s="194">
        <v>300</v>
      </c>
      <c r="B2055" s="195">
        <v>5444</v>
      </c>
      <c r="C2055" s="192"/>
      <c r="D2055" s="192" t="s">
        <v>2844</v>
      </c>
      <c r="E2055" s="192" t="s">
        <v>603</v>
      </c>
      <c r="F2055" s="191">
        <v>3150</v>
      </c>
      <c r="G2055" s="213" t="str">
        <f t="shared" si="62"/>
        <v>Amsterdam</v>
      </c>
      <c r="H2055" s="215" t="str">
        <f t="shared" si="63"/>
        <v>AMERSFOORT</v>
      </c>
      <c r="I2055" s="22"/>
    </row>
    <row r="2056" spans="1:9" x14ac:dyDescent="0.2">
      <c r="A2056" s="194">
        <v>300</v>
      </c>
      <c r="B2056" s="195">
        <v>5445</v>
      </c>
      <c r="C2056" s="192"/>
      <c r="D2056" s="192" t="s">
        <v>1083</v>
      </c>
      <c r="E2056" s="192" t="s">
        <v>1084</v>
      </c>
      <c r="F2056" s="191">
        <v>3210</v>
      </c>
      <c r="G2056" s="213" t="str">
        <f t="shared" si="62"/>
        <v>Rotterdam</v>
      </c>
      <c r="H2056" s="215" t="str">
        <f t="shared" si="63"/>
        <v>ZWOLLE</v>
      </c>
      <c r="I2056" s="22"/>
    </row>
    <row r="2057" spans="1:9" x14ac:dyDescent="0.2">
      <c r="A2057" s="194">
        <v>300</v>
      </c>
      <c r="B2057" s="195">
        <v>5447</v>
      </c>
      <c r="C2057" s="192"/>
      <c r="D2057" s="192" t="s">
        <v>2833</v>
      </c>
      <c r="E2057" s="192" t="s">
        <v>310</v>
      </c>
      <c r="F2057" s="191">
        <v>3210</v>
      </c>
      <c r="G2057" s="213" t="str">
        <f t="shared" si="62"/>
        <v>Rotterdam</v>
      </c>
      <c r="H2057" s="215" t="str">
        <f t="shared" si="63"/>
        <v>ZWOLLE</v>
      </c>
      <c r="I2057" s="22"/>
    </row>
    <row r="2058" spans="1:9" x14ac:dyDescent="0.2">
      <c r="A2058" s="194">
        <v>300</v>
      </c>
      <c r="B2058" s="195">
        <v>5448</v>
      </c>
      <c r="C2058" s="192"/>
      <c r="D2058" s="192" t="s">
        <v>2821</v>
      </c>
      <c r="E2058" s="192" t="s">
        <v>429</v>
      </c>
      <c r="F2058" s="191">
        <v>3060</v>
      </c>
      <c r="G2058" s="213" t="str">
        <f t="shared" si="62"/>
        <v>Apeldoorn Zutphen e.o.</v>
      </c>
      <c r="H2058" s="215" t="str">
        <f t="shared" si="63"/>
        <v>AMERSFOORT</v>
      </c>
      <c r="I2058" s="22"/>
    </row>
    <row r="2059" spans="1:9" x14ac:dyDescent="0.2">
      <c r="A2059" s="194">
        <v>300</v>
      </c>
      <c r="B2059" s="195">
        <v>5449</v>
      </c>
      <c r="C2059" s="192"/>
      <c r="D2059" s="192" t="s">
        <v>1085</v>
      </c>
      <c r="E2059" s="192" t="s">
        <v>409</v>
      </c>
      <c r="F2059" s="191">
        <v>3040</v>
      </c>
      <c r="G2059" s="213" t="str">
        <f t="shared" si="62"/>
        <v>Zwolle</v>
      </c>
      <c r="H2059" s="215" t="str">
        <f t="shared" si="63"/>
        <v>ZWOLLE</v>
      </c>
      <c r="I2059" s="22"/>
    </row>
    <row r="2060" spans="1:9" x14ac:dyDescent="0.2">
      <c r="A2060" s="194">
        <v>300</v>
      </c>
      <c r="B2060" s="195">
        <v>5450</v>
      </c>
      <c r="C2060" s="192"/>
      <c r="D2060" s="192" t="s">
        <v>2829</v>
      </c>
      <c r="E2060" s="192" t="s">
        <v>994</v>
      </c>
      <c r="F2060" s="191">
        <v>3210</v>
      </c>
      <c r="G2060" s="213" t="str">
        <f t="shared" si="62"/>
        <v>Rotterdam</v>
      </c>
      <c r="H2060" s="215" t="str">
        <f t="shared" si="63"/>
        <v>ZWOLLE</v>
      </c>
      <c r="I2060" s="22"/>
    </row>
    <row r="2061" spans="1:9" x14ac:dyDescent="0.2">
      <c r="A2061" s="194">
        <v>300</v>
      </c>
      <c r="B2061" s="195">
        <v>5451</v>
      </c>
      <c r="C2061" s="192"/>
      <c r="D2061" s="192" t="s">
        <v>1086</v>
      </c>
      <c r="E2061" s="192" t="s">
        <v>428</v>
      </c>
      <c r="F2061" s="191">
        <v>3110</v>
      </c>
      <c r="G2061" s="213" t="str">
        <f t="shared" si="62"/>
        <v>t Gooi</v>
      </c>
      <c r="H2061" s="215" t="str">
        <f t="shared" si="63"/>
        <v>AMERSFOORT</v>
      </c>
      <c r="I2061" s="22"/>
    </row>
    <row r="2062" spans="1:9" x14ac:dyDescent="0.2">
      <c r="A2062" s="194">
        <v>300</v>
      </c>
      <c r="B2062" s="195">
        <v>5453</v>
      </c>
      <c r="C2062" s="192"/>
      <c r="D2062" s="192" t="s">
        <v>1087</v>
      </c>
      <c r="E2062" s="192" t="s">
        <v>916</v>
      </c>
      <c r="F2062" s="191">
        <v>3100</v>
      </c>
      <c r="G2062" s="213" t="str">
        <f t="shared" si="62"/>
        <v>Flevoland</v>
      </c>
      <c r="H2062" s="215" t="str">
        <f t="shared" si="63"/>
        <v>ZWOLLE</v>
      </c>
      <c r="I2062" s="22"/>
    </row>
    <row r="2063" spans="1:9" x14ac:dyDescent="0.2">
      <c r="A2063" s="194">
        <v>300</v>
      </c>
      <c r="B2063" s="195">
        <v>5454</v>
      </c>
      <c r="C2063" s="192"/>
      <c r="D2063" s="192" t="s">
        <v>1088</v>
      </c>
      <c r="E2063" s="192" t="s">
        <v>263</v>
      </c>
      <c r="F2063" s="191">
        <v>3150</v>
      </c>
      <c r="G2063" s="213" t="str">
        <f t="shared" si="62"/>
        <v>Amsterdam</v>
      </c>
      <c r="H2063" s="215" t="str">
        <f t="shared" si="63"/>
        <v>AMERSFOORT</v>
      </c>
      <c r="I2063" s="22"/>
    </row>
    <row r="2064" spans="1:9" x14ac:dyDescent="0.2">
      <c r="A2064" s="194">
        <v>300</v>
      </c>
      <c r="B2064" s="195">
        <v>5455</v>
      </c>
      <c r="C2064" s="192"/>
      <c r="D2064" s="192" t="s">
        <v>1089</v>
      </c>
      <c r="E2064" s="192" t="s">
        <v>409</v>
      </c>
      <c r="F2064" s="191">
        <v>3100</v>
      </c>
      <c r="G2064" s="213" t="str">
        <f t="shared" si="62"/>
        <v>Flevoland</v>
      </c>
      <c r="H2064" s="215" t="str">
        <f t="shared" si="63"/>
        <v>ZWOLLE</v>
      </c>
      <c r="I2064" s="22"/>
    </row>
    <row r="2065" spans="1:9" x14ac:dyDescent="0.2">
      <c r="A2065" s="194">
        <v>300</v>
      </c>
      <c r="B2065" s="195">
        <v>5457</v>
      </c>
      <c r="C2065" s="192"/>
      <c r="D2065" s="192" t="s">
        <v>2843</v>
      </c>
      <c r="E2065" s="192" t="s">
        <v>559</v>
      </c>
      <c r="F2065" s="191">
        <v>3150</v>
      </c>
      <c r="G2065" s="213" t="str">
        <f t="shared" si="62"/>
        <v>Amsterdam</v>
      </c>
      <c r="H2065" s="215" t="str">
        <f t="shared" si="63"/>
        <v>AMERSFOORT</v>
      </c>
      <c r="I2065" s="22"/>
    </row>
    <row r="2066" spans="1:9" x14ac:dyDescent="0.2">
      <c r="A2066" s="194">
        <v>300</v>
      </c>
      <c r="B2066" s="195">
        <v>5458</v>
      </c>
      <c r="C2066" s="192"/>
      <c r="D2066" s="192" t="s">
        <v>2858</v>
      </c>
      <c r="E2066" s="192" t="s">
        <v>652</v>
      </c>
      <c r="F2066" s="191">
        <v>3130</v>
      </c>
      <c r="G2066" s="213" t="str">
        <f t="shared" si="62"/>
        <v>Kennemerland</v>
      </c>
      <c r="H2066" s="215" t="str">
        <f t="shared" si="63"/>
        <v>ZWOLLE</v>
      </c>
      <c r="I2066" s="22"/>
    </row>
    <row r="2067" spans="1:9" x14ac:dyDescent="0.2">
      <c r="A2067" s="194">
        <v>300</v>
      </c>
      <c r="B2067" s="195">
        <v>5459</v>
      </c>
      <c r="C2067" s="192"/>
      <c r="D2067" s="192" t="s">
        <v>2848</v>
      </c>
      <c r="E2067" s="192" t="s">
        <v>401</v>
      </c>
      <c r="F2067" s="191">
        <v>3210</v>
      </c>
      <c r="G2067" s="213" t="str">
        <f t="shared" si="62"/>
        <v>Rotterdam</v>
      </c>
      <c r="H2067" s="215" t="str">
        <f t="shared" si="63"/>
        <v>ZWOLLE</v>
      </c>
      <c r="I2067" s="22"/>
    </row>
    <row r="2068" spans="1:9" x14ac:dyDescent="0.2">
      <c r="A2068" s="194">
        <v>300</v>
      </c>
      <c r="B2068" s="195">
        <v>5460</v>
      </c>
      <c r="C2068" s="192"/>
      <c r="D2068" s="192" t="s">
        <v>44</v>
      </c>
      <c r="E2068" s="192" t="s">
        <v>398</v>
      </c>
      <c r="F2068" s="191">
        <v>3210</v>
      </c>
      <c r="G2068" s="213" t="str">
        <f t="shared" si="62"/>
        <v>Rotterdam</v>
      </c>
      <c r="H2068" s="215" t="str">
        <f t="shared" si="63"/>
        <v>ZWOLLE</v>
      </c>
      <c r="I2068" s="22"/>
    </row>
    <row r="2069" spans="1:9" x14ac:dyDescent="0.2">
      <c r="A2069" s="194">
        <v>300</v>
      </c>
      <c r="B2069" s="195">
        <v>5461</v>
      </c>
      <c r="C2069" s="192"/>
      <c r="D2069" s="192" t="s">
        <v>2837</v>
      </c>
      <c r="E2069" s="192" t="s">
        <v>403</v>
      </c>
      <c r="F2069" s="191">
        <v>3210</v>
      </c>
      <c r="G2069" s="213" t="str">
        <f t="shared" si="62"/>
        <v>Rotterdam</v>
      </c>
      <c r="H2069" s="215" t="str">
        <f t="shared" si="63"/>
        <v>ZWOLLE</v>
      </c>
      <c r="I2069" s="22"/>
    </row>
    <row r="2070" spans="1:9" x14ac:dyDescent="0.2">
      <c r="A2070" s="194">
        <v>300</v>
      </c>
      <c r="B2070" s="195">
        <v>5462</v>
      </c>
      <c r="C2070" s="192"/>
      <c r="D2070" s="192" t="s">
        <v>2836</v>
      </c>
      <c r="E2070" s="192" t="s">
        <v>241</v>
      </c>
      <c r="F2070" s="191">
        <v>3150</v>
      </c>
      <c r="G2070" s="213" t="str">
        <f t="shared" si="62"/>
        <v>Amsterdam</v>
      </c>
      <c r="H2070" s="215" t="str">
        <f t="shared" si="63"/>
        <v>AMERSFOORT</v>
      </c>
      <c r="I2070" s="22"/>
    </row>
    <row r="2071" spans="1:9" x14ac:dyDescent="0.2">
      <c r="A2071" s="194">
        <v>300</v>
      </c>
      <c r="B2071" s="195">
        <v>5463</v>
      </c>
      <c r="C2071" s="192"/>
      <c r="D2071" s="192" t="s">
        <v>2838</v>
      </c>
      <c r="E2071" s="192" t="s">
        <v>560</v>
      </c>
      <c r="F2071" s="191">
        <v>3210</v>
      </c>
      <c r="G2071" s="213" t="str">
        <f t="shared" si="62"/>
        <v>Rotterdam</v>
      </c>
      <c r="H2071" s="215" t="str">
        <f t="shared" si="63"/>
        <v>ZWOLLE</v>
      </c>
      <c r="I2071" s="22"/>
    </row>
    <row r="2072" spans="1:9" x14ac:dyDescent="0.2">
      <c r="A2072" s="194">
        <v>300</v>
      </c>
      <c r="B2072" s="195">
        <v>5464</v>
      </c>
      <c r="C2072" s="192"/>
      <c r="D2072" s="192" t="s">
        <v>1065</v>
      </c>
      <c r="E2072" s="192" t="s">
        <v>286</v>
      </c>
      <c r="F2072" s="191">
        <v>3130</v>
      </c>
      <c r="G2072" s="213" t="str">
        <f t="shared" ref="G2072:G2135" si="64">VLOOKUP($F2072,$J$23:$L$54,2,FALSE)</f>
        <v>Kennemerland</v>
      </c>
      <c r="H2072" s="215" t="str">
        <f t="shared" ref="H2072:H2135" si="65">VLOOKUP($F2072,$J$23:$L$54,3,FALSE)</f>
        <v>ZWOLLE</v>
      </c>
      <c r="I2072" s="22"/>
    </row>
    <row r="2073" spans="1:9" x14ac:dyDescent="0.2">
      <c r="A2073" s="194">
        <v>300</v>
      </c>
      <c r="B2073" s="195">
        <v>5465</v>
      </c>
      <c r="C2073" s="192"/>
      <c r="D2073" s="192" t="s">
        <v>2852</v>
      </c>
      <c r="E2073" s="192" t="s">
        <v>554</v>
      </c>
      <c r="F2073" s="191">
        <v>3090</v>
      </c>
      <c r="G2073" s="213" t="str">
        <f t="shared" si="64"/>
        <v>Utrecht</v>
      </c>
      <c r="H2073" s="215" t="str">
        <f t="shared" si="65"/>
        <v>AMERSFOORT</v>
      </c>
      <c r="I2073" s="22"/>
    </row>
    <row r="2074" spans="1:9" x14ac:dyDescent="0.2">
      <c r="A2074" s="194">
        <v>300</v>
      </c>
      <c r="B2074" s="195">
        <v>5466</v>
      </c>
      <c r="C2074" s="192"/>
      <c r="D2074" s="192" t="s">
        <v>1090</v>
      </c>
      <c r="E2074" s="192" t="s">
        <v>560</v>
      </c>
      <c r="F2074" s="191">
        <v>3210</v>
      </c>
      <c r="G2074" s="213" t="str">
        <f t="shared" si="64"/>
        <v>Rotterdam</v>
      </c>
      <c r="H2074" s="215" t="str">
        <f t="shared" si="65"/>
        <v>ZWOLLE</v>
      </c>
      <c r="I2074" s="22"/>
    </row>
    <row r="2075" spans="1:9" x14ac:dyDescent="0.2">
      <c r="A2075" s="194">
        <v>300</v>
      </c>
      <c r="B2075" s="195">
        <v>5468</v>
      </c>
      <c r="C2075" s="192"/>
      <c r="D2075" s="192" t="s">
        <v>1091</v>
      </c>
      <c r="E2075" s="192" t="s">
        <v>409</v>
      </c>
      <c r="F2075" s="191">
        <v>3040</v>
      </c>
      <c r="G2075" s="213" t="str">
        <f t="shared" si="64"/>
        <v>Zwolle</v>
      </c>
      <c r="H2075" s="215" t="str">
        <f t="shared" si="65"/>
        <v>ZWOLLE</v>
      </c>
      <c r="I2075" s="22"/>
    </row>
    <row r="2076" spans="1:9" x14ac:dyDescent="0.2">
      <c r="A2076" s="194">
        <v>300</v>
      </c>
      <c r="B2076" s="195">
        <v>5469</v>
      </c>
      <c r="C2076" s="192"/>
      <c r="D2076" s="192" t="s">
        <v>2840</v>
      </c>
      <c r="E2076" s="192" t="s">
        <v>283</v>
      </c>
      <c r="F2076" s="191">
        <v>3210</v>
      </c>
      <c r="G2076" s="213" t="str">
        <f t="shared" si="64"/>
        <v>Rotterdam</v>
      </c>
      <c r="H2076" s="215" t="str">
        <f t="shared" si="65"/>
        <v>ZWOLLE</v>
      </c>
      <c r="I2076" s="22"/>
    </row>
    <row r="2077" spans="1:9" x14ac:dyDescent="0.2">
      <c r="A2077" s="194">
        <v>300</v>
      </c>
      <c r="B2077" s="195">
        <v>5470</v>
      </c>
      <c r="C2077" s="192"/>
      <c r="D2077" s="192" t="s">
        <v>1063</v>
      </c>
      <c r="E2077" s="192" t="s">
        <v>654</v>
      </c>
      <c r="F2077" s="191">
        <v>3150</v>
      </c>
      <c r="G2077" s="213" t="str">
        <f t="shared" si="64"/>
        <v>Amsterdam</v>
      </c>
      <c r="H2077" s="215" t="str">
        <f t="shared" si="65"/>
        <v>AMERSFOORT</v>
      </c>
      <c r="I2077" s="22"/>
    </row>
    <row r="2078" spans="1:9" x14ac:dyDescent="0.2">
      <c r="A2078" s="194">
        <v>300</v>
      </c>
      <c r="B2078" s="195">
        <v>5472</v>
      </c>
      <c r="C2078" s="192"/>
      <c r="D2078" s="192" t="s">
        <v>2859</v>
      </c>
      <c r="E2078" s="192" t="s">
        <v>1092</v>
      </c>
      <c r="F2078" s="191">
        <v>3190</v>
      </c>
      <c r="G2078" s="213" t="str">
        <f t="shared" si="64"/>
        <v>Delft Westland Oostland</v>
      </c>
      <c r="H2078" s="215" t="str">
        <f t="shared" si="65"/>
        <v>SCHIEDAM</v>
      </c>
      <c r="I2078" s="22"/>
    </row>
    <row r="2079" spans="1:9" x14ac:dyDescent="0.2">
      <c r="A2079" s="194">
        <v>300</v>
      </c>
      <c r="B2079" s="195">
        <v>5474</v>
      </c>
      <c r="C2079" s="192"/>
      <c r="D2079" s="192" t="s">
        <v>1093</v>
      </c>
      <c r="E2079" s="192" t="s">
        <v>562</v>
      </c>
      <c r="F2079" s="191">
        <v>3090</v>
      </c>
      <c r="G2079" s="213" t="str">
        <f t="shared" si="64"/>
        <v>Utrecht</v>
      </c>
      <c r="H2079" s="215" t="str">
        <f t="shared" si="65"/>
        <v>AMERSFOORT</v>
      </c>
      <c r="I2079" s="22"/>
    </row>
    <row r="2080" spans="1:9" x14ac:dyDescent="0.2">
      <c r="A2080" s="194">
        <v>300</v>
      </c>
      <c r="B2080" s="195">
        <v>5475</v>
      </c>
      <c r="C2080" s="192"/>
      <c r="D2080" s="192" t="s">
        <v>1094</v>
      </c>
      <c r="E2080" s="192" t="s">
        <v>558</v>
      </c>
      <c r="F2080" s="191">
        <v>3090</v>
      </c>
      <c r="G2080" s="213" t="str">
        <f t="shared" si="64"/>
        <v>Utrecht</v>
      </c>
      <c r="H2080" s="215" t="str">
        <f t="shared" si="65"/>
        <v>AMERSFOORT</v>
      </c>
      <c r="I2080" s="22"/>
    </row>
    <row r="2081" spans="1:9" x14ac:dyDescent="0.2">
      <c r="A2081" s="194">
        <v>300</v>
      </c>
      <c r="B2081" s="195">
        <v>5476</v>
      </c>
      <c r="C2081" s="192"/>
      <c r="D2081" s="192" t="s">
        <v>1198</v>
      </c>
      <c r="E2081" s="192" t="s">
        <v>255</v>
      </c>
      <c r="F2081" s="191">
        <v>3270</v>
      </c>
      <c r="G2081" s="213" t="str">
        <f t="shared" si="64"/>
        <v>Midden-Brabant</v>
      </c>
      <c r="H2081" s="215" t="str">
        <f t="shared" si="65"/>
        <v>TILBURG</v>
      </c>
      <c r="I2081" s="22"/>
    </row>
    <row r="2082" spans="1:9" x14ac:dyDescent="0.2">
      <c r="A2082" s="194">
        <v>300</v>
      </c>
      <c r="B2082" s="195">
        <v>5477</v>
      </c>
      <c r="C2082" s="192"/>
      <c r="D2082" s="192" t="s">
        <v>1199</v>
      </c>
      <c r="E2082" s="192" t="s">
        <v>802</v>
      </c>
      <c r="F2082" s="191">
        <v>3080</v>
      </c>
      <c r="G2082" s="213" t="str">
        <f t="shared" si="64"/>
        <v>Nijmegen</v>
      </c>
      <c r="H2082" s="215" t="str">
        <f t="shared" si="65"/>
        <v>EINDHOVEN</v>
      </c>
      <c r="I2082" s="22"/>
    </row>
    <row r="2083" spans="1:9" x14ac:dyDescent="0.2">
      <c r="A2083" s="194">
        <v>300</v>
      </c>
      <c r="B2083" s="195">
        <v>5478</v>
      </c>
      <c r="C2083" s="192"/>
      <c r="D2083" s="192" t="s">
        <v>2860</v>
      </c>
      <c r="E2083" s="192" t="s">
        <v>406</v>
      </c>
      <c r="F2083" s="191">
        <v>3080</v>
      </c>
      <c r="G2083" s="213" t="str">
        <f t="shared" si="64"/>
        <v>Nijmegen</v>
      </c>
      <c r="H2083" s="215" t="str">
        <f t="shared" si="65"/>
        <v>EINDHOVEN</v>
      </c>
      <c r="I2083" s="22"/>
    </row>
    <row r="2084" spans="1:9" x14ac:dyDescent="0.2">
      <c r="A2084" s="194">
        <v>300</v>
      </c>
      <c r="B2084" s="195">
        <v>5479</v>
      </c>
      <c r="C2084" s="192"/>
      <c r="D2084" s="192" t="s">
        <v>1200</v>
      </c>
      <c r="E2084" s="192" t="s">
        <v>1201</v>
      </c>
      <c r="F2084" s="191">
        <v>3080</v>
      </c>
      <c r="G2084" s="213" t="str">
        <f t="shared" si="64"/>
        <v>Nijmegen</v>
      </c>
      <c r="H2084" s="215" t="str">
        <f t="shared" si="65"/>
        <v>EINDHOVEN</v>
      </c>
      <c r="I2084" s="22"/>
    </row>
    <row r="2085" spans="1:9" x14ac:dyDescent="0.2">
      <c r="A2085" s="194">
        <v>300</v>
      </c>
      <c r="B2085" s="195">
        <v>5480</v>
      </c>
      <c r="C2085" s="192"/>
      <c r="D2085" s="192" t="s">
        <v>1202</v>
      </c>
      <c r="E2085" s="192" t="s">
        <v>1203</v>
      </c>
      <c r="F2085" s="191">
        <v>3080</v>
      </c>
      <c r="G2085" s="213" t="str">
        <f t="shared" si="64"/>
        <v>Nijmegen</v>
      </c>
      <c r="H2085" s="215" t="str">
        <f t="shared" si="65"/>
        <v>EINDHOVEN</v>
      </c>
      <c r="I2085" s="22"/>
    </row>
    <row r="2086" spans="1:9" x14ac:dyDescent="0.2">
      <c r="A2086" s="194">
        <v>300</v>
      </c>
      <c r="B2086" s="195">
        <v>5481</v>
      </c>
      <c r="C2086" s="192"/>
      <c r="D2086" s="192" t="s">
        <v>1204</v>
      </c>
      <c r="E2086" s="192" t="s">
        <v>556</v>
      </c>
      <c r="F2086" s="191">
        <v>3240</v>
      </c>
      <c r="G2086" s="213" t="str">
        <f t="shared" si="64"/>
        <v>Waardenland</v>
      </c>
      <c r="H2086" s="215" t="str">
        <f t="shared" si="65"/>
        <v>GORINCHEM</v>
      </c>
      <c r="I2086" s="22"/>
    </row>
    <row r="2087" spans="1:9" x14ac:dyDescent="0.2">
      <c r="A2087" s="194">
        <v>300</v>
      </c>
      <c r="B2087" s="195">
        <v>5482</v>
      </c>
      <c r="C2087" s="192"/>
      <c r="D2087" s="192" t="s">
        <v>1205</v>
      </c>
      <c r="E2087" s="192" t="s">
        <v>273</v>
      </c>
      <c r="F2087" s="191">
        <v>3240</v>
      </c>
      <c r="G2087" s="213" t="str">
        <f t="shared" si="64"/>
        <v>Waardenland</v>
      </c>
      <c r="H2087" s="215" t="str">
        <f t="shared" si="65"/>
        <v>GORINCHEM</v>
      </c>
      <c r="I2087" s="22"/>
    </row>
    <row r="2088" spans="1:9" x14ac:dyDescent="0.2">
      <c r="A2088" s="194">
        <v>300</v>
      </c>
      <c r="B2088" s="195">
        <v>5483</v>
      </c>
      <c r="C2088" s="192"/>
      <c r="D2088" s="192" t="s">
        <v>1206</v>
      </c>
      <c r="E2088" s="192" t="s">
        <v>449</v>
      </c>
      <c r="F2088" s="191">
        <v>3080</v>
      </c>
      <c r="G2088" s="213" t="str">
        <f t="shared" si="64"/>
        <v>Nijmegen</v>
      </c>
      <c r="H2088" s="215" t="str">
        <f t="shared" si="65"/>
        <v>EINDHOVEN</v>
      </c>
      <c r="I2088" s="22"/>
    </row>
    <row r="2089" spans="1:9" x14ac:dyDescent="0.2">
      <c r="A2089" s="194">
        <v>300</v>
      </c>
      <c r="B2089" s="195">
        <v>5484</v>
      </c>
      <c r="C2089" s="192"/>
      <c r="D2089" s="192" t="s">
        <v>1207</v>
      </c>
      <c r="E2089" s="192" t="s">
        <v>1208</v>
      </c>
      <c r="F2089" s="191">
        <v>3080</v>
      </c>
      <c r="G2089" s="213" t="str">
        <f t="shared" si="64"/>
        <v>Nijmegen</v>
      </c>
      <c r="H2089" s="215" t="str">
        <f t="shared" si="65"/>
        <v>EINDHOVEN</v>
      </c>
      <c r="I2089" s="22"/>
    </row>
    <row r="2090" spans="1:9" x14ac:dyDescent="0.2">
      <c r="A2090" s="194">
        <v>300</v>
      </c>
      <c r="B2090" s="195">
        <v>5485</v>
      </c>
      <c r="C2090" s="192"/>
      <c r="D2090" s="192" t="s">
        <v>2848</v>
      </c>
      <c r="E2090" s="192" t="s">
        <v>401</v>
      </c>
      <c r="F2090" s="191">
        <v>3200</v>
      </c>
      <c r="G2090" s="213" t="str">
        <f t="shared" si="64"/>
        <v>Midden-Holland</v>
      </c>
      <c r="H2090" s="215" t="str">
        <f t="shared" si="65"/>
        <v>GORINCHEM</v>
      </c>
      <c r="I2090" s="22"/>
    </row>
    <row r="2091" spans="1:9" x14ac:dyDescent="0.2">
      <c r="A2091" s="194">
        <v>300</v>
      </c>
      <c r="B2091" s="195">
        <v>5486</v>
      </c>
      <c r="C2091" s="192"/>
      <c r="D2091" s="192" t="s">
        <v>1209</v>
      </c>
      <c r="E2091" s="192" t="s">
        <v>273</v>
      </c>
      <c r="F2091" s="191">
        <v>3240</v>
      </c>
      <c r="G2091" s="213" t="str">
        <f t="shared" si="64"/>
        <v>Waardenland</v>
      </c>
      <c r="H2091" s="215" t="str">
        <f t="shared" si="65"/>
        <v>GORINCHEM</v>
      </c>
      <c r="I2091" s="22"/>
    </row>
    <row r="2092" spans="1:9" x14ac:dyDescent="0.2">
      <c r="A2092" s="194">
        <v>300</v>
      </c>
      <c r="B2092" s="195">
        <v>5487</v>
      </c>
      <c r="C2092" s="192"/>
      <c r="D2092" s="192" t="s">
        <v>1210</v>
      </c>
      <c r="E2092" s="192" t="s">
        <v>571</v>
      </c>
      <c r="F2092" s="191">
        <v>3080</v>
      </c>
      <c r="G2092" s="213" t="str">
        <f t="shared" si="64"/>
        <v>Nijmegen</v>
      </c>
      <c r="H2092" s="215" t="str">
        <f t="shared" si="65"/>
        <v>EINDHOVEN</v>
      </c>
      <c r="I2092" s="22"/>
    </row>
    <row r="2093" spans="1:9" x14ac:dyDescent="0.2">
      <c r="A2093" s="194">
        <v>300</v>
      </c>
      <c r="B2093" s="195">
        <v>5488</v>
      </c>
      <c r="C2093" s="192"/>
      <c r="D2093" s="192" t="s">
        <v>1211</v>
      </c>
      <c r="E2093" s="192" t="s">
        <v>1212</v>
      </c>
      <c r="F2093" s="191">
        <v>3080</v>
      </c>
      <c r="G2093" s="213" t="str">
        <f t="shared" si="64"/>
        <v>Nijmegen</v>
      </c>
      <c r="H2093" s="215" t="str">
        <f t="shared" si="65"/>
        <v>EINDHOVEN</v>
      </c>
      <c r="I2093" s="22"/>
    </row>
    <row r="2094" spans="1:9" x14ac:dyDescent="0.2">
      <c r="A2094" s="194">
        <v>300</v>
      </c>
      <c r="B2094" s="195">
        <v>5489</v>
      </c>
      <c r="C2094" s="192"/>
      <c r="D2094" s="192" t="s">
        <v>2861</v>
      </c>
      <c r="E2094" s="192" t="s">
        <v>398</v>
      </c>
      <c r="F2094" s="191">
        <v>3080</v>
      </c>
      <c r="G2094" s="213" t="str">
        <f t="shared" si="64"/>
        <v>Nijmegen</v>
      </c>
      <c r="H2094" s="215" t="str">
        <f t="shared" si="65"/>
        <v>EINDHOVEN</v>
      </c>
      <c r="I2094" s="22"/>
    </row>
    <row r="2095" spans="1:9" x14ac:dyDescent="0.2">
      <c r="A2095" s="194">
        <v>300</v>
      </c>
      <c r="B2095" s="195">
        <v>5490</v>
      </c>
      <c r="C2095" s="192"/>
      <c r="D2095" s="192" t="s">
        <v>1213</v>
      </c>
      <c r="E2095" s="192" t="s">
        <v>257</v>
      </c>
      <c r="F2095" s="191">
        <v>3080</v>
      </c>
      <c r="G2095" s="213" t="str">
        <f t="shared" si="64"/>
        <v>Nijmegen</v>
      </c>
      <c r="H2095" s="215" t="str">
        <f t="shared" si="65"/>
        <v>EINDHOVEN</v>
      </c>
      <c r="I2095" s="22"/>
    </row>
    <row r="2096" spans="1:9" x14ac:dyDescent="0.2">
      <c r="A2096" s="194">
        <v>300</v>
      </c>
      <c r="B2096" s="195">
        <v>5491</v>
      </c>
      <c r="C2096" s="192"/>
      <c r="D2096" s="192" t="s">
        <v>1214</v>
      </c>
      <c r="E2096" s="192" t="s">
        <v>1215</v>
      </c>
      <c r="F2096" s="191">
        <v>3080</v>
      </c>
      <c r="G2096" s="213" t="str">
        <f t="shared" si="64"/>
        <v>Nijmegen</v>
      </c>
      <c r="H2096" s="215" t="str">
        <f t="shared" si="65"/>
        <v>EINDHOVEN</v>
      </c>
      <c r="I2096" s="22"/>
    </row>
    <row r="2097" spans="1:9" x14ac:dyDescent="0.2">
      <c r="A2097" s="194">
        <v>300</v>
      </c>
      <c r="B2097" s="195">
        <v>5492</v>
      </c>
      <c r="C2097" s="192"/>
      <c r="D2097" s="192" t="s">
        <v>1216</v>
      </c>
      <c r="E2097" s="192" t="s">
        <v>1217</v>
      </c>
      <c r="F2097" s="191">
        <v>3080</v>
      </c>
      <c r="G2097" s="213" t="str">
        <f t="shared" si="64"/>
        <v>Nijmegen</v>
      </c>
      <c r="H2097" s="215" t="str">
        <f t="shared" si="65"/>
        <v>EINDHOVEN</v>
      </c>
      <c r="I2097" s="22"/>
    </row>
    <row r="2098" spans="1:9" x14ac:dyDescent="0.2">
      <c r="A2098" s="194">
        <v>300</v>
      </c>
      <c r="B2098" s="195">
        <v>5493</v>
      </c>
      <c r="C2098" s="192"/>
      <c r="D2098" s="192" t="s">
        <v>1218</v>
      </c>
      <c r="E2098" s="192" t="s">
        <v>625</v>
      </c>
      <c r="F2098" s="191">
        <v>3080</v>
      </c>
      <c r="G2098" s="213" t="str">
        <f t="shared" si="64"/>
        <v>Nijmegen</v>
      </c>
      <c r="H2098" s="215" t="str">
        <f t="shared" si="65"/>
        <v>EINDHOVEN</v>
      </c>
      <c r="I2098" s="22"/>
    </row>
    <row r="2099" spans="1:9" x14ac:dyDescent="0.2">
      <c r="A2099" s="194">
        <v>300</v>
      </c>
      <c r="B2099" s="195">
        <v>5494</v>
      </c>
      <c r="C2099" s="192"/>
      <c r="D2099" s="192" t="s">
        <v>1219</v>
      </c>
      <c r="E2099" s="192" t="s">
        <v>461</v>
      </c>
      <c r="F2099" s="191">
        <v>3240</v>
      </c>
      <c r="G2099" s="213" t="str">
        <f t="shared" si="64"/>
        <v>Waardenland</v>
      </c>
      <c r="H2099" s="215" t="str">
        <f t="shared" si="65"/>
        <v>GORINCHEM</v>
      </c>
      <c r="I2099" s="22"/>
    </row>
    <row r="2100" spans="1:9" x14ac:dyDescent="0.2">
      <c r="A2100" s="194">
        <v>300</v>
      </c>
      <c r="B2100" s="195">
        <v>5495</v>
      </c>
      <c r="C2100" s="192"/>
      <c r="D2100" s="192" t="s">
        <v>2862</v>
      </c>
      <c r="E2100" s="192" t="s">
        <v>609</v>
      </c>
      <c r="F2100" s="191">
        <v>3200</v>
      </c>
      <c r="G2100" s="213" t="str">
        <f t="shared" si="64"/>
        <v>Midden-Holland</v>
      </c>
      <c r="H2100" s="215" t="str">
        <f t="shared" si="65"/>
        <v>GORINCHEM</v>
      </c>
      <c r="I2100" s="22"/>
    </row>
    <row r="2101" spans="1:9" x14ac:dyDescent="0.2">
      <c r="A2101" s="194">
        <v>300</v>
      </c>
      <c r="B2101" s="195">
        <v>5496</v>
      </c>
      <c r="C2101" s="192"/>
      <c r="D2101" s="192" t="s">
        <v>2863</v>
      </c>
      <c r="E2101" s="192" t="s">
        <v>560</v>
      </c>
      <c r="F2101" s="191">
        <v>3200</v>
      </c>
      <c r="G2101" s="213" t="str">
        <f t="shared" si="64"/>
        <v>Midden-Holland</v>
      </c>
      <c r="H2101" s="215" t="str">
        <f t="shared" si="65"/>
        <v>GORINCHEM</v>
      </c>
      <c r="I2101" s="22"/>
    </row>
    <row r="2102" spans="1:9" x14ac:dyDescent="0.2">
      <c r="A2102" s="194">
        <v>300</v>
      </c>
      <c r="B2102" s="195">
        <v>5497</v>
      </c>
      <c r="C2102" s="192"/>
      <c r="D2102" s="192" t="s">
        <v>1220</v>
      </c>
      <c r="E2102" s="192" t="s">
        <v>556</v>
      </c>
      <c r="F2102" s="191">
        <v>3240</v>
      </c>
      <c r="G2102" s="213" t="str">
        <f t="shared" si="64"/>
        <v>Waardenland</v>
      </c>
      <c r="H2102" s="215" t="str">
        <f t="shared" si="65"/>
        <v>GORINCHEM</v>
      </c>
      <c r="I2102" s="22"/>
    </row>
    <row r="2103" spans="1:9" x14ac:dyDescent="0.2">
      <c r="A2103" s="194">
        <v>300</v>
      </c>
      <c r="B2103" s="195">
        <v>5498</v>
      </c>
      <c r="C2103" s="192"/>
      <c r="D2103" s="192" t="s">
        <v>1221</v>
      </c>
      <c r="E2103" s="192" t="s">
        <v>1222</v>
      </c>
      <c r="F2103" s="191">
        <v>3240</v>
      </c>
      <c r="G2103" s="213" t="str">
        <f t="shared" si="64"/>
        <v>Waardenland</v>
      </c>
      <c r="H2103" s="215" t="str">
        <f t="shared" si="65"/>
        <v>GORINCHEM</v>
      </c>
      <c r="I2103" s="22"/>
    </row>
    <row r="2104" spans="1:9" x14ac:dyDescent="0.2">
      <c r="A2104" s="194">
        <v>300</v>
      </c>
      <c r="B2104" s="195">
        <v>5499</v>
      </c>
      <c r="C2104" s="192"/>
      <c r="D2104" s="192" t="s">
        <v>2864</v>
      </c>
      <c r="E2104" s="192" t="s">
        <v>403</v>
      </c>
      <c r="F2104" s="191">
        <v>3240</v>
      </c>
      <c r="G2104" s="213" t="str">
        <f t="shared" si="64"/>
        <v>Waardenland</v>
      </c>
      <c r="H2104" s="215" t="str">
        <f t="shared" si="65"/>
        <v>GORINCHEM</v>
      </c>
      <c r="I2104" s="22"/>
    </row>
    <row r="2105" spans="1:9" x14ac:dyDescent="0.2">
      <c r="A2105" s="194">
        <v>300</v>
      </c>
      <c r="B2105" s="195">
        <v>5500</v>
      </c>
      <c r="C2105" s="192"/>
      <c r="D2105" s="192" t="s">
        <v>2860</v>
      </c>
      <c r="E2105" s="192" t="s">
        <v>406</v>
      </c>
      <c r="F2105" s="191">
        <v>3240</v>
      </c>
      <c r="G2105" s="213" t="str">
        <f t="shared" si="64"/>
        <v>Waardenland</v>
      </c>
      <c r="H2105" s="215" t="str">
        <f t="shared" si="65"/>
        <v>GORINCHEM</v>
      </c>
      <c r="I2105" s="22"/>
    </row>
    <row r="2106" spans="1:9" x14ac:dyDescent="0.2">
      <c r="A2106" s="194">
        <v>300</v>
      </c>
      <c r="B2106" s="195">
        <v>5501</v>
      </c>
      <c r="C2106" s="192"/>
      <c r="D2106" s="192" t="s">
        <v>1223</v>
      </c>
      <c r="E2106" s="192" t="s">
        <v>561</v>
      </c>
      <c r="F2106" s="191">
        <v>3300</v>
      </c>
      <c r="G2106" s="213" t="str">
        <f t="shared" si="64"/>
        <v>Noord-Limburg</v>
      </c>
      <c r="H2106" s="215" t="str">
        <f t="shared" si="65"/>
        <v>EINDHOVEN</v>
      </c>
      <c r="I2106" s="22"/>
    </row>
    <row r="2107" spans="1:9" x14ac:dyDescent="0.2">
      <c r="A2107" s="194">
        <v>300</v>
      </c>
      <c r="B2107" s="195">
        <v>5502</v>
      </c>
      <c r="C2107" s="192"/>
      <c r="D2107" s="192" t="s">
        <v>1224</v>
      </c>
      <c r="E2107" s="192" t="s">
        <v>607</v>
      </c>
      <c r="F2107" s="191">
        <v>3300</v>
      </c>
      <c r="G2107" s="213" t="str">
        <f t="shared" si="64"/>
        <v>Noord-Limburg</v>
      </c>
      <c r="H2107" s="215" t="str">
        <f t="shared" si="65"/>
        <v>EINDHOVEN</v>
      </c>
      <c r="I2107" s="22"/>
    </row>
    <row r="2108" spans="1:9" x14ac:dyDescent="0.2">
      <c r="A2108" s="194">
        <v>300</v>
      </c>
      <c r="B2108" s="195">
        <v>5503</v>
      </c>
      <c r="C2108" s="192"/>
      <c r="D2108" s="192" t="s">
        <v>2865</v>
      </c>
      <c r="E2108" s="192" t="s">
        <v>2866</v>
      </c>
      <c r="F2108" s="191">
        <v>3300</v>
      </c>
      <c r="G2108" s="213" t="str">
        <f t="shared" si="64"/>
        <v>Noord-Limburg</v>
      </c>
      <c r="H2108" s="215" t="str">
        <f t="shared" si="65"/>
        <v>EINDHOVEN</v>
      </c>
      <c r="I2108" s="22"/>
    </row>
    <row r="2109" spans="1:9" x14ac:dyDescent="0.2">
      <c r="A2109" s="194">
        <v>300</v>
      </c>
      <c r="B2109" s="195">
        <v>5504</v>
      </c>
      <c r="C2109" s="192"/>
      <c r="D2109" s="192" t="s">
        <v>1225</v>
      </c>
      <c r="E2109" s="192" t="s">
        <v>561</v>
      </c>
      <c r="F2109" s="191">
        <v>3300</v>
      </c>
      <c r="G2109" s="213" t="str">
        <f t="shared" si="64"/>
        <v>Noord-Limburg</v>
      </c>
      <c r="H2109" s="215" t="str">
        <f t="shared" si="65"/>
        <v>EINDHOVEN</v>
      </c>
      <c r="I2109" s="22"/>
    </row>
    <row r="2110" spans="1:9" x14ac:dyDescent="0.2">
      <c r="A2110" s="194">
        <v>300</v>
      </c>
      <c r="B2110" s="195">
        <v>5507</v>
      </c>
      <c r="C2110" s="192"/>
      <c r="D2110" s="192" t="s">
        <v>2867</v>
      </c>
      <c r="E2110" s="192" t="s">
        <v>1226</v>
      </c>
      <c r="F2110" s="191">
        <v>3300</v>
      </c>
      <c r="G2110" s="213" t="str">
        <f t="shared" si="64"/>
        <v>Noord-Limburg</v>
      </c>
      <c r="H2110" s="215" t="str">
        <f t="shared" si="65"/>
        <v>EINDHOVEN</v>
      </c>
      <c r="I2110" s="22"/>
    </row>
    <row r="2111" spans="1:9" x14ac:dyDescent="0.2">
      <c r="A2111" s="194">
        <v>300</v>
      </c>
      <c r="B2111" s="195">
        <v>5508</v>
      </c>
      <c r="C2111" s="192"/>
      <c r="D2111" s="192" t="s">
        <v>2868</v>
      </c>
      <c r="E2111" s="192" t="s">
        <v>264</v>
      </c>
      <c r="F2111" s="191">
        <v>3300</v>
      </c>
      <c r="G2111" s="213" t="str">
        <f t="shared" si="64"/>
        <v>Noord-Limburg</v>
      </c>
      <c r="H2111" s="215" t="str">
        <f t="shared" si="65"/>
        <v>EINDHOVEN</v>
      </c>
      <c r="I2111" s="22"/>
    </row>
    <row r="2112" spans="1:9" x14ac:dyDescent="0.2">
      <c r="A2112" s="194">
        <v>300</v>
      </c>
      <c r="B2112" s="195">
        <v>5509</v>
      </c>
      <c r="C2112" s="192"/>
      <c r="D2112" s="192" t="s">
        <v>2869</v>
      </c>
      <c r="E2112" s="192" t="s">
        <v>433</v>
      </c>
      <c r="F2112" s="191">
        <v>3300</v>
      </c>
      <c r="G2112" s="213" t="str">
        <f t="shared" si="64"/>
        <v>Noord-Limburg</v>
      </c>
      <c r="H2112" s="215" t="str">
        <f t="shared" si="65"/>
        <v>EINDHOVEN</v>
      </c>
      <c r="I2112" s="22"/>
    </row>
    <row r="2113" spans="1:9" x14ac:dyDescent="0.2">
      <c r="A2113" s="194">
        <v>300</v>
      </c>
      <c r="B2113" s="195">
        <v>5510</v>
      </c>
      <c r="C2113" s="192"/>
      <c r="D2113" s="192" t="s">
        <v>2870</v>
      </c>
      <c r="E2113" s="192" t="s">
        <v>405</v>
      </c>
      <c r="F2113" s="191">
        <v>3300</v>
      </c>
      <c r="G2113" s="213" t="str">
        <f t="shared" si="64"/>
        <v>Noord-Limburg</v>
      </c>
      <c r="H2113" s="215" t="str">
        <f t="shared" si="65"/>
        <v>EINDHOVEN</v>
      </c>
      <c r="I2113" s="22"/>
    </row>
    <row r="2114" spans="1:9" x14ac:dyDescent="0.2">
      <c r="A2114" s="194">
        <v>300</v>
      </c>
      <c r="B2114" s="195">
        <v>5511</v>
      </c>
      <c r="C2114" s="192"/>
      <c r="D2114" s="192" t="s">
        <v>2871</v>
      </c>
      <c r="E2114" s="192" t="s">
        <v>462</v>
      </c>
      <c r="F2114" s="191">
        <v>3300</v>
      </c>
      <c r="G2114" s="213" t="str">
        <f t="shared" si="64"/>
        <v>Noord-Limburg</v>
      </c>
      <c r="H2114" s="215" t="str">
        <f t="shared" si="65"/>
        <v>EINDHOVEN</v>
      </c>
      <c r="I2114" s="22"/>
    </row>
    <row r="2115" spans="1:9" x14ac:dyDescent="0.2">
      <c r="A2115" s="194">
        <v>300</v>
      </c>
      <c r="B2115" s="195">
        <v>5512</v>
      </c>
      <c r="C2115" s="192"/>
      <c r="D2115" s="192" t="s">
        <v>2872</v>
      </c>
      <c r="E2115" s="192" t="s">
        <v>1227</v>
      </c>
      <c r="F2115" s="191">
        <v>3300</v>
      </c>
      <c r="G2115" s="213" t="str">
        <f t="shared" si="64"/>
        <v>Noord-Limburg</v>
      </c>
      <c r="H2115" s="215" t="str">
        <f t="shared" si="65"/>
        <v>EINDHOVEN</v>
      </c>
      <c r="I2115" s="22"/>
    </row>
    <row r="2116" spans="1:9" x14ac:dyDescent="0.2">
      <c r="A2116" s="194">
        <v>300</v>
      </c>
      <c r="B2116" s="195">
        <v>5513</v>
      </c>
      <c r="C2116" s="192"/>
      <c r="D2116" s="192" t="s">
        <v>2873</v>
      </c>
      <c r="E2116" s="192" t="s">
        <v>1228</v>
      </c>
      <c r="F2116" s="191">
        <v>3280</v>
      </c>
      <c r="G2116" s="213" t="str">
        <f t="shared" si="64"/>
        <v>Noordoost-Brabant</v>
      </c>
      <c r="H2116" s="215" t="str">
        <f t="shared" si="65"/>
        <v>TILBURG</v>
      </c>
      <c r="I2116" s="22"/>
    </row>
    <row r="2117" spans="1:9" x14ac:dyDescent="0.2">
      <c r="A2117" s="194">
        <v>300</v>
      </c>
      <c r="B2117" s="195">
        <v>5514</v>
      </c>
      <c r="C2117" s="192"/>
      <c r="D2117" s="192" t="s">
        <v>2874</v>
      </c>
      <c r="E2117" s="192" t="s">
        <v>244</v>
      </c>
      <c r="F2117" s="191">
        <v>3280</v>
      </c>
      <c r="G2117" s="213" t="str">
        <f t="shared" si="64"/>
        <v>Noordoost-Brabant</v>
      </c>
      <c r="H2117" s="215" t="str">
        <f t="shared" si="65"/>
        <v>TILBURG</v>
      </c>
      <c r="I2117" s="22"/>
    </row>
    <row r="2118" spans="1:9" x14ac:dyDescent="0.2">
      <c r="A2118" s="194">
        <v>300</v>
      </c>
      <c r="B2118" s="195">
        <v>5515</v>
      </c>
      <c r="C2118" s="192"/>
      <c r="D2118" s="192" t="s">
        <v>2831</v>
      </c>
      <c r="E2118" s="192" t="s">
        <v>299</v>
      </c>
      <c r="F2118" s="191">
        <v>3280</v>
      </c>
      <c r="G2118" s="213" t="str">
        <f t="shared" si="64"/>
        <v>Noordoost-Brabant</v>
      </c>
      <c r="H2118" s="215" t="str">
        <f t="shared" si="65"/>
        <v>TILBURG</v>
      </c>
      <c r="I2118" s="22"/>
    </row>
    <row r="2119" spans="1:9" x14ac:dyDescent="0.2">
      <c r="A2119" s="194">
        <v>300</v>
      </c>
      <c r="B2119" s="195">
        <v>5516</v>
      </c>
      <c r="C2119" s="192"/>
      <c r="D2119" s="192" t="s">
        <v>1229</v>
      </c>
      <c r="E2119" s="192" t="s">
        <v>1230</v>
      </c>
      <c r="F2119" s="191">
        <v>3080</v>
      </c>
      <c r="G2119" s="213" t="str">
        <f t="shared" si="64"/>
        <v>Nijmegen</v>
      </c>
      <c r="H2119" s="215" t="str">
        <f t="shared" si="65"/>
        <v>EINDHOVEN</v>
      </c>
      <c r="I2119" s="22"/>
    </row>
    <row r="2120" spans="1:9" x14ac:dyDescent="0.2">
      <c r="A2120" s="194">
        <v>300</v>
      </c>
      <c r="B2120" s="195">
        <v>5517</v>
      </c>
      <c r="C2120" s="192"/>
      <c r="D2120" s="192" t="s">
        <v>2875</v>
      </c>
      <c r="E2120" s="192" t="s">
        <v>551</v>
      </c>
      <c r="F2120" s="191">
        <v>3200</v>
      </c>
      <c r="G2120" s="213" t="str">
        <f t="shared" si="64"/>
        <v>Midden-Holland</v>
      </c>
      <c r="H2120" s="215" t="str">
        <f t="shared" si="65"/>
        <v>GORINCHEM</v>
      </c>
      <c r="I2120" s="22"/>
    </row>
    <row r="2121" spans="1:9" x14ac:dyDescent="0.2">
      <c r="A2121" s="194">
        <v>300</v>
      </c>
      <c r="B2121" s="195">
        <v>5518</v>
      </c>
      <c r="C2121" s="192"/>
      <c r="D2121" s="192" t="s">
        <v>2839</v>
      </c>
      <c r="E2121" s="192" t="s">
        <v>255</v>
      </c>
      <c r="F2121" s="191">
        <v>3240</v>
      </c>
      <c r="G2121" s="213" t="str">
        <f t="shared" si="64"/>
        <v>Waardenland</v>
      </c>
      <c r="H2121" s="215" t="str">
        <f t="shared" si="65"/>
        <v>GORINCHEM</v>
      </c>
      <c r="I2121" s="22"/>
    </row>
    <row r="2122" spans="1:9" x14ac:dyDescent="0.2">
      <c r="A2122" s="194">
        <v>300</v>
      </c>
      <c r="B2122" s="195">
        <v>5519</v>
      </c>
      <c r="C2122" s="192"/>
      <c r="D2122" s="192" t="s">
        <v>2876</v>
      </c>
      <c r="E2122" s="192" t="s">
        <v>1231</v>
      </c>
      <c r="F2122" s="191">
        <v>3120</v>
      </c>
      <c r="G2122" s="213" t="str">
        <f t="shared" si="64"/>
        <v>Noord-Holland Noord</v>
      </c>
      <c r="H2122" s="215" t="str">
        <f t="shared" si="65"/>
        <v>ALKMAAR</v>
      </c>
      <c r="I2122" s="22"/>
    </row>
    <row r="2123" spans="1:9" x14ac:dyDescent="0.2">
      <c r="A2123" s="194">
        <v>300</v>
      </c>
      <c r="B2123" s="195">
        <v>5520</v>
      </c>
      <c r="C2123" s="192"/>
      <c r="D2123" s="192" t="s">
        <v>2877</v>
      </c>
      <c r="E2123" s="192" t="s">
        <v>1232</v>
      </c>
      <c r="F2123" s="191">
        <v>3120</v>
      </c>
      <c r="G2123" s="213" t="str">
        <f t="shared" si="64"/>
        <v>Noord-Holland Noord</v>
      </c>
      <c r="H2123" s="215" t="str">
        <f t="shared" si="65"/>
        <v>ALKMAAR</v>
      </c>
      <c r="I2123" s="22"/>
    </row>
    <row r="2124" spans="1:9" x14ac:dyDescent="0.2">
      <c r="A2124" s="194">
        <v>300</v>
      </c>
      <c r="B2124" s="195">
        <v>5521</v>
      </c>
      <c r="C2124" s="192"/>
      <c r="D2124" s="192" t="s">
        <v>2878</v>
      </c>
      <c r="E2124" s="192" t="s">
        <v>1233</v>
      </c>
      <c r="F2124" s="191">
        <v>3120</v>
      </c>
      <c r="G2124" s="213" t="str">
        <f t="shared" si="64"/>
        <v>Noord-Holland Noord</v>
      </c>
      <c r="H2124" s="215" t="str">
        <f t="shared" si="65"/>
        <v>ALKMAAR</v>
      </c>
      <c r="I2124" s="22"/>
    </row>
    <row r="2125" spans="1:9" x14ac:dyDescent="0.2">
      <c r="A2125" s="194">
        <v>300</v>
      </c>
      <c r="B2125" s="195">
        <v>5522</v>
      </c>
      <c r="C2125" s="192"/>
      <c r="D2125" s="192" t="s">
        <v>2879</v>
      </c>
      <c r="E2125" s="192" t="s">
        <v>323</v>
      </c>
      <c r="F2125" s="191">
        <v>3120</v>
      </c>
      <c r="G2125" s="213" t="str">
        <f t="shared" si="64"/>
        <v>Noord-Holland Noord</v>
      </c>
      <c r="H2125" s="215" t="str">
        <f t="shared" si="65"/>
        <v>ALKMAAR</v>
      </c>
      <c r="I2125" s="22"/>
    </row>
    <row r="2126" spans="1:9" x14ac:dyDescent="0.2">
      <c r="A2126" s="194">
        <v>300</v>
      </c>
      <c r="B2126" s="195">
        <v>5523</v>
      </c>
      <c r="C2126" s="192"/>
      <c r="D2126" s="192" t="s">
        <v>2880</v>
      </c>
      <c r="E2126" s="192" t="s">
        <v>1234</v>
      </c>
      <c r="F2126" s="191">
        <v>3120</v>
      </c>
      <c r="G2126" s="213" t="str">
        <f t="shared" si="64"/>
        <v>Noord-Holland Noord</v>
      </c>
      <c r="H2126" s="215" t="str">
        <f t="shared" si="65"/>
        <v>ALKMAAR</v>
      </c>
      <c r="I2126" s="22"/>
    </row>
    <row r="2127" spans="1:9" x14ac:dyDescent="0.2">
      <c r="A2127" s="194">
        <v>300</v>
      </c>
      <c r="B2127" s="195">
        <v>5524</v>
      </c>
      <c r="C2127" s="192"/>
      <c r="D2127" s="192" t="s">
        <v>1235</v>
      </c>
      <c r="E2127" s="192" t="s">
        <v>1236</v>
      </c>
      <c r="F2127" s="191">
        <v>3300</v>
      </c>
      <c r="G2127" s="213" t="str">
        <f t="shared" si="64"/>
        <v>Noord-Limburg</v>
      </c>
      <c r="H2127" s="215" t="str">
        <f t="shared" si="65"/>
        <v>EINDHOVEN</v>
      </c>
      <c r="I2127" s="22"/>
    </row>
    <row r="2128" spans="1:9" x14ac:dyDescent="0.2">
      <c r="A2128" s="194">
        <v>300</v>
      </c>
      <c r="B2128" s="195">
        <v>5525</v>
      </c>
      <c r="C2128" s="192"/>
      <c r="D2128" s="192" t="s">
        <v>1237</v>
      </c>
      <c r="E2128" s="192" t="s">
        <v>1238</v>
      </c>
      <c r="F2128" s="191">
        <v>3280</v>
      </c>
      <c r="G2128" s="213" t="str">
        <f t="shared" si="64"/>
        <v>Noordoost-Brabant</v>
      </c>
      <c r="H2128" s="215" t="str">
        <f t="shared" si="65"/>
        <v>TILBURG</v>
      </c>
      <c r="I2128" s="22"/>
    </row>
    <row r="2129" spans="1:9" x14ac:dyDescent="0.2">
      <c r="A2129" s="194">
        <v>300</v>
      </c>
      <c r="B2129" s="195">
        <v>5526</v>
      </c>
      <c r="C2129" s="192"/>
      <c r="D2129" s="192" t="s">
        <v>2881</v>
      </c>
      <c r="E2129" s="192" t="s">
        <v>305</v>
      </c>
      <c r="F2129" s="191">
        <v>3280</v>
      </c>
      <c r="G2129" s="213" t="str">
        <f t="shared" si="64"/>
        <v>Noordoost-Brabant</v>
      </c>
      <c r="H2129" s="215" t="str">
        <f t="shared" si="65"/>
        <v>TILBURG</v>
      </c>
      <c r="I2129" s="22"/>
    </row>
    <row r="2130" spans="1:9" x14ac:dyDescent="0.2">
      <c r="A2130" s="194">
        <v>300</v>
      </c>
      <c r="B2130" s="195">
        <v>5527</v>
      </c>
      <c r="C2130" s="192"/>
      <c r="D2130" s="192" t="s">
        <v>1239</v>
      </c>
      <c r="E2130" s="192" t="s">
        <v>1240</v>
      </c>
      <c r="F2130" s="191">
        <v>3080</v>
      </c>
      <c r="G2130" s="213" t="str">
        <f t="shared" si="64"/>
        <v>Nijmegen</v>
      </c>
      <c r="H2130" s="215" t="str">
        <f t="shared" si="65"/>
        <v>EINDHOVEN</v>
      </c>
      <c r="I2130" s="22"/>
    </row>
    <row r="2131" spans="1:9" x14ac:dyDescent="0.2">
      <c r="A2131" s="194">
        <v>300</v>
      </c>
      <c r="B2131" s="195">
        <v>5528</v>
      </c>
      <c r="C2131" s="192"/>
      <c r="D2131" s="192" t="s">
        <v>1241</v>
      </c>
      <c r="E2131" s="192" t="s">
        <v>265</v>
      </c>
      <c r="F2131" s="191">
        <v>3270</v>
      </c>
      <c r="G2131" s="213" t="str">
        <f t="shared" si="64"/>
        <v>Midden-Brabant</v>
      </c>
      <c r="H2131" s="215" t="str">
        <f t="shared" si="65"/>
        <v>TILBURG</v>
      </c>
      <c r="I2131" s="22"/>
    </row>
    <row r="2132" spans="1:9" x14ac:dyDescent="0.2">
      <c r="A2132" s="194">
        <v>300</v>
      </c>
      <c r="B2132" s="195">
        <v>5529</v>
      </c>
      <c r="C2132" s="183"/>
      <c r="D2132" s="192" t="s">
        <v>2841</v>
      </c>
      <c r="E2132" s="192" t="s">
        <v>1026</v>
      </c>
      <c r="F2132" s="191">
        <v>3270</v>
      </c>
      <c r="G2132" s="213" t="str">
        <f t="shared" si="64"/>
        <v>Midden-Brabant</v>
      </c>
      <c r="H2132" s="215" t="str">
        <f t="shared" si="65"/>
        <v>TILBURG</v>
      </c>
      <c r="I2132" s="22"/>
    </row>
    <row r="2133" spans="1:9" x14ac:dyDescent="0.2">
      <c r="A2133" s="194">
        <v>300</v>
      </c>
      <c r="B2133" s="195">
        <v>5530</v>
      </c>
      <c r="C2133" s="183"/>
      <c r="D2133" s="192" t="s">
        <v>1242</v>
      </c>
      <c r="E2133" s="192" t="s">
        <v>274</v>
      </c>
      <c r="F2133" s="191">
        <v>3270</v>
      </c>
      <c r="G2133" s="213" t="str">
        <f t="shared" si="64"/>
        <v>Midden-Brabant</v>
      </c>
      <c r="H2133" s="215" t="str">
        <f t="shared" si="65"/>
        <v>TILBURG</v>
      </c>
      <c r="I2133" s="22"/>
    </row>
    <row r="2134" spans="1:9" x14ac:dyDescent="0.2">
      <c r="A2134" s="194">
        <v>300</v>
      </c>
      <c r="B2134" s="195">
        <v>5531</v>
      </c>
      <c r="C2134" s="183"/>
      <c r="D2134" s="192" t="s">
        <v>2834</v>
      </c>
      <c r="E2134" s="192" t="s">
        <v>394</v>
      </c>
      <c r="F2134" s="191">
        <v>3260</v>
      </c>
      <c r="G2134" s="213" t="str">
        <f t="shared" si="64"/>
        <v>West-Brabant</v>
      </c>
      <c r="H2134" s="215" t="str">
        <f t="shared" si="65"/>
        <v>TILBURG</v>
      </c>
      <c r="I2134" s="22"/>
    </row>
    <row r="2135" spans="1:9" x14ac:dyDescent="0.2">
      <c r="A2135" s="194">
        <v>300</v>
      </c>
      <c r="B2135" s="195">
        <v>5532</v>
      </c>
      <c r="C2135" s="183"/>
      <c r="D2135" s="192" t="s">
        <v>1243</v>
      </c>
      <c r="E2135" s="192" t="s">
        <v>311</v>
      </c>
      <c r="F2135" s="191">
        <v>3230</v>
      </c>
      <c r="G2135" s="213" t="str">
        <f t="shared" si="64"/>
        <v>Zuid-Hollandse Eilanden</v>
      </c>
      <c r="H2135" s="215" t="str">
        <f t="shared" si="65"/>
        <v>TILBURG</v>
      </c>
      <c r="I2135" s="22"/>
    </row>
    <row r="2136" spans="1:9" x14ac:dyDescent="0.2">
      <c r="A2136" s="194">
        <v>300</v>
      </c>
      <c r="B2136" s="195">
        <v>5533</v>
      </c>
      <c r="C2136" s="183"/>
      <c r="D2136" s="192" t="s">
        <v>1244</v>
      </c>
      <c r="E2136" s="192" t="s">
        <v>394</v>
      </c>
      <c r="F2136" s="191">
        <v>3180</v>
      </c>
      <c r="G2136" s="213" t="str">
        <f t="shared" ref="G2136:G2199" si="66">VLOOKUP($F2136,$J$23:$L$54,2,FALSE)</f>
        <v>Haaglanden</v>
      </c>
      <c r="H2136" s="215" t="str">
        <f t="shared" ref="H2136:H2199" si="67">VLOOKUP($F2136,$J$23:$L$54,3,FALSE)</f>
        <v>TILBURG</v>
      </c>
      <c r="I2136" s="22"/>
    </row>
    <row r="2137" spans="1:9" x14ac:dyDescent="0.2">
      <c r="A2137" s="194">
        <v>300</v>
      </c>
      <c r="B2137" s="195">
        <v>5534</v>
      </c>
      <c r="C2137" s="183"/>
      <c r="D2137" s="192" t="s">
        <v>2882</v>
      </c>
      <c r="E2137" s="192" t="s">
        <v>289</v>
      </c>
      <c r="F2137" s="191">
        <v>3290</v>
      </c>
      <c r="G2137" s="213" t="str">
        <f t="shared" si="66"/>
        <v>Zuidoost-Brabant</v>
      </c>
      <c r="H2137" s="215" t="str">
        <f t="shared" si="67"/>
        <v>TILBURG</v>
      </c>
      <c r="I2137" s="22"/>
    </row>
    <row r="2138" spans="1:9" x14ac:dyDescent="0.2">
      <c r="A2138" s="194">
        <v>300</v>
      </c>
      <c r="B2138" s="195">
        <v>5535</v>
      </c>
      <c r="C2138" s="183"/>
      <c r="D2138" s="192" t="s">
        <v>1245</v>
      </c>
      <c r="E2138" s="192" t="s">
        <v>1246</v>
      </c>
      <c r="F2138" s="191">
        <v>3250</v>
      </c>
      <c r="G2138" s="213" t="str">
        <f t="shared" si="66"/>
        <v>Zeeland</v>
      </c>
      <c r="H2138" s="215" t="str">
        <f t="shared" si="67"/>
        <v>TILBURG</v>
      </c>
      <c r="I2138" s="22"/>
    </row>
    <row r="2139" spans="1:9" x14ac:dyDescent="0.2">
      <c r="A2139" s="194">
        <v>300</v>
      </c>
      <c r="B2139" s="195">
        <v>5536</v>
      </c>
      <c r="C2139" s="183"/>
      <c r="D2139" s="192" t="s">
        <v>1247</v>
      </c>
      <c r="E2139" s="192" t="s">
        <v>297</v>
      </c>
      <c r="F2139" s="191">
        <v>3250</v>
      </c>
      <c r="G2139" s="213" t="str">
        <f t="shared" si="66"/>
        <v>Zeeland</v>
      </c>
      <c r="H2139" s="215" t="str">
        <f t="shared" si="67"/>
        <v>TILBURG</v>
      </c>
      <c r="I2139" s="22"/>
    </row>
    <row r="2140" spans="1:9" x14ac:dyDescent="0.2">
      <c r="A2140" s="194">
        <v>300</v>
      </c>
      <c r="B2140" s="195">
        <v>5537</v>
      </c>
      <c r="C2140" s="183"/>
      <c r="D2140" s="192" t="s">
        <v>2871</v>
      </c>
      <c r="E2140" s="192" t="s">
        <v>462</v>
      </c>
      <c r="F2140" s="191">
        <v>3290</v>
      </c>
      <c r="G2140" s="213" t="str">
        <f t="shared" si="66"/>
        <v>Zuidoost-Brabant</v>
      </c>
      <c r="H2140" s="215" t="str">
        <f t="shared" si="67"/>
        <v>TILBURG</v>
      </c>
      <c r="I2140" s="22"/>
    </row>
    <row r="2141" spans="1:9" x14ac:dyDescent="0.2">
      <c r="A2141" s="194">
        <v>300</v>
      </c>
      <c r="B2141" s="195">
        <v>5538</v>
      </c>
      <c r="C2141" s="183"/>
      <c r="D2141" s="192" t="s">
        <v>2883</v>
      </c>
      <c r="E2141" s="192" t="s">
        <v>263</v>
      </c>
      <c r="F2141" s="191">
        <v>3290</v>
      </c>
      <c r="G2141" s="213" t="str">
        <f t="shared" si="66"/>
        <v>Zuidoost-Brabant</v>
      </c>
      <c r="H2141" s="215" t="str">
        <f t="shared" si="67"/>
        <v>TILBURG</v>
      </c>
      <c r="I2141" s="22"/>
    </row>
    <row r="2142" spans="1:9" x14ac:dyDescent="0.2">
      <c r="A2142" s="194">
        <v>300</v>
      </c>
      <c r="B2142" s="195">
        <v>5539</v>
      </c>
      <c r="C2142" s="183"/>
      <c r="D2142" s="192" t="s">
        <v>2884</v>
      </c>
      <c r="E2142" s="192" t="s">
        <v>235</v>
      </c>
      <c r="F2142" s="191">
        <v>3230</v>
      </c>
      <c r="G2142" s="213" t="str">
        <f t="shared" si="66"/>
        <v>Zuid-Hollandse Eilanden</v>
      </c>
      <c r="H2142" s="215" t="str">
        <f t="shared" si="67"/>
        <v>TILBURG</v>
      </c>
      <c r="I2142" s="22"/>
    </row>
    <row r="2143" spans="1:9" x14ac:dyDescent="0.2">
      <c r="A2143" s="194">
        <v>300</v>
      </c>
      <c r="B2143" s="195">
        <v>5540</v>
      </c>
      <c r="C2143" s="183"/>
      <c r="D2143" s="192" t="s">
        <v>1248</v>
      </c>
      <c r="E2143" s="192" t="s">
        <v>557</v>
      </c>
      <c r="F2143" s="191">
        <v>3250</v>
      </c>
      <c r="G2143" s="213" t="str">
        <f t="shared" si="66"/>
        <v>Zeeland</v>
      </c>
      <c r="H2143" s="215" t="str">
        <f t="shared" si="67"/>
        <v>TILBURG</v>
      </c>
      <c r="I2143" s="22"/>
    </row>
    <row r="2144" spans="1:9" x14ac:dyDescent="0.2">
      <c r="A2144" s="194">
        <v>300</v>
      </c>
      <c r="B2144" s="195">
        <v>5541</v>
      </c>
      <c r="C2144" s="183"/>
      <c r="D2144" s="192" t="s">
        <v>2885</v>
      </c>
      <c r="E2144" s="192" t="s">
        <v>560</v>
      </c>
      <c r="F2144" s="191">
        <v>3230</v>
      </c>
      <c r="G2144" s="213" t="str">
        <f t="shared" si="66"/>
        <v>Zuid-Hollandse Eilanden</v>
      </c>
      <c r="H2144" s="215" t="str">
        <f t="shared" si="67"/>
        <v>TILBURG</v>
      </c>
      <c r="I2144" s="22"/>
    </row>
    <row r="2145" spans="1:9" x14ac:dyDescent="0.2">
      <c r="A2145" s="194">
        <v>300</v>
      </c>
      <c r="B2145" s="195">
        <v>5542</v>
      </c>
      <c r="C2145" s="183"/>
      <c r="D2145" s="192" t="s">
        <v>2886</v>
      </c>
      <c r="E2145" s="192" t="s">
        <v>263</v>
      </c>
      <c r="F2145" s="191">
        <v>3180</v>
      </c>
      <c r="G2145" s="213" t="str">
        <f t="shared" si="66"/>
        <v>Haaglanden</v>
      </c>
      <c r="H2145" s="215" t="str">
        <f t="shared" si="67"/>
        <v>TILBURG</v>
      </c>
      <c r="I2145" s="22"/>
    </row>
    <row r="2146" spans="1:9" x14ac:dyDescent="0.2">
      <c r="A2146" s="194">
        <v>300</v>
      </c>
      <c r="B2146" s="195">
        <v>5543</v>
      </c>
      <c r="C2146" s="183"/>
      <c r="D2146" s="192" t="s">
        <v>1006</v>
      </c>
      <c r="E2146" s="192" t="s">
        <v>419</v>
      </c>
      <c r="F2146" s="191">
        <v>3260</v>
      </c>
      <c r="G2146" s="213" t="str">
        <f t="shared" si="66"/>
        <v>West-Brabant</v>
      </c>
      <c r="H2146" s="215" t="str">
        <f t="shared" si="67"/>
        <v>TILBURG</v>
      </c>
      <c r="I2146" s="22"/>
    </row>
    <row r="2147" spans="1:9" x14ac:dyDescent="0.2">
      <c r="A2147" s="194">
        <v>300</v>
      </c>
      <c r="B2147" s="195">
        <v>5544</v>
      </c>
      <c r="C2147" s="183"/>
      <c r="D2147" s="192" t="s">
        <v>1249</v>
      </c>
      <c r="E2147" s="192" t="s">
        <v>870</v>
      </c>
      <c r="F2147" s="191">
        <v>3310</v>
      </c>
      <c r="G2147" s="213" t="str">
        <f t="shared" si="66"/>
        <v>Zuid-Limburg</v>
      </c>
      <c r="H2147" s="215" t="str">
        <f t="shared" si="67"/>
        <v>TILBURG</v>
      </c>
      <c r="I2147" s="22"/>
    </row>
    <row r="2148" spans="1:9" x14ac:dyDescent="0.2">
      <c r="A2148" s="194">
        <v>300</v>
      </c>
      <c r="B2148" s="195">
        <v>5545</v>
      </c>
      <c r="C2148" s="183"/>
      <c r="D2148" s="192" t="s">
        <v>1018</v>
      </c>
      <c r="E2148" s="192" t="s">
        <v>1019</v>
      </c>
      <c r="F2148" s="191">
        <v>3260</v>
      </c>
      <c r="G2148" s="213" t="str">
        <f t="shared" si="66"/>
        <v>West-Brabant</v>
      </c>
      <c r="H2148" s="215" t="str">
        <f t="shared" si="67"/>
        <v>TILBURG</v>
      </c>
      <c r="I2148" s="22"/>
    </row>
    <row r="2149" spans="1:9" x14ac:dyDescent="0.2">
      <c r="A2149" s="194">
        <v>300</v>
      </c>
      <c r="B2149" s="195">
        <v>5546</v>
      </c>
      <c r="C2149" s="183"/>
      <c r="D2149" s="192" t="s">
        <v>1250</v>
      </c>
      <c r="E2149" s="192" t="s">
        <v>638</v>
      </c>
      <c r="F2149" s="191">
        <v>3310</v>
      </c>
      <c r="G2149" s="213" t="str">
        <f t="shared" si="66"/>
        <v>Zuid-Limburg</v>
      </c>
      <c r="H2149" s="215" t="str">
        <f t="shared" si="67"/>
        <v>TILBURG</v>
      </c>
      <c r="I2149" s="22"/>
    </row>
    <row r="2150" spans="1:9" x14ac:dyDescent="0.2">
      <c r="A2150" s="194">
        <v>300</v>
      </c>
      <c r="B2150" s="195">
        <v>5547</v>
      </c>
      <c r="C2150" s="183"/>
      <c r="D2150" s="192" t="s">
        <v>1251</v>
      </c>
      <c r="E2150" s="192" t="s">
        <v>978</v>
      </c>
      <c r="F2150" s="191">
        <v>3310</v>
      </c>
      <c r="G2150" s="213" t="str">
        <f t="shared" si="66"/>
        <v>Zuid-Limburg</v>
      </c>
      <c r="H2150" s="215" t="str">
        <f t="shared" si="67"/>
        <v>TILBURG</v>
      </c>
      <c r="I2150" s="22"/>
    </row>
    <row r="2151" spans="1:9" x14ac:dyDescent="0.2">
      <c r="A2151" s="194">
        <v>300</v>
      </c>
      <c r="B2151" s="195">
        <v>5548</v>
      </c>
      <c r="C2151" s="183"/>
      <c r="D2151" s="192" t="s">
        <v>2887</v>
      </c>
      <c r="E2151" s="192" t="s">
        <v>2866</v>
      </c>
      <c r="F2151" s="191">
        <v>3310</v>
      </c>
      <c r="G2151" s="213" t="str">
        <f t="shared" si="66"/>
        <v>Zuid-Limburg</v>
      </c>
      <c r="H2151" s="215" t="str">
        <f t="shared" si="67"/>
        <v>TILBURG</v>
      </c>
      <c r="I2151" s="22"/>
    </row>
    <row r="2152" spans="1:9" x14ac:dyDescent="0.2">
      <c r="A2152" s="194">
        <v>300</v>
      </c>
      <c r="B2152" s="195">
        <v>5549</v>
      </c>
      <c r="C2152" s="183"/>
      <c r="D2152" s="192" t="s">
        <v>1252</v>
      </c>
      <c r="E2152" s="192" t="s">
        <v>302</v>
      </c>
      <c r="F2152" s="191">
        <v>3310</v>
      </c>
      <c r="G2152" s="213" t="str">
        <f t="shared" si="66"/>
        <v>Zuid-Limburg</v>
      </c>
      <c r="H2152" s="215" t="str">
        <f t="shared" si="67"/>
        <v>TILBURG</v>
      </c>
      <c r="I2152" s="22"/>
    </row>
    <row r="2153" spans="1:9" x14ac:dyDescent="0.2">
      <c r="A2153" s="194">
        <v>300</v>
      </c>
      <c r="B2153" s="195">
        <v>5550</v>
      </c>
      <c r="C2153" s="183"/>
      <c r="D2153" s="192" t="s">
        <v>1253</v>
      </c>
      <c r="E2153" s="192" t="s">
        <v>1142</v>
      </c>
      <c r="F2153" s="191">
        <v>3310</v>
      </c>
      <c r="G2153" s="213" t="str">
        <f t="shared" si="66"/>
        <v>Zuid-Limburg</v>
      </c>
      <c r="H2153" s="215" t="str">
        <f t="shared" si="67"/>
        <v>TILBURG</v>
      </c>
      <c r="I2153" s="22"/>
    </row>
    <row r="2154" spans="1:9" x14ac:dyDescent="0.2">
      <c r="A2154" s="194">
        <v>300</v>
      </c>
      <c r="B2154" s="195">
        <v>5551</v>
      </c>
      <c r="C2154" s="183"/>
      <c r="D2154" s="192" t="s">
        <v>1254</v>
      </c>
      <c r="E2154" s="192" t="s">
        <v>260</v>
      </c>
      <c r="F2154" s="191">
        <v>3310</v>
      </c>
      <c r="G2154" s="213" t="str">
        <f t="shared" si="66"/>
        <v>Zuid-Limburg</v>
      </c>
      <c r="H2154" s="215" t="str">
        <f t="shared" si="67"/>
        <v>TILBURG</v>
      </c>
      <c r="I2154" s="22"/>
    </row>
    <row r="2155" spans="1:9" x14ac:dyDescent="0.2">
      <c r="A2155" s="194">
        <v>300</v>
      </c>
      <c r="B2155" s="195">
        <v>5552</v>
      </c>
      <c r="C2155" s="183"/>
      <c r="D2155" s="192" t="s">
        <v>1255</v>
      </c>
      <c r="E2155" s="192" t="s">
        <v>1256</v>
      </c>
      <c r="F2155" s="191">
        <v>3310</v>
      </c>
      <c r="G2155" s="213" t="str">
        <f t="shared" si="66"/>
        <v>Zuid-Limburg</v>
      </c>
      <c r="H2155" s="215" t="str">
        <f t="shared" si="67"/>
        <v>TILBURG</v>
      </c>
      <c r="I2155" s="22"/>
    </row>
    <row r="2156" spans="1:9" x14ac:dyDescent="0.2">
      <c r="A2156" s="194">
        <v>300</v>
      </c>
      <c r="B2156" s="195">
        <v>5553</v>
      </c>
      <c r="C2156" s="183"/>
      <c r="D2156" s="192" t="s">
        <v>1257</v>
      </c>
      <c r="E2156" s="192" t="s">
        <v>1258</v>
      </c>
      <c r="F2156" s="191">
        <v>3310</v>
      </c>
      <c r="G2156" s="213" t="str">
        <f t="shared" si="66"/>
        <v>Zuid-Limburg</v>
      </c>
      <c r="H2156" s="215" t="str">
        <f t="shared" si="67"/>
        <v>TILBURG</v>
      </c>
      <c r="I2156" s="22"/>
    </row>
    <row r="2157" spans="1:9" x14ac:dyDescent="0.2">
      <c r="A2157" s="194">
        <v>300</v>
      </c>
      <c r="B2157" s="195">
        <v>5554</v>
      </c>
      <c r="C2157" s="183"/>
      <c r="D2157" s="192" t="s">
        <v>1259</v>
      </c>
      <c r="E2157" s="192" t="s">
        <v>435</v>
      </c>
      <c r="F2157" s="191">
        <v>3290</v>
      </c>
      <c r="G2157" s="213" t="str">
        <f t="shared" si="66"/>
        <v>Zuidoost-Brabant</v>
      </c>
      <c r="H2157" s="215" t="str">
        <f t="shared" si="67"/>
        <v>TILBURG</v>
      </c>
      <c r="I2157" s="22"/>
    </row>
    <row r="2158" spans="1:9" x14ac:dyDescent="0.2">
      <c r="A2158" s="194">
        <v>300</v>
      </c>
      <c r="B2158" s="195">
        <v>5555</v>
      </c>
      <c r="C2158" s="183"/>
      <c r="D2158" s="192" t="s">
        <v>2766</v>
      </c>
      <c r="E2158" s="192" t="s">
        <v>297</v>
      </c>
      <c r="F2158" s="191">
        <v>3290</v>
      </c>
      <c r="G2158" s="213" t="str">
        <f t="shared" si="66"/>
        <v>Zuidoost-Brabant</v>
      </c>
      <c r="H2158" s="215" t="str">
        <f t="shared" si="67"/>
        <v>TILBURG</v>
      </c>
      <c r="I2158" s="22"/>
    </row>
    <row r="2159" spans="1:9" x14ac:dyDescent="0.2">
      <c r="A2159" s="194">
        <v>300</v>
      </c>
      <c r="B2159" s="195">
        <v>5556</v>
      </c>
      <c r="C2159" s="183"/>
      <c r="D2159" s="192" t="s">
        <v>2888</v>
      </c>
      <c r="E2159" s="192" t="s">
        <v>560</v>
      </c>
      <c r="F2159" s="191">
        <v>3290</v>
      </c>
      <c r="G2159" s="213" t="str">
        <f t="shared" si="66"/>
        <v>Zuidoost-Brabant</v>
      </c>
      <c r="H2159" s="215" t="str">
        <f t="shared" si="67"/>
        <v>TILBURG</v>
      </c>
      <c r="I2159" s="22"/>
    </row>
    <row r="2160" spans="1:9" x14ac:dyDescent="0.2">
      <c r="A2160" s="194">
        <v>300</v>
      </c>
      <c r="B2160" s="195">
        <v>5557</v>
      </c>
      <c r="C2160" s="183"/>
      <c r="D2160" s="192" t="s">
        <v>2870</v>
      </c>
      <c r="E2160" s="192" t="s">
        <v>405</v>
      </c>
      <c r="F2160" s="191">
        <v>3310</v>
      </c>
      <c r="G2160" s="213" t="str">
        <f t="shared" si="66"/>
        <v>Zuid-Limburg</v>
      </c>
      <c r="H2160" s="215" t="str">
        <f t="shared" si="67"/>
        <v>TILBURG</v>
      </c>
      <c r="I2160" s="22"/>
    </row>
    <row r="2161" spans="1:9" x14ac:dyDescent="0.2">
      <c r="A2161" s="194">
        <v>300</v>
      </c>
      <c r="B2161" s="195">
        <v>5558</v>
      </c>
      <c r="C2161" s="183"/>
      <c r="D2161" s="192" t="s">
        <v>2889</v>
      </c>
      <c r="E2161" s="192" t="s">
        <v>594</v>
      </c>
      <c r="F2161" s="191">
        <v>3310</v>
      </c>
      <c r="G2161" s="213" t="str">
        <f t="shared" si="66"/>
        <v>Zuid-Limburg</v>
      </c>
      <c r="H2161" s="215" t="str">
        <f t="shared" si="67"/>
        <v>TILBURG</v>
      </c>
      <c r="I2161" s="22"/>
    </row>
    <row r="2162" spans="1:9" x14ac:dyDescent="0.2">
      <c r="A2162" s="194">
        <v>300</v>
      </c>
      <c r="B2162" s="195">
        <v>5559</v>
      </c>
      <c r="C2162" s="183"/>
      <c r="D2162" s="192" t="s">
        <v>2885</v>
      </c>
      <c r="E2162" s="192" t="s">
        <v>560</v>
      </c>
      <c r="F2162" s="191">
        <v>3180</v>
      </c>
      <c r="G2162" s="213" t="str">
        <f t="shared" si="66"/>
        <v>Haaglanden</v>
      </c>
      <c r="H2162" s="215" t="str">
        <f t="shared" si="67"/>
        <v>TILBURG</v>
      </c>
      <c r="I2162" s="22"/>
    </row>
    <row r="2163" spans="1:9" x14ac:dyDescent="0.2">
      <c r="A2163" s="194">
        <v>300</v>
      </c>
      <c r="B2163" s="195">
        <v>5560</v>
      </c>
      <c r="C2163" s="183"/>
      <c r="D2163" s="192" t="s">
        <v>1260</v>
      </c>
      <c r="E2163" s="192" t="s">
        <v>553</v>
      </c>
      <c r="F2163" s="191">
        <v>3180</v>
      </c>
      <c r="G2163" s="213" t="str">
        <f t="shared" si="66"/>
        <v>Haaglanden</v>
      </c>
      <c r="H2163" s="215" t="str">
        <f t="shared" si="67"/>
        <v>TILBURG</v>
      </c>
      <c r="I2163" s="22"/>
    </row>
    <row r="2164" spans="1:9" x14ac:dyDescent="0.2">
      <c r="A2164" s="194">
        <v>300</v>
      </c>
      <c r="B2164" s="195">
        <v>5561</v>
      </c>
      <c r="C2164" s="183"/>
      <c r="D2164" s="192" t="s">
        <v>2890</v>
      </c>
      <c r="E2164" s="192" t="s">
        <v>396</v>
      </c>
      <c r="F2164" s="191">
        <v>3180</v>
      </c>
      <c r="G2164" s="213" t="str">
        <f t="shared" si="66"/>
        <v>Haaglanden</v>
      </c>
      <c r="H2164" s="215" t="str">
        <f t="shared" si="67"/>
        <v>TILBURG</v>
      </c>
      <c r="I2164" s="22"/>
    </row>
    <row r="2165" spans="1:9" x14ac:dyDescent="0.2">
      <c r="A2165" s="194">
        <v>300</v>
      </c>
      <c r="B2165" s="195">
        <v>5562</v>
      </c>
      <c r="C2165" s="183"/>
      <c r="D2165" s="192" t="s">
        <v>1261</v>
      </c>
      <c r="E2165" s="192" t="s">
        <v>1262</v>
      </c>
      <c r="F2165" s="191">
        <v>3310</v>
      </c>
      <c r="G2165" s="213" t="str">
        <f t="shared" si="66"/>
        <v>Zuid-Limburg</v>
      </c>
      <c r="H2165" s="215" t="str">
        <f t="shared" si="67"/>
        <v>TILBURG</v>
      </c>
      <c r="I2165" s="22"/>
    </row>
    <row r="2166" spans="1:9" x14ac:dyDescent="0.2">
      <c r="A2166" s="194">
        <v>300</v>
      </c>
      <c r="B2166" s="195">
        <v>5563</v>
      </c>
      <c r="C2166" s="183"/>
      <c r="D2166" s="192" t="s">
        <v>2888</v>
      </c>
      <c r="E2166" s="192" t="s">
        <v>560</v>
      </c>
      <c r="F2166" s="191">
        <v>3180</v>
      </c>
      <c r="G2166" s="213" t="str">
        <f t="shared" si="66"/>
        <v>Haaglanden</v>
      </c>
      <c r="H2166" s="215" t="str">
        <f t="shared" si="67"/>
        <v>TILBURG</v>
      </c>
      <c r="I2166" s="22"/>
    </row>
    <row r="2167" spans="1:9" x14ac:dyDescent="0.2">
      <c r="A2167" s="194">
        <v>300</v>
      </c>
      <c r="B2167" s="195">
        <v>5564</v>
      </c>
      <c r="C2167" s="183"/>
      <c r="D2167" s="192" t="s">
        <v>1263</v>
      </c>
      <c r="E2167" s="192" t="s">
        <v>420</v>
      </c>
      <c r="F2167" s="191">
        <v>3260</v>
      </c>
      <c r="G2167" s="213" t="str">
        <f t="shared" si="66"/>
        <v>West-Brabant</v>
      </c>
      <c r="H2167" s="215" t="str">
        <f t="shared" si="67"/>
        <v>TILBURG</v>
      </c>
      <c r="I2167" s="22"/>
    </row>
    <row r="2168" spans="1:9" x14ac:dyDescent="0.2">
      <c r="A2168" s="194">
        <v>300</v>
      </c>
      <c r="B2168" s="195">
        <v>5565</v>
      </c>
      <c r="C2168" s="183"/>
      <c r="D2168" s="192" t="s">
        <v>2891</v>
      </c>
      <c r="E2168" s="192" t="s">
        <v>302</v>
      </c>
      <c r="F2168" s="191">
        <v>3310</v>
      </c>
      <c r="G2168" s="213" t="str">
        <f t="shared" si="66"/>
        <v>Zuid-Limburg</v>
      </c>
      <c r="H2168" s="215" t="str">
        <f t="shared" si="67"/>
        <v>TILBURG</v>
      </c>
      <c r="I2168" s="22"/>
    </row>
    <row r="2169" spans="1:9" x14ac:dyDescent="0.2">
      <c r="A2169" s="194">
        <v>300</v>
      </c>
      <c r="B2169" s="195">
        <v>5566</v>
      </c>
      <c r="C2169" s="183"/>
      <c r="D2169" s="192" t="s">
        <v>1264</v>
      </c>
      <c r="E2169" s="192" t="s">
        <v>1265</v>
      </c>
      <c r="F2169" s="191">
        <v>3310</v>
      </c>
      <c r="G2169" s="213" t="str">
        <f t="shared" si="66"/>
        <v>Zuid-Limburg</v>
      </c>
      <c r="H2169" s="215" t="str">
        <f t="shared" si="67"/>
        <v>TILBURG</v>
      </c>
      <c r="I2169" s="22"/>
    </row>
    <row r="2170" spans="1:9" x14ac:dyDescent="0.2">
      <c r="A2170" s="194">
        <v>300</v>
      </c>
      <c r="B2170" s="195">
        <v>5567</v>
      </c>
      <c r="C2170" s="183"/>
      <c r="D2170" s="192" t="s">
        <v>2871</v>
      </c>
      <c r="E2170" s="192" t="s">
        <v>462</v>
      </c>
      <c r="F2170" s="191">
        <v>3310</v>
      </c>
      <c r="G2170" s="213" t="str">
        <f t="shared" si="66"/>
        <v>Zuid-Limburg</v>
      </c>
      <c r="H2170" s="215" t="str">
        <f t="shared" si="67"/>
        <v>TILBURG</v>
      </c>
      <c r="I2170" s="22"/>
    </row>
    <row r="2171" spans="1:9" x14ac:dyDescent="0.2">
      <c r="A2171" s="194">
        <v>300</v>
      </c>
      <c r="B2171" s="195">
        <v>5568</v>
      </c>
      <c r="C2171" s="183"/>
      <c r="D2171" s="192" t="s">
        <v>1266</v>
      </c>
      <c r="E2171" s="192" t="s">
        <v>861</v>
      </c>
      <c r="F2171" s="191">
        <v>3310</v>
      </c>
      <c r="G2171" s="213" t="str">
        <f t="shared" si="66"/>
        <v>Zuid-Limburg</v>
      </c>
      <c r="H2171" s="215" t="str">
        <f t="shared" si="67"/>
        <v>TILBURG</v>
      </c>
      <c r="I2171" s="22"/>
    </row>
    <row r="2172" spans="1:9" x14ac:dyDescent="0.2">
      <c r="A2172" s="194">
        <v>300</v>
      </c>
      <c r="B2172" s="195">
        <v>5569</v>
      </c>
      <c r="C2172" s="183"/>
      <c r="D2172" s="192" t="s">
        <v>2883</v>
      </c>
      <c r="E2172" s="192" t="s">
        <v>263</v>
      </c>
      <c r="F2172" s="191">
        <v>3180</v>
      </c>
      <c r="G2172" s="213" t="str">
        <f t="shared" si="66"/>
        <v>Haaglanden</v>
      </c>
      <c r="H2172" s="215" t="str">
        <f t="shared" si="67"/>
        <v>TILBURG</v>
      </c>
      <c r="I2172" s="22"/>
    </row>
    <row r="2173" spans="1:9" x14ac:dyDescent="0.2">
      <c r="A2173" s="194">
        <v>300</v>
      </c>
      <c r="B2173" s="195">
        <v>5570</v>
      </c>
      <c r="C2173" s="183"/>
      <c r="D2173" s="192" t="s">
        <v>2892</v>
      </c>
      <c r="E2173" s="192" t="s">
        <v>603</v>
      </c>
      <c r="F2173" s="191">
        <v>3180</v>
      </c>
      <c r="G2173" s="213" t="str">
        <f t="shared" si="66"/>
        <v>Haaglanden</v>
      </c>
      <c r="H2173" s="215" t="str">
        <f t="shared" si="67"/>
        <v>TILBURG</v>
      </c>
      <c r="I2173" s="22"/>
    </row>
    <row r="2174" spans="1:9" x14ac:dyDescent="0.2">
      <c r="A2174" s="194">
        <v>300</v>
      </c>
      <c r="B2174" s="195">
        <v>5571</v>
      </c>
      <c r="C2174" s="183"/>
      <c r="D2174" s="192" t="s">
        <v>2874</v>
      </c>
      <c r="E2174" s="192" t="s">
        <v>244</v>
      </c>
      <c r="F2174" s="191">
        <v>3290</v>
      </c>
      <c r="G2174" s="213" t="str">
        <f t="shared" si="66"/>
        <v>Zuidoost-Brabant</v>
      </c>
      <c r="H2174" s="215" t="str">
        <f t="shared" si="67"/>
        <v>TILBURG</v>
      </c>
      <c r="I2174" s="22"/>
    </row>
    <row r="2175" spans="1:9" x14ac:dyDescent="0.2">
      <c r="A2175" s="194">
        <v>300</v>
      </c>
      <c r="B2175" s="195">
        <v>5572</v>
      </c>
      <c r="C2175" s="183"/>
      <c r="D2175" s="192" t="s">
        <v>1267</v>
      </c>
      <c r="E2175" s="192" t="s">
        <v>322</v>
      </c>
      <c r="F2175" s="191">
        <v>3310</v>
      </c>
      <c r="G2175" s="213" t="str">
        <f t="shared" si="66"/>
        <v>Zuid-Limburg</v>
      </c>
      <c r="H2175" s="215" t="str">
        <f t="shared" si="67"/>
        <v>TILBURG</v>
      </c>
      <c r="I2175" s="22"/>
    </row>
    <row r="2176" spans="1:9" x14ac:dyDescent="0.2">
      <c r="A2176" s="194">
        <v>300</v>
      </c>
      <c r="B2176" s="195">
        <v>5573</v>
      </c>
      <c r="C2176" s="183"/>
      <c r="D2176" s="192" t="s">
        <v>2893</v>
      </c>
      <c r="E2176" s="192" t="s">
        <v>579</v>
      </c>
      <c r="F2176" s="191">
        <v>3230</v>
      </c>
      <c r="G2176" s="213" t="str">
        <f t="shared" si="66"/>
        <v>Zuid-Hollandse Eilanden</v>
      </c>
      <c r="H2176" s="215" t="str">
        <f t="shared" si="67"/>
        <v>TILBURG</v>
      </c>
      <c r="I2176" s="22"/>
    </row>
    <row r="2177" spans="1:9" x14ac:dyDescent="0.2">
      <c r="A2177" s="194">
        <v>300</v>
      </c>
      <c r="B2177" s="195">
        <v>5574</v>
      </c>
      <c r="C2177" s="183"/>
      <c r="D2177" s="192" t="s">
        <v>2807</v>
      </c>
      <c r="E2177" s="192" t="s">
        <v>560</v>
      </c>
      <c r="F2177" s="191">
        <v>3230</v>
      </c>
      <c r="G2177" s="213" t="str">
        <f t="shared" si="66"/>
        <v>Zuid-Hollandse Eilanden</v>
      </c>
      <c r="H2177" s="215" t="str">
        <f t="shared" si="67"/>
        <v>TILBURG</v>
      </c>
      <c r="I2177" s="22"/>
    </row>
    <row r="2178" spans="1:9" x14ac:dyDescent="0.2">
      <c r="A2178" s="194">
        <v>300</v>
      </c>
      <c r="B2178" s="195">
        <v>5575</v>
      </c>
      <c r="C2178" s="183"/>
      <c r="D2178" s="192" t="s">
        <v>2894</v>
      </c>
      <c r="E2178" s="192" t="s">
        <v>2895</v>
      </c>
      <c r="F2178" s="191">
        <v>3260</v>
      </c>
      <c r="G2178" s="213" t="str">
        <f t="shared" si="66"/>
        <v>West-Brabant</v>
      </c>
      <c r="H2178" s="215" t="str">
        <f t="shared" si="67"/>
        <v>TILBURG</v>
      </c>
      <c r="I2178" s="22"/>
    </row>
    <row r="2179" spans="1:9" x14ac:dyDescent="0.2">
      <c r="A2179" s="194">
        <v>300</v>
      </c>
      <c r="B2179" s="195">
        <v>5576</v>
      </c>
      <c r="C2179" s="183"/>
      <c r="D2179" s="192" t="s">
        <v>1268</v>
      </c>
      <c r="E2179" s="192" t="s">
        <v>255</v>
      </c>
      <c r="F2179" s="191">
        <v>3260</v>
      </c>
      <c r="G2179" s="213" t="str">
        <f t="shared" si="66"/>
        <v>West-Brabant</v>
      </c>
      <c r="H2179" s="215" t="str">
        <f t="shared" si="67"/>
        <v>TILBURG</v>
      </c>
      <c r="I2179" s="22"/>
    </row>
    <row r="2180" spans="1:9" x14ac:dyDescent="0.2">
      <c r="A2180" s="194">
        <v>300</v>
      </c>
      <c r="B2180" s="195">
        <v>5577</v>
      </c>
      <c r="C2180" s="183"/>
      <c r="D2180" s="192" t="s">
        <v>2807</v>
      </c>
      <c r="E2180" s="192" t="s">
        <v>560</v>
      </c>
      <c r="F2180" s="191">
        <v>3180</v>
      </c>
      <c r="G2180" s="213" t="str">
        <f t="shared" si="66"/>
        <v>Haaglanden</v>
      </c>
      <c r="H2180" s="215" t="str">
        <f t="shared" si="67"/>
        <v>TILBURG</v>
      </c>
      <c r="I2180" s="22"/>
    </row>
    <row r="2181" spans="1:9" x14ac:dyDescent="0.2">
      <c r="A2181" s="194">
        <v>300</v>
      </c>
      <c r="B2181" s="195">
        <v>5578</v>
      </c>
      <c r="C2181" s="183"/>
      <c r="D2181" s="192" t="s">
        <v>2883</v>
      </c>
      <c r="E2181" s="192" t="s">
        <v>263</v>
      </c>
      <c r="F2181" s="191">
        <v>3260</v>
      </c>
      <c r="G2181" s="213" t="str">
        <f t="shared" si="66"/>
        <v>West-Brabant</v>
      </c>
      <c r="H2181" s="215" t="str">
        <f t="shared" si="67"/>
        <v>TILBURG</v>
      </c>
      <c r="I2181" s="22"/>
    </row>
    <row r="2182" spans="1:9" x14ac:dyDescent="0.2">
      <c r="A2182" s="194">
        <v>300</v>
      </c>
      <c r="B2182" s="195">
        <v>5579</v>
      </c>
      <c r="C2182" s="183"/>
      <c r="D2182" s="192" t="s">
        <v>1269</v>
      </c>
      <c r="E2182" s="192" t="s">
        <v>991</v>
      </c>
      <c r="F2182" s="191">
        <v>3310</v>
      </c>
      <c r="G2182" s="213" t="str">
        <f t="shared" si="66"/>
        <v>Zuid-Limburg</v>
      </c>
      <c r="H2182" s="215" t="str">
        <f t="shared" si="67"/>
        <v>TILBURG</v>
      </c>
      <c r="I2182" s="22"/>
    </row>
    <row r="2183" spans="1:9" x14ac:dyDescent="0.2">
      <c r="A2183" s="194">
        <v>300</v>
      </c>
      <c r="B2183" s="195">
        <v>5580</v>
      </c>
      <c r="C2183" s="183"/>
      <c r="D2183" s="192" t="s">
        <v>2874</v>
      </c>
      <c r="E2183" s="192" t="s">
        <v>244</v>
      </c>
      <c r="F2183" s="191">
        <v>3260</v>
      </c>
      <c r="G2183" s="213" t="str">
        <f t="shared" si="66"/>
        <v>West-Brabant</v>
      </c>
      <c r="H2183" s="215" t="str">
        <f t="shared" si="67"/>
        <v>TILBURG</v>
      </c>
      <c r="I2183" s="22"/>
    </row>
    <row r="2184" spans="1:9" x14ac:dyDescent="0.2">
      <c r="A2184" s="194">
        <v>300</v>
      </c>
      <c r="B2184" s="195">
        <v>5581</v>
      </c>
      <c r="C2184" s="183"/>
      <c r="D2184" s="192" t="s">
        <v>1270</v>
      </c>
      <c r="E2184" s="192" t="s">
        <v>260</v>
      </c>
      <c r="F2184" s="191">
        <v>3310</v>
      </c>
      <c r="G2184" s="213" t="str">
        <f t="shared" si="66"/>
        <v>Zuid-Limburg</v>
      </c>
      <c r="H2184" s="215" t="str">
        <f t="shared" si="67"/>
        <v>TILBURG</v>
      </c>
      <c r="I2184" s="22"/>
    </row>
    <row r="2185" spans="1:9" x14ac:dyDescent="0.2">
      <c r="A2185" s="194">
        <v>300</v>
      </c>
      <c r="B2185" s="195">
        <v>5582</v>
      </c>
      <c r="C2185" s="183"/>
      <c r="D2185" s="192" t="s">
        <v>2896</v>
      </c>
      <c r="E2185" s="192" t="s">
        <v>2897</v>
      </c>
      <c r="F2185" s="191">
        <v>3310</v>
      </c>
      <c r="G2185" s="213" t="str">
        <f t="shared" si="66"/>
        <v>Zuid-Limburg</v>
      </c>
      <c r="H2185" s="215" t="str">
        <f t="shared" si="67"/>
        <v>TILBURG</v>
      </c>
      <c r="I2185" s="22"/>
    </row>
    <row r="2186" spans="1:9" x14ac:dyDescent="0.2">
      <c r="A2186" s="194">
        <v>300</v>
      </c>
      <c r="B2186" s="195">
        <v>5583</v>
      </c>
      <c r="C2186" s="183"/>
      <c r="D2186" s="192" t="s">
        <v>2898</v>
      </c>
      <c r="E2186" s="192" t="s">
        <v>2899</v>
      </c>
      <c r="F2186" s="191">
        <v>3310</v>
      </c>
      <c r="G2186" s="213" t="str">
        <f t="shared" si="66"/>
        <v>Zuid-Limburg</v>
      </c>
      <c r="H2186" s="215" t="str">
        <f t="shared" si="67"/>
        <v>TILBURG</v>
      </c>
      <c r="I2186" s="22"/>
    </row>
    <row r="2187" spans="1:9" x14ac:dyDescent="0.2">
      <c r="A2187" s="194">
        <v>300</v>
      </c>
      <c r="B2187" s="195">
        <v>5584</v>
      </c>
      <c r="C2187" s="183"/>
      <c r="D2187" s="192" t="s">
        <v>1271</v>
      </c>
      <c r="E2187" s="192" t="s">
        <v>668</v>
      </c>
      <c r="F2187" s="191">
        <v>3310</v>
      </c>
      <c r="G2187" s="213" t="str">
        <f t="shared" si="66"/>
        <v>Zuid-Limburg</v>
      </c>
      <c r="H2187" s="215" t="str">
        <f t="shared" si="67"/>
        <v>TILBURG</v>
      </c>
      <c r="I2187" s="22"/>
    </row>
    <row r="2188" spans="1:9" x14ac:dyDescent="0.2">
      <c r="A2188" s="194">
        <v>300</v>
      </c>
      <c r="B2188" s="195">
        <v>5585</v>
      </c>
      <c r="C2188" s="183"/>
      <c r="D2188" s="192" t="s">
        <v>2900</v>
      </c>
      <c r="E2188" s="192" t="s">
        <v>1433</v>
      </c>
      <c r="F2188" s="191">
        <v>3310</v>
      </c>
      <c r="G2188" s="213" t="str">
        <f t="shared" si="66"/>
        <v>Zuid-Limburg</v>
      </c>
      <c r="H2188" s="215" t="str">
        <f t="shared" si="67"/>
        <v>TILBURG</v>
      </c>
      <c r="I2188" s="22"/>
    </row>
    <row r="2189" spans="1:9" x14ac:dyDescent="0.2">
      <c r="A2189" s="194">
        <v>300</v>
      </c>
      <c r="B2189" s="195">
        <v>5586</v>
      </c>
      <c r="C2189" s="183"/>
      <c r="D2189" s="192" t="s">
        <v>1272</v>
      </c>
      <c r="E2189" s="192" t="s">
        <v>417</v>
      </c>
      <c r="F2189" s="191">
        <v>3310</v>
      </c>
      <c r="G2189" s="213" t="str">
        <f t="shared" si="66"/>
        <v>Zuid-Limburg</v>
      </c>
      <c r="H2189" s="215" t="str">
        <f t="shared" si="67"/>
        <v>TILBURG</v>
      </c>
      <c r="I2189" s="22"/>
    </row>
    <row r="2190" spans="1:9" x14ac:dyDescent="0.2">
      <c r="A2190" s="194">
        <v>300</v>
      </c>
      <c r="B2190" s="195">
        <v>5587</v>
      </c>
      <c r="C2190" s="183"/>
      <c r="D2190" s="192" t="s">
        <v>2901</v>
      </c>
      <c r="E2190" s="192" t="s">
        <v>619</v>
      </c>
      <c r="F2190" s="191">
        <v>3310</v>
      </c>
      <c r="G2190" s="213" t="str">
        <f t="shared" si="66"/>
        <v>Zuid-Limburg</v>
      </c>
      <c r="H2190" s="215" t="str">
        <f t="shared" si="67"/>
        <v>TILBURG</v>
      </c>
      <c r="I2190" s="22"/>
    </row>
    <row r="2191" spans="1:9" x14ac:dyDescent="0.2">
      <c r="A2191" s="194">
        <v>300</v>
      </c>
      <c r="B2191" s="195">
        <v>5588</v>
      </c>
      <c r="C2191" s="183"/>
      <c r="D2191" s="192" t="s">
        <v>1273</v>
      </c>
      <c r="E2191" s="192" t="s">
        <v>260</v>
      </c>
      <c r="F2191" s="191">
        <v>3310</v>
      </c>
      <c r="G2191" s="213" t="str">
        <f t="shared" si="66"/>
        <v>Zuid-Limburg</v>
      </c>
      <c r="H2191" s="215" t="str">
        <f t="shared" si="67"/>
        <v>TILBURG</v>
      </c>
      <c r="I2191" s="22"/>
    </row>
    <row r="2192" spans="1:9" x14ac:dyDescent="0.2">
      <c r="A2192" s="194">
        <v>300</v>
      </c>
      <c r="B2192" s="195">
        <v>5589</v>
      </c>
      <c r="C2192" s="183"/>
      <c r="D2192" s="192" t="s">
        <v>1274</v>
      </c>
      <c r="E2192" s="192" t="s">
        <v>302</v>
      </c>
      <c r="F2192" s="191">
        <v>3310</v>
      </c>
      <c r="G2192" s="213" t="str">
        <f t="shared" si="66"/>
        <v>Zuid-Limburg</v>
      </c>
      <c r="H2192" s="215" t="str">
        <f t="shared" si="67"/>
        <v>TILBURG</v>
      </c>
      <c r="I2192" s="22"/>
    </row>
    <row r="2193" spans="1:9" x14ac:dyDescent="0.2">
      <c r="A2193" s="194">
        <v>300</v>
      </c>
      <c r="B2193" s="195">
        <v>5590</v>
      </c>
      <c r="C2193" s="183"/>
      <c r="D2193" s="192" t="s">
        <v>1275</v>
      </c>
      <c r="E2193" s="192" t="s">
        <v>260</v>
      </c>
      <c r="F2193" s="191">
        <v>3310</v>
      </c>
      <c r="G2193" s="213" t="str">
        <f t="shared" si="66"/>
        <v>Zuid-Limburg</v>
      </c>
      <c r="H2193" s="215" t="str">
        <f t="shared" si="67"/>
        <v>TILBURG</v>
      </c>
      <c r="I2193" s="22"/>
    </row>
    <row r="2194" spans="1:9" x14ac:dyDescent="0.2">
      <c r="A2194" s="194">
        <v>300</v>
      </c>
      <c r="B2194" s="195">
        <v>5591</v>
      </c>
      <c r="C2194" s="183"/>
      <c r="D2194" s="192" t="s">
        <v>2888</v>
      </c>
      <c r="E2194" s="192" t="s">
        <v>560</v>
      </c>
      <c r="F2194" s="191">
        <v>3250</v>
      </c>
      <c r="G2194" s="213" t="str">
        <f t="shared" si="66"/>
        <v>Zeeland</v>
      </c>
      <c r="H2194" s="215" t="str">
        <f t="shared" si="67"/>
        <v>TILBURG</v>
      </c>
      <c r="I2194" s="22"/>
    </row>
    <row r="2195" spans="1:9" x14ac:dyDescent="0.2">
      <c r="A2195" s="194">
        <v>300</v>
      </c>
      <c r="B2195" s="195">
        <v>5592</v>
      </c>
      <c r="C2195" s="183"/>
      <c r="D2195" s="192" t="s">
        <v>2888</v>
      </c>
      <c r="E2195" s="192" t="s">
        <v>560</v>
      </c>
      <c r="F2195" s="191">
        <v>3230</v>
      </c>
      <c r="G2195" s="213" t="str">
        <f t="shared" si="66"/>
        <v>Zuid-Hollandse Eilanden</v>
      </c>
      <c r="H2195" s="215" t="str">
        <f t="shared" si="67"/>
        <v>TILBURG</v>
      </c>
      <c r="I2195" s="22"/>
    </row>
    <row r="2196" spans="1:9" x14ac:dyDescent="0.2">
      <c r="A2196" s="194">
        <v>300</v>
      </c>
      <c r="B2196" s="195">
        <v>5593</v>
      </c>
      <c r="C2196" s="183"/>
      <c r="D2196" s="192" t="s">
        <v>1013</v>
      </c>
      <c r="E2196" s="192" t="s">
        <v>556</v>
      </c>
      <c r="F2196" s="191">
        <v>3230</v>
      </c>
      <c r="G2196" s="213" t="str">
        <f t="shared" si="66"/>
        <v>Zuid-Hollandse Eilanden</v>
      </c>
      <c r="H2196" s="215" t="str">
        <f t="shared" si="67"/>
        <v>TILBURG</v>
      </c>
      <c r="I2196" s="22"/>
    </row>
    <row r="2197" spans="1:9" x14ac:dyDescent="0.2">
      <c r="A2197" s="194">
        <v>300</v>
      </c>
      <c r="B2197" s="195">
        <v>5594</v>
      </c>
      <c r="C2197" s="183"/>
      <c r="D2197" s="192" t="s">
        <v>2888</v>
      </c>
      <c r="E2197" s="192" t="s">
        <v>560</v>
      </c>
      <c r="F2197" s="191">
        <v>3260</v>
      </c>
      <c r="G2197" s="213" t="str">
        <f t="shared" si="66"/>
        <v>West-Brabant</v>
      </c>
      <c r="H2197" s="215" t="str">
        <f t="shared" si="67"/>
        <v>TILBURG</v>
      </c>
      <c r="I2197" s="22"/>
    </row>
    <row r="2198" spans="1:9" x14ac:dyDescent="0.2">
      <c r="A2198" s="194">
        <v>300</v>
      </c>
      <c r="B2198" s="195">
        <v>5595</v>
      </c>
      <c r="C2198" s="183"/>
      <c r="D2198" s="192" t="s">
        <v>2839</v>
      </c>
      <c r="E2198" s="192" t="s">
        <v>255</v>
      </c>
      <c r="F2198" s="191">
        <v>3260</v>
      </c>
      <c r="G2198" s="213" t="str">
        <f t="shared" si="66"/>
        <v>West-Brabant</v>
      </c>
      <c r="H2198" s="215" t="str">
        <f t="shared" si="67"/>
        <v>TILBURG</v>
      </c>
      <c r="I2198" s="22"/>
    </row>
    <row r="2199" spans="1:9" x14ac:dyDescent="0.2">
      <c r="A2199" s="194">
        <v>300</v>
      </c>
      <c r="B2199" s="195">
        <v>5596</v>
      </c>
      <c r="C2199" s="183"/>
      <c r="D2199" s="192" t="s">
        <v>1276</v>
      </c>
      <c r="E2199" s="192" t="s">
        <v>575</v>
      </c>
      <c r="F2199" s="191">
        <v>3260</v>
      </c>
      <c r="G2199" s="213" t="str">
        <f t="shared" si="66"/>
        <v>West-Brabant</v>
      </c>
      <c r="H2199" s="215" t="str">
        <f t="shared" si="67"/>
        <v>TILBURG</v>
      </c>
      <c r="I2199" s="22"/>
    </row>
    <row r="2200" spans="1:9" x14ac:dyDescent="0.2">
      <c r="A2200" s="194">
        <v>300</v>
      </c>
      <c r="B2200" s="195">
        <v>5597</v>
      </c>
      <c r="C2200" s="183"/>
      <c r="D2200" s="192" t="s">
        <v>1277</v>
      </c>
      <c r="E2200" s="192" t="s">
        <v>322</v>
      </c>
      <c r="F2200" s="191">
        <v>3310</v>
      </c>
      <c r="G2200" s="213" t="str">
        <f t="shared" ref="G2200:G2263" si="68">VLOOKUP($F2200,$J$23:$L$54,2,FALSE)</f>
        <v>Zuid-Limburg</v>
      </c>
      <c r="H2200" s="215" t="str">
        <f t="shared" ref="H2200:H2263" si="69">VLOOKUP($F2200,$J$23:$L$54,3,FALSE)</f>
        <v>TILBURG</v>
      </c>
      <c r="I2200" s="22"/>
    </row>
    <row r="2201" spans="1:9" x14ac:dyDescent="0.2">
      <c r="A2201" s="194">
        <v>300</v>
      </c>
      <c r="B2201" s="195">
        <v>5598</v>
      </c>
      <c r="C2201" s="183"/>
      <c r="D2201" s="192" t="s">
        <v>2902</v>
      </c>
      <c r="E2201" s="192" t="s">
        <v>603</v>
      </c>
      <c r="F2201" s="191">
        <v>3180</v>
      </c>
      <c r="G2201" s="213" t="str">
        <f t="shared" si="68"/>
        <v>Haaglanden</v>
      </c>
      <c r="H2201" s="215" t="str">
        <f t="shared" si="69"/>
        <v>TILBURG</v>
      </c>
      <c r="I2201" s="22"/>
    </row>
    <row r="2202" spans="1:9" x14ac:dyDescent="0.2">
      <c r="A2202" s="194">
        <v>300</v>
      </c>
      <c r="B2202" s="195">
        <v>5599</v>
      </c>
      <c r="C2202" s="183"/>
      <c r="D2202" s="192" t="s">
        <v>1278</v>
      </c>
      <c r="E2202" s="192" t="s">
        <v>668</v>
      </c>
      <c r="F2202" s="191">
        <v>3310</v>
      </c>
      <c r="G2202" s="213" t="str">
        <f t="shared" si="68"/>
        <v>Zuid-Limburg</v>
      </c>
      <c r="H2202" s="215" t="str">
        <f t="shared" si="69"/>
        <v>TILBURG</v>
      </c>
      <c r="I2202" s="22"/>
    </row>
    <row r="2203" spans="1:9" x14ac:dyDescent="0.2">
      <c r="A2203" s="194">
        <v>300</v>
      </c>
      <c r="B2203" s="195">
        <v>5600</v>
      </c>
      <c r="C2203" s="183"/>
      <c r="D2203" s="192" t="s">
        <v>2869</v>
      </c>
      <c r="E2203" s="192" t="s">
        <v>433</v>
      </c>
      <c r="F2203" s="191">
        <v>3290</v>
      </c>
      <c r="G2203" s="213" t="str">
        <f t="shared" si="68"/>
        <v>Zuidoost-Brabant</v>
      </c>
      <c r="H2203" s="215" t="str">
        <f t="shared" si="69"/>
        <v>TILBURG</v>
      </c>
      <c r="I2203" s="22"/>
    </row>
    <row r="2204" spans="1:9" x14ac:dyDescent="0.2">
      <c r="A2204" s="194">
        <v>300</v>
      </c>
      <c r="B2204" s="195">
        <v>5601</v>
      </c>
      <c r="C2204" s="183"/>
      <c r="D2204" s="192" t="s">
        <v>1279</v>
      </c>
      <c r="E2204" s="192" t="s">
        <v>1280</v>
      </c>
      <c r="F2204" s="191">
        <v>3260</v>
      </c>
      <c r="G2204" s="213" t="str">
        <f t="shared" si="68"/>
        <v>West-Brabant</v>
      </c>
      <c r="H2204" s="215" t="str">
        <f t="shared" si="69"/>
        <v>TILBURG</v>
      </c>
      <c r="I2204" s="22"/>
    </row>
    <row r="2205" spans="1:9" x14ac:dyDescent="0.2">
      <c r="A2205" s="194">
        <v>300</v>
      </c>
      <c r="B2205" s="195">
        <v>5602</v>
      </c>
      <c r="C2205" s="183"/>
      <c r="D2205" s="192" t="s">
        <v>1013</v>
      </c>
      <c r="E2205" s="192" t="s">
        <v>556</v>
      </c>
      <c r="F2205" s="191">
        <v>3260</v>
      </c>
      <c r="G2205" s="213" t="str">
        <f t="shared" si="68"/>
        <v>West-Brabant</v>
      </c>
      <c r="H2205" s="215" t="str">
        <f t="shared" si="69"/>
        <v>TILBURG</v>
      </c>
      <c r="I2205" s="22"/>
    </row>
    <row r="2206" spans="1:9" x14ac:dyDescent="0.2">
      <c r="A2206" s="194">
        <v>300</v>
      </c>
      <c r="B2206" s="195">
        <v>5603</v>
      </c>
      <c r="C2206" s="183"/>
      <c r="D2206" s="192" t="s">
        <v>2903</v>
      </c>
      <c r="E2206" s="192" t="s">
        <v>419</v>
      </c>
      <c r="F2206" s="191">
        <v>3260</v>
      </c>
      <c r="G2206" s="213" t="str">
        <f t="shared" si="68"/>
        <v>West-Brabant</v>
      </c>
      <c r="H2206" s="215" t="str">
        <f t="shared" si="69"/>
        <v>TILBURG</v>
      </c>
      <c r="I2206" s="22"/>
    </row>
    <row r="2207" spans="1:9" x14ac:dyDescent="0.2">
      <c r="A2207" s="194">
        <v>300</v>
      </c>
      <c r="B2207" s="195">
        <v>5604</v>
      </c>
      <c r="C2207" s="183"/>
      <c r="D2207" s="192" t="s">
        <v>1281</v>
      </c>
      <c r="E2207" s="192" t="s">
        <v>575</v>
      </c>
      <c r="F2207" s="191">
        <v>3260</v>
      </c>
      <c r="G2207" s="213" t="str">
        <f t="shared" si="68"/>
        <v>West-Brabant</v>
      </c>
      <c r="H2207" s="215" t="str">
        <f t="shared" si="69"/>
        <v>TILBURG</v>
      </c>
      <c r="I2207" s="22"/>
    </row>
    <row r="2208" spans="1:9" x14ac:dyDescent="0.2">
      <c r="A2208" s="194">
        <v>300</v>
      </c>
      <c r="B2208" s="195">
        <v>5605</v>
      </c>
      <c r="C2208" s="183"/>
      <c r="D2208" s="192" t="s">
        <v>2904</v>
      </c>
      <c r="E2208" s="192" t="s">
        <v>419</v>
      </c>
      <c r="F2208" s="191">
        <v>3260</v>
      </c>
      <c r="G2208" s="213" t="str">
        <f t="shared" si="68"/>
        <v>West-Brabant</v>
      </c>
      <c r="H2208" s="215" t="str">
        <f t="shared" si="69"/>
        <v>TILBURG</v>
      </c>
      <c r="I2208" s="22"/>
    </row>
    <row r="2209" spans="1:9" x14ac:dyDescent="0.2">
      <c r="A2209" s="194">
        <v>300</v>
      </c>
      <c r="B2209" s="195">
        <v>5606</v>
      </c>
      <c r="C2209" s="183"/>
      <c r="D2209" s="192" t="s">
        <v>1282</v>
      </c>
      <c r="E2209" s="192" t="s">
        <v>266</v>
      </c>
      <c r="F2209" s="191">
        <v>3250</v>
      </c>
      <c r="G2209" s="213" t="str">
        <f t="shared" si="68"/>
        <v>Zeeland</v>
      </c>
      <c r="H2209" s="215" t="str">
        <f t="shared" si="69"/>
        <v>TILBURG</v>
      </c>
      <c r="I2209" s="22"/>
    </row>
    <row r="2210" spans="1:9" x14ac:dyDescent="0.2">
      <c r="A2210" s="194">
        <v>300</v>
      </c>
      <c r="B2210" s="195">
        <v>5607</v>
      </c>
      <c r="C2210" s="183"/>
      <c r="D2210" s="192" t="s">
        <v>2872</v>
      </c>
      <c r="E2210" s="192" t="s">
        <v>1227</v>
      </c>
      <c r="F2210" s="191">
        <v>3290</v>
      </c>
      <c r="G2210" s="213" t="str">
        <f t="shared" si="68"/>
        <v>Zuidoost-Brabant</v>
      </c>
      <c r="H2210" s="215" t="str">
        <f t="shared" si="69"/>
        <v>TILBURG</v>
      </c>
      <c r="I2210" s="22"/>
    </row>
    <row r="2211" spans="1:9" x14ac:dyDescent="0.2">
      <c r="A2211" s="194">
        <v>300</v>
      </c>
      <c r="B2211" s="195">
        <v>5608</v>
      </c>
      <c r="C2211" s="183"/>
      <c r="D2211" s="192" t="s">
        <v>1283</v>
      </c>
      <c r="E2211" s="192" t="s">
        <v>263</v>
      </c>
      <c r="F2211" s="191">
        <v>3180</v>
      </c>
      <c r="G2211" s="213" t="str">
        <f t="shared" si="68"/>
        <v>Haaglanden</v>
      </c>
      <c r="H2211" s="215" t="str">
        <f t="shared" si="69"/>
        <v>TILBURG</v>
      </c>
      <c r="I2211" s="22"/>
    </row>
    <row r="2212" spans="1:9" x14ac:dyDescent="0.2">
      <c r="A2212" s="194">
        <v>300</v>
      </c>
      <c r="B2212" s="195">
        <v>5609</v>
      </c>
      <c r="C2212" s="183"/>
      <c r="D2212" s="192" t="s">
        <v>2905</v>
      </c>
      <c r="E2212" s="192" t="s">
        <v>560</v>
      </c>
      <c r="F2212" s="191">
        <v>3180</v>
      </c>
      <c r="G2212" s="213" t="str">
        <f t="shared" si="68"/>
        <v>Haaglanden</v>
      </c>
      <c r="H2212" s="215" t="str">
        <f t="shared" si="69"/>
        <v>TILBURG</v>
      </c>
      <c r="I2212" s="22"/>
    </row>
    <row r="2213" spans="1:9" x14ac:dyDescent="0.2">
      <c r="A2213" s="194">
        <v>300</v>
      </c>
      <c r="B2213" s="195">
        <v>5610</v>
      </c>
      <c r="C2213" s="183"/>
      <c r="D2213" s="192" t="s">
        <v>2806</v>
      </c>
      <c r="E2213" s="192" t="s">
        <v>263</v>
      </c>
      <c r="F2213" s="191">
        <v>3180</v>
      </c>
      <c r="G2213" s="213" t="str">
        <f t="shared" si="68"/>
        <v>Haaglanden</v>
      </c>
      <c r="H2213" s="215" t="str">
        <f t="shared" si="69"/>
        <v>TILBURG</v>
      </c>
      <c r="I2213" s="22"/>
    </row>
    <row r="2214" spans="1:9" x14ac:dyDescent="0.2">
      <c r="A2214" s="194">
        <v>300</v>
      </c>
      <c r="B2214" s="195">
        <v>5611</v>
      </c>
      <c r="C2214" s="183"/>
      <c r="D2214" s="192" t="s">
        <v>1284</v>
      </c>
      <c r="E2214" s="192" t="s">
        <v>1285</v>
      </c>
      <c r="F2214" s="191">
        <v>3310</v>
      </c>
      <c r="G2214" s="213" t="str">
        <f t="shared" si="68"/>
        <v>Zuid-Limburg</v>
      </c>
      <c r="H2214" s="215" t="str">
        <f t="shared" si="69"/>
        <v>TILBURG</v>
      </c>
      <c r="I2214" s="22"/>
    </row>
    <row r="2215" spans="1:9" x14ac:dyDescent="0.2">
      <c r="A2215" s="194">
        <v>300</v>
      </c>
      <c r="B2215" s="195">
        <v>5612</v>
      </c>
      <c r="C2215" s="183"/>
      <c r="D2215" s="192" t="s">
        <v>1286</v>
      </c>
      <c r="E2215" s="192" t="s">
        <v>668</v>
      </c>
      <c r="F2215" s="191">
        <v>3310</v>
      </c>
      <c r="G2215" s="213" t="str">
        <f t="shared" si="68"/>
        <v>Zuid-Limburg</v>
      </c>
      <c r="H2215" s="215" t="str">
        <f t="shared" si="69"/>
        <v>TILBURG</v>
      </c>
      <c r="I2215" s="22"/>
    </row>
    <row r="2216" spans="1:9" x14ac:dyDescent="0.2">
      <c r="A2216" s="194">
        <v>300</v>
      </c>
      <c r="B2216" s="195">
        <v>5613</v>
      </c>
      <c r="C2216" s="183"/>
      <c r="D2216" s="192" t="s">
        <v>2872</v>
      </c>
      <c r="E2216" s="192" t="s">
        <v>1227</v>
      </c>
      <c r="F2216" s="191">
        <v>3310</v>
      </c>
      <c r="G2216" s="213" t="str">
        <f t="shared" si="68"/>
        <v>Zuid-Limburg</v>
      </c>
      <c r="H2216" s="215" t="str">
        <f t="shared" si="69"/>
        <v>TILBURG</v>
      </c>
      <c r="I2216" s="22"/>
    </row>
    <row r="2217" spans="1:9" x14ac:dyDescent="0.2">
      <c r="A2217" s="194">
        <v>300</v>
      </c>
      <c r="B2217" s="195">
        <v>5614</v>
      </c>
      <c r="C2217" s="183"/>
      <c r="D2217" s="192" t="s">
        <v>2848</v>
      </c>
      <c r="E2217" s="192" t="s">
        <v>401</v>
      </c>
      <c r="F2217" s="191">
        <v>3230</v>
      </c>
      <c r="G2217" s="213" t="str">
        <f t="shared" si="68"/>
        <v>Zuid-Hollandse Eilanden</v>
      </c>
      <c r="H2217" s="215" t="str">
        <f t="shared" si="69"/>
        <v>TILBURG</v>
      </c>
      <c r="I2217" s="22"/>
    </row>
    <row r="2218" spans="1:9" x14ac:dyDescent="0.2">
      <c r="A2218" s="194">
        <v>300</v>
      </c>
      <c r="B2218" s="195">
        <v>5615</v>
      </c>
      <c r="C2218" s="183"/>
      <c r="D2218" s="192" t="s">
        <v>2868</v>
      </c>
      <c r="E2218" s="192" t="s">
        <v>264</v>
      </c>
      <c r="F2218" s="191">
        <v>3290</v>
      </c>
      <c r="G2218" s="213" t="str">
        <f t="shared" si="68"/>
        <v>Zuidoost-Brabant</v>
      </c>
      <c r="H2218" s="215" t="str">
        <f t="shared" si="69"/>
        <v>TILBURG</v>
      </c>
      <c r="I2218" s="22"/>
    </row>
    <row r="2219" spans="1:9" x14ac:dyDescent="0.2">
      <c r="A2219" s="194">
        <v>300</v>
      </c>
      <c r="B2219" s="195">
        <v>5616</v>
      </c>
      <c r="C2219" s="183"/>
      <c r="D2219" s="192" t="s">
        <v>1013</v>
      </c>
      <c r="E2219" s="192" t="s">
        <v>556</v>
      </c>
      <c r="F2219" s="191">
        <v>3290</v>
      </c>
      <c r="G2219" s="213" t="str">
        <f t="shared" si="68"/>
        <v>Zuidoost-Brabant</v>
      </c>
      <c r="H2219" s="215" t="str">
        <f t="shared" si="69"/>
        <v>TILBURG</v>
      </c>
      <c r="I2219" s="22"/>
    </row>
    <row r="2220" spans="1:9" x14ac:dyDescent="0.2">
      <c r="A2220" s="194">
        <v>300</v>
      </c>
      <c r="B2220" s="195">
        <v>5617</v>
      </c>
      <c r="C2220" s="183"/>
      <c r="D2220" s="192" t="s">
        <v>2867</v>
      </c>
      <c r="E2220" s="192" t="s">
        <v>1226</v>
      </c>
      <c r="F2220" s="191">
        <v>3290</v>
      </c>
      <c r="G2220" s="213" t="str">
        <f t="shared" si="68"/>
        <v>Zuidoost-Brabant</v>
      </c>
      <c r="H2220" s="215" t="str">
        <f t="shared" si="69"/>
        <v>TILBURG</v>
      </c>
      <c r="I2220" s="22"/>
    </row>
    <row r="2221" spans="1:9" x14ac:dyDescent="0.2">
      <c r="A2221" s="194">
        <v>300</v>
      </c>
      <c r="B2221" s="195">
        <v>5618</v>
      </c>
      <c r="C2221" s="183"/>
      <c r="D2221" s="192" t="s">
        <v>2906</v>
      </c>
      <c r="E2221" s="192" t="s">
        <v>2907</v>
      </c>
      <c r="F2221" s="191">
        <v>3290</v>
      </c>
      <c r="G2221" s="213" t="str">
        <f t="shared" si="68"/>
        <v>Zuidoost-Brabant</v>
      </c>
      <c r="H2221" s="215" t="str">
        <f t="shared" si="69"/>
        <v>TILBURG</v>
      </c>
      <c r="I2221" s="22"/>
    </row>
    <row r="2222" spans="1:9" x14ac:dyDescent="0.2">
      <c r="A2222" s="194">
        <v>300</v>
      </c>
      <c r="B2222" s="195">
        <v>5619</v>
      </c>
      <c r="C2222" s="183"/>
      <c r="D2222" s="192" t="s">
        <v>2848</v>
      </c>
      <c r="E2222" s="192" t="s">
        <v>401</v>
      </c>
      <c r="F2222" s="191">
        <v>3180</v>
      </c>
      <c r="G2222" s="213" t="str">
        <f t="shared" si="68"/>
        <v>Haaglanden</v>
      </c>
      <c r="H2222" s="215" t="str">
        <f t="shared" si="69"/>
        <v>TILBURG</v>
      </c>
      <c r="I2222" s="22"/>
    </row>
    <row r="2223" spans="1:9" x14ac:dyDescent="0.2">
      <c r="A2223" s="194">
        <v>300</v>
      </c>
      <c r="B2223" s="195">
        <v>5620</v>
      </c>
      <c r="C2223" s="183"/>
      <c r="D2223" s="192" t="s">
        <v>2908</v>
      </c>
      <c r="E2223" s="192" t="s">
        <v>609</v>
      </c>
      <c r="F2223" s="191">
        <v>3180</v>
      </c>
      <c r="G2223" s="213" t="str">
        <f t="shared" si="68"/>
        <v>Haaglanden</v>
      </c>
      <c r="H2223" s="215" t="str">
        <f t="shared" si="69"/>
        <v>TILBURG</v>
      </c>
      <c r="I2223" s="22"/>
    </row>
    <row r="2224" spans="1:9" x14ac:dyDescent="0.2">
      <c r="A2224" s="194">
        <v>300</v>
      </c>
      <c r="B2224" s="195">
        <v>5621</v>
      </c>
      <c r="C2224" s="183"/>
      <c r="D2224" s="192" t="s">
        <v>2909</v>
      </c>
      <c r="E2224" s="192" t="s">
        <v>1092</v>
      </c>
      <c r="F2224" s="191">
        <v>3180</v>
      </c>
      <c r="G2224" s="213" t="str">
        <f t="shared" si="68"/>
        <v>Haaglanden</v>
      </c>
      <c r="H2224" s="215" t="str">
        <f t="shared" si="69"/>
        <v>TILBURG</v>
      </c>
      <c r="I2224" s="22"/>
    </row>
    <row r="2225" spans="1:9" x14ac:dyDescent="0.2">
      <c r="A2225" s="194">
        <v>300</v>
      </c>
      <c r="B2225" s="195">
        <v>5622</v>
      </c>
      <c r="C2225" s="183"/>
      <c r="D2225" s="192" t="s">
        <v>2910</v>
      </c>
      <c r="E2225" s="192" t="s">
        <v>579</v>
      </c>
      <c r="F2225" s="191">
        <v>3230</v>
      </c>
      <c r="G2225" s="213" t="str">
        <f t="shared" si="68"/>
        <v>Zuid-Hollandse Eilanden</v>
      </c>
      <c r="H2225" s="215" t="str">
        <f t="shared" si="69"/>
        <v>TILBURG</v>
      </c>
      <c r="I2225" s="22"/>
    </row>
    <row r="2226" spans="1:9" x14ac:dyDescent="0.2">
      <c r="A2226" s="194">
        <v>300</v>
      </c>
      <c r="B2226" s="195">
        <v>5623</v>
      </c>
      <c r="C2226" s="183"/>
      <c r="D2226" s="192" t="s">
        <v>2911</v>
      </c>
      <c r="E2226" s="192" t="s">
        <v>403</v>
      </c>
      <c r="F2226" s="191">
        <v>3230</v>
      </c>
      <c r="G2226" s="213" t="str">
        <f t="shared" si="68"/>
        <v>Zuid-Hollandse Eilanden</v>
      </c>
      <c r="H2226" s="215" t="str">
        <f t="shared" si="69"/>
        <v>TILBURG</v>
      </c>
      <c r="I2226" s="22"/>
    </row>
    <row r="2227" spans="1:9" x14ac:dyDescent="0.2">
      <c r="A2227" s="194">
        <v>300</v>
      </c>
      <c r="B2227" s="195">
        <v>5624</v>
      </c>
      <c r="C2227" s="183"/>
      <c r="D2227" s="192" t="s">
        <v>2912</v>
      </c>
      <c r="E2227" s="192" t="s">
        <v>823</v>
      </c>
      <c r="F2227" s="191">
        <v>3230</v>
      </c>
      <c r="G2227" s="213" t="str">
        <f t="shared" si="68"/>
        <v>Zuid-Hollandse Eilanden</v>
      </c>
      <c r="H2227" s="215" t="str">
        <f t="shared" si="69"/>
        <v>TILBURG</v>
      </c>
      <c r="I2227" s="22"/>
    </row>
    <row r="2228" spans="1:9" x14ac:dyDescent="0.2">
      <c r="A2228" s="194">
        <v>300</v>
      </c>
      <c r="B2228" s="195">
        <v>5625</v>
      </c>
      <c r="C2228" s="183"/>
      <c r="D2228" s="192" t="s">
        <v>2903</v>
      </c>
      <c r="E2228" s="192" t="s">
        <v>419</v>
      </c>
      <c r="F2228" s="191">
        <v>3250</v>
      </c>
      <c r="G2228" s="213" t="str">
        <f t="shared" si="68"/>
        <v>Zeeland</v>
      </c>
      <c r="H2228" s="215" t="str">
        <f t="shared" si="69"/>
        <v>TILBURG</v>
      </c>
      <c r="I2228" s="22"/>
    </row>
    <row r="2229" spans="1:9" x14ac:dyDescent="0.2">
      <c r="A2229" s="194">
        <v>300</v>
      </c>
      <c r="B2229" s="195">
        <v>5626</v>
      </c>
      <c r="C2229" s="183"/>
      <c r="D2229" s="192" t="s">
        <v>1287</v>
      </c>
      <c r="E2229" s="192" t="s">
        <v>1288</v>
      </c>
      <c r="F2229" s="191">
        <v>3250</v>
      </c>
      <c r="G2229" s="213" t="str">
        <f t="shared" si="68"/>
        <v>Zeeland</v>
      </c>
      <c r="H2229" s="215" t="str">
        <f t="shared" si="69"/>
        <v>TILBURG</v>
      </c>
      <c r="I2229" s="22"/>
    </row>
    <row r="2230" spans="1:9" x14ac:dyDescent="0.2">
      <c r="A2230" s="194">
        <v>300</v>
      </c>
      <c r="B2230" s="195">
        <v>5627</v>
      </c>
      <c r="C2230" s="183"/>
      <c r="D2230" s="192" t="s">
        <v>1289</v>
      </c>
      <c r="E2230" s="192" t="s">
        <v>1290</v>
      </c>
      <c r="F2230" s="191">
        <v>3250</v>
      </c>
      <c r="G2230" s="213" t="str">
        <f t="shared" si="68"/>
        <v>Zeeland</v>
      </c>
      <c r="H2230" s="215" t="str">
        <f t="shared" si="69"/>
        <v>TILBURG</v>
      </c>
      <c r="I2230" s="22"/>
    </row>
    <row r="2231" spans="1:9" x14ac:dyDescent="0.2">
      <c r="A2231" s="194">
        <v>300</v>
      </c>
      <c r="B2231" s="195">
        <v>5628</v>
      </c>
      <c r="C2231" s="183"/>
      <c r="D2231" s="192" t="s">
        <v>1291</v>
      </c>
      <c r="E2231" s="192" t="s">
        <v>297</v>
      </c>
      <c r="F2231" s="191">
        <v>3250</v>
      </c>
      <c r="G2231" s="213" t="str">
        <f t="shared" si="68"/>
        <v>Zeeland</v>
      </c>
      <c r="H2231" s="215" t="str">
        <f t="shared" si="69"/>
        <v>TILBURG</v>
      </c>
      <c r="I2231" s="22"/>
    </row>
    <row r="2232" spans="1:9" x14ac:dyDescent="0.2">
      <c r="A2232" s="194">
        <v>300</v>
      </c>
      <c r="B2232" s="195">
        <v>5629</v>
      </c>
      <c r="C2232" s="183"/>
      <c r="D2232" s="192" t="s">
        <v>1292</v>
      </c>
      <c r="E2232" s="192" t="s">
        <v>432</v>
      </c>
      <c r="F2232" s="191">
        <v>3260</v>
      </c>
      <c r="G2232" s="213" t="str">
        <f t="shared" si="68"/>
        <v>West-Brabant</v>
      </c>
      <c r="H2232" s="215" t="str">
        <f t="shared" si="69"/>
        <v>TILBURG</v>
      </c>
      <c r="I2232" s="22"/>
    </row>
    <row r="2233" spans="1:9" x14ac:dyDescent="0.2">
      <c r="A2233" s="194">
        <v>300</v>
      </c>
      <c r="B2233" s="195">
        <v>5630</v>
      </c>
      <c r="C2233" s="183"/>
      <c r="D2233" s="192" t="s">
        <v>2818</v>
      </c>
      <c r="E2233" s="192" t="s">
        <v>422</v>
      </c>
      <c r="F2233" s="191">
        <v>3260</v>
      </c>
      <c r="G2233" s="213" t="str">
        <f t="shared" si="68"/>
        <v>West-Brabant</v>
      </c>
      <c r="H2233" s="215" t="str">
        <f t="shared" si="69"/>
        <v>TILBURG</v>
      </c>
      <c r="I2233" s="22"/>
    </row>
    <row r="2234" spans="1:9" x14ac:dyDescent="0.2">
      <c r="A2234" s="194">
        <v>300</v>
      </c>
      <c r="B2234" s="195">
        <v>5631</v>
      </c>
      <c r="C2234" s="183"/>
      <c r="D2234" s="192" t="s">
        <v>1293</v>
      </c>
      <c r="E2234" s="192" t="s">
        <v>260</v>
      </c>
      <c r="F2234" s="191">
        <v>3310</v>
      </c>
      <c r="G2234" s="213" t="str">
        <f t="shared" si="68"/>
        <v>Zuid-Limburg</v>
      </c>
      <c r="H2234" s="215" t="str">
        <f t="shared" si="69"/>
        <v>TILBURG</v>
      </c>
      <c r="I2234" s="22"/>
    </row>
    <row r="2235" spans="1:9" x14ac:dyDescent="0.2">
      <c r="A2235" s="194">
        <v>300</v>
      </c>
      <c r="B2235" s="195">
        <v>5632</v>
      </c>
      <c r="C2235" s="183"/>
      <c r="D2235" s="192" t="s">
        <v>1294</v>
      </c>
      <c r="E2235" s="192" t="s">
        <v>619</v>
      </c>
      <c r="F2235" s="191">
        <v>3310</v>
      </c>
      <c r="G2235" s="213" t="str">
        <f t="shared" si="68"/>
        <v>Zuid-Limburg</v>
      </c>
      <c r="H2235" s="215" t="str">
        <f t="shared" si="69"/>
        <v>TILBURG</v>
      </c>
      <c r="I2235" s="22"/>
    </row>
    <row r="2236" spans="1:9" x14ac:dyDescent="0.2">
      <c r="A2236" s="194">
        <v>300</v>
      </c>
      <c r="B2236" s="195">
        <v>5633</v>
      </c>
      <c r="C2236" s="183"/>
      <c r="D2236" s="192" t="s">
        <v>2913</v>
      </c>
      <c r="E2236" s="192" t="s">
        <v>619</v>
      </c>
      <c r="F2236" s="191">
        <v>3310</v>
      </c>
      <c r="G2236" s="213" t="str">
        <f t="shared" si="68"/>
        <v>Zuid-Limburg</v>
      </c>
      <c r="H2236" s="215" t="str">
        <f t="shared" si="69"/>
        <v>TILBURG</v>
      </c>
      <c r="I2236" s="22"/>
    </row>
    <row r="2237" spans="1:9" x14ac:dyDescent="0.2">
      <c r="A2237" s="194">
        <v>300</v>
      </c>
      <c r="B2237" s="195">
        <v>5634</v>
      </c>
      <c r="C2237" s="183"/>
      <c r="D2237" s="192" t="s">
        <v>1295</v>
      </c>
      <c r="E2237" s="192" t="s">
        <v>302</v>
      </c>
      <c r="F2237" s="191">
        <v>3310</v>
      </c>
      <c r="G2237" s="213" t="str">
        <f t="shared" si="68"/>
        <v>Zuid-Limburg</v>
      </c>
      <c r="H2237" s="215" t="str">
        <f t="shared" si="69"/>
        <v>TILBURG</v>
      </c>
      <c r="I2237" s="22"/>
    </row>
    <row r="2238" spans="1:9" x14ac:dyDescent="0.2">
      <c r="A2238" s="194">
        <v>300</v>
      </c>
      <c r="B2238" s="195">
        <v>5635</v>
      </c>
      <c r="C2238" s="183"/>
      <c r="D2238" s="192" t="s">
        <v>1296</v>
      </c>
      <c r="E2238" s="192" t="s">
        <v>1297</v>
      </c>
      <c r="F2238" s="191">
        <v>3310</v>
      </c>
      <c r="G2238" s="213" t="str">
        <f t="shared" si="68"/>
        <v>Zuid-Limburg</v>
      </c>
      <c r="H2238" s="215" t="str">
        <f t="shared" si="69"/>
        <v>TILBURG</v>
      </c>
      <c r="I2238" s="22"/>
    </row>
    <row r="2239" spans="1:9" x14ac:dyDescent="0.2">
      <c r="A2239" s="194">
        <v>300</v>
      </c>
      <c r="B2239" s="195">
        <v>5636</v>
      </c>
      <c r="C2239" s="183"/>
      <c r="D2239" s="192" t="s">
        <v>2914</v>
      </c>
      <c r="E2239" s="192" t="s">
        <v>980</v>
      </c>
      <c r="F2239" s="191">
        <v>3310</v>
      </c>
      <c r="G2239" s="213" t="str">
        <f t="shared" si="68"/>
        <v>Zuid-Limburg</v>
      </c>
      <c r="H2239" s="215" t="str">
        <f t="shared" si="69"/>
        <v>TILBURG</v>
      </c>
      <c r="I2239" s="22"/>
    </row>
    <row r="2240" spans="1:9" x14ac:dyDescent="0.2">
      <c r="A2240" s="194">
        <v>300</v>
      </c>
      <c r="B2240" s="195">
        <v>5637</v>
      </c>
      <c r="C2240" s="183"/>
      <c r="D2240" s="192" t="s">
        <v>1298</v>
      </c>
      <c r="E2240" s="192" t="s">
        <v>322</v>
      </c>
      <c r="F2240" s="191">
        <v>3310</v>
      </c>
      <c r="G2240" s="213" t="str">
        <f t="shared" si="68"/>
        <v>Zuid-Limburg</v>
      </c>
      <c r="H2240" s="215" t="str">
        <f t="shared" si="69"/>
        <v>TILBURG</v>
      </c>
      <c r="I2240" s="22"/>
    </row>
    <row r="2241" spans="1:9" x14ac:dyDescent="0.2">
      <c r="A2241" s="194">
        <v>300</v>
      </c>
      <c r="B2241" s="195">
        <v>5638</v>
      </c>
      <c r="C2241" s="183"/>
      <c r="D2241" s="192" t="s">
        <v>2875</v>
      </c>
      <c r="E2241" s="192" t="s">
        <v>551</v>
      </c>
      <c r="F2241" s="191">
        <v>3190</v>
      </c>
      <c r="G2241" s="213" t="str">
        <f t="shared" si="68"/>
        <v>Delft Westland Oostland</v>
      </c>
      <c r="H2241" s="215" t="str">
        <f t="shared" si="69"/>
        <v>SCHIEDAM</v>
      </c>
      <c r="I2241" s="22"/>
    </row>
    <row r="2242" spans="1:9" x14ac:dyDescent="0.2">
      <c r="A2242" s="194">
        <v>300</v>
      </c>
      <c r="B2242" s="195">
        <v>5639</v>
      </c>
      <c r="C2242" s="183"/>
      <c r="D2242" s="192" t="s">
        <v>2840</v>
      </c>
      <c r="E2242" s="192" t="s">
        <v>283</v>
      </c>
      <c r="F2242" s="191">
        <v>3190</v>
      </c>
      <c r="G2242" s="213" t="str">
        <f t="shared" si="68"/>
        <v>Delft Westland Oostland</v>
      </c>
      <c r="H2242" s="215" t="str">
        <f t="shared" si="69"/>
        <v>SCHIEDAM</v>
      </c>
      <c r="I2242" s="22"/>
    </row>
    <row r="2243" spans="1:9" x14ac:dyDescent="0.2">
      <c r="A2243" s="194">
        <v>300</v>
      </c>
      <c r="B2243" s="195">
        <v>5640</v>
      </c>
      <c r="C2243" s="183"/>
      <c r="D2243" s="192" t="s">
        <v>2828</v>
      </c>
      <c r="E2243" s="192" t="s">
        <v>579</v>
      </c>
      <c r="F2243" s="191">
        <v>3190</v>
      </c>
      <c r="G2243" s="213" t="str">
        <f t="shared" si="68"/>
        <v>Delft Westland Oostland</v>
      </c>
      <c r="H2243" s="215" t="str">
        <f t="shared" si="69"/>
        <v>SCHIEDAM</v>
      </c>
      <c r="I2243" s="22"/>
    </row>
    <row r="2244" spans="1:9" x14ac:dyDescent="0.2">
      <c r="A2244" s="194">
        <v>300</v>
      </c>
      <c r="B2244" s="195">
        <v>5641</v>
      </c>
      <c r="C2244" s="183"/>
      <c r="D2244" s="192" t="s">
        <v>2912</v>
      </c>
      <c r="E2244" s="192" t="s">
        <v>823</v>
      </c>
      <c r="F2244" s="191">
        <v>3220</v>
      </c>
      <c r="G2244" s="213" t="str">
        <f t="shared" si="68"/>
        <v>Nieuwe Waterweg Noord</v>
      </c>
      <c r="H2244" s="215" t="str">
        <f t="shared" si="69"/>
        <v>SCHIEDAM</v>
      </c>
      <c r="I2244" s="22"/>
    </row>
    <row r="2245" spans="1:9" x14ac:dyDescent="0.2">
      <c r="A2245" s="194">
        <v>300</v>
      </c>
      <c r="B2245" s="195">
        <v>5642</v>
      </c>
      <c r="C2245" s="183"/>
      <c r="D2245" s="192" t="s">
        <v>2840</v>
      </c>
      <c r="E2245" s="192" t="s">
        <v>283</v>
      </c>
      <c r="F2245" s="191">
        <v>3220</v>
      </c>
      <c r="G2245" s="213" t="str">
        <f t="shared" si="68"/>
        <v>Nieuwe Waterweg Noord</v>
      </c>
      <c r="H2245" s="215" t="str">
        <f t="shared" si="69"/>
        <v>SCHIEDAM</v>
      </c>
      <c r="I2245" s="22"/>
    </row>
    <row r="2246" spans="1:9" x14ac:dyDescent="0.2">
      <c r="A2246" s="194">
        <v>300</v>
      </c>
      <c r="B2246" s="195">
        <v>5643</v>
      </c>
      <c r="C2246" s="183"/>
      <c r="D2246" s="192" t="s">
        <v>2828</v>
      </c>
      <c r="E2246" s="192" t="s">
        <v>579</v>
      </c>
      <c r="F2246" s="191">
        <v>3220</v>
      </c>
      <c r="G2246" s="213" t="str">
        <f t="shared" si="68"/>
        <v>Nieuwe Waterweg Noord</v>
      </c>
      <c r="H2246" s="215" t="str">
        <f t="shared" si="69"/>
        <v>SCHIEDAM</v>
      </c>
      <c r="I2246" s="22"/>
    </row>
    <row r="2247" spans="1:9" x14ac:dyDescent="0.2">
      <c r="A2247" s="194">
        <v>300</v>
      </c>
      <c r="B2247" s="195">
        <v>5644</v>
      </c>
      <c r="C2247" s="183"/>
      <c r="D2247" s="192" t="s">
        <v>2829</v>
      </c>
      <c r="E2247" s="192" t="s">
        <v>994</v>
      </c>
      <c r="F2247" s="191">
        <v>3220</v>
      </c>
      <c r="G2247" s="213" t="str">
        <f t="shared" si="68"/>
        <v>Nieuwe Waterweg Noord</v>
      </c>
      <c r="H2247" s="215" t="str">
        <f t="shared" si="69"/>
        <v>SCHIEDAM</v>
      </c>
      <c r="I2247" s="22"/>
    </row>
    <row r="2248" spans="1:9" x14ac:dyDescent="0.2">
      <c r="A2248" s="194">
        <v>300</v>
      </c>
      <c r="B2248" s="195">
        <v>5645</v>
      </c>
      <c r="C2248" s="183"/>
      <c r="D2248" s="192" t="s">
        <v>2829</v>
      </c>
      <c r="E2248" s="192" t="s">
        <v>994</v>
      </c>
      <c r="F2248" s="191">
        <v>3190</v>
      </c>
      <c r="G2248" s="213" t="str">
        <f t="shared" si="68"/>
        <v>Delft Westland Oostland</v>
      </c>
      <c r="H2248" s="215" t="str">
        <f t="shared" si="69"/>
        <v>SCHIEDAM</v>
      </c>
      <c r="I2248" s="22"/>
    </row>
    <row r="2249" spans="1:9" x14ac:dyDescent="0.2">
      <c r="A2249" s="194">
        <v>300</v>
      </c>
      <c r="B2249" s="195">
        <v>5646</v>
      </c>
      <c r="C2249" s="183"/>
      <c r="D2249" s="192" t="s">
        <v>1049</v>
      </c>
      <c r="E2249" s="192" t="s">
        <v>401</v>
      </c>
      <c r="F2249" s="191">
        <v>3190</v>
      </c>
      <c r="G2249" s="213" t="str">
        <f t="shared" si="68"/>
        <v>Delft Westland Oostland</v>
      </c>
      <c r="H2249" s="215" t="str">
        <f t="shared" si="69"/>
        <v>SCHIEDAM</v>
      </c>
      <c r="I2249" s="22"/>
    </row>
    <row r="2250" spans="1:9" x14ac:dyDescent="0.2">
      <c r="A2250" s="194">
        <v>300</v>
      </c>
      <c r="B2250" s="195">
        <v>5647</v>
      </c>
      <c r="C2250" s="183"/>
      <c r="D2250" s="192" t="s">
        <v>1299</v>
      </c>
      <c r="E2250" s="192" t="s">
        <v>1300</v>
      </c>
      <c r="F2250" s="191">
        <v>3240</v>
      </c>
      <c r="G2250" s="213" t="str">
        <f t="shared" si="68"/>
        <v>Waardenland</v>
      </c>
      <c r="H2250" s="215" t="str">
        <f t="shared" si="69"/>
        <v>GORINCHEM</v>
      </c>
      <c r="I2250" s="22"/>
    </row>
    <row r="2251" spans="1:9" x14ac:dyDescent="0.2">
      <c r="A2251" s="194">
        <v>300</v>
      </c>
      <c r="B2251" s="195">
        <v>5648</v>
      </c>
      <c r="C2251" s="183"/>
      <c r="D2251" s="192" t="s">
        <v>2901</v>
      </c>
      <c r="E2251" s="192" t="s">
        <v>619</v>
      </c>
      <c r="F2251" s="191">
        <v>3180</v>
      </c>
      <c r="G2251" s="213" t="str">
        <f t="shared" si="68"/>
        <v>Haaglanden</v>
      </c>
      <c r="H2251" s="215" t="str">
        <f t="shared" si="69"/>
        <v>TILBURG</v>
      </c>
      <c r="I2251" s="22"/>
    </row>
    <row r="2252" spans="1:9" x14ac:dyDescent="0.2">
      <c r="A2252" s="194">
        <v>300</v>
      </c>
      <c r="B2252" s="195">
        <v>5649</v>
      </c>
      <c r="C2252" s="183"/>
      <c r="D2252" s="192" t="s">
        <v>2863</v>
      </c>
      <c r="E2252" s="192" t="s">
        <v>560</v>
      </c>
      <c r="F2252" s="191">
        <v>3220</v>
      </c>
      <c r="G2252" s="213" t="str">
        <f t="shared" si="68"/>
        <v>Nieuwe Waterweg Noord</v>
      </c>
      <c r="H2252" s="215" t="str">
        <f t="shared" si="69"/>
        <v>SCHIEDAM</v>
      </c>
      <c r="I2252" s="22"/>
    </row>
    <row r="2253" spans="1:9" x14ac:dyDescent="0.2">
      <c r="A2253" s="194">
        <v>300</v>
      </c>
      <c r="B2253" s="195">
        <v>5650</v>
      </c>
      <c r="C2253" s="183"/>
      <c r="D2253" s="192" t="s">
        <v>2863</v>
      </c>
      <c r="E2253" s="192" t="s">
        <v>560</v>
      </c>
      <c r="F2253" s="191">
        <v>3190</v>
      </c>
      <c r="G2253" s="213" t="str">
        <f t="shared" si="68"/>
        <v>Delft Westland Oostland</v>
      </c>
      <c r="H2253" s="215" t="str">
        <f t="shared" si="69"/>
        <v>SCHIEDAM</v>
      </c>
      <c r="I2253" s="22"/>
    </row>
    <row r="2254" spans="1:9" x14ac:dyDescent="0.2">
      <c r="A2254" s="194">
        <v>300</v>
      </c>
      <c r="B2254" s="195">
        <v>5651</v>
      </c>
      <c r="C2254" s="183"/>
      <c r="D2254" s="192" t="s">
        <v>2794</v>
      </c>
      <c r="E2254" s="192" t="s">
        <v>558</v>
      </c>
      <c r="F2254" s="191">
        <v>3180</v>
      </c>
      <c r="G2254" s="213" t="str">
        <f t="shared" si="68"/>
        <v>Haaglanden</v>
      </c>
      <c r="H2254" s="215" t="str">
        <f t="shared" si="69"/>
        <v>TILBURG</v>
      </c>
      <c r="I2254" s="22"/>
    </row>
    <row r="2255" spans="1:9" x14ac:dyDescent="0.2">
      <c r="A2255" s="194">
        <v>300</v>
      </c>
      <c r="B2255" s="195">
        <v>5652</v>
      </c>
      <c r="C2255" s="183"/>
      <c r="D2255" s="192" t="s">
        <v>1301</v>
      </c>
      <c r="E2255" s="192" t="s">
        <v>1302</v>
      </c>
      <c r="F2255" s="191">
        <v>3120</v>
      </c>
      <c r="G2255" s="213" t="str">
        <f t="shared" si="68"/>
        <v>Noord-Holland Noord</v>
      </c>
      <c r="H2255" s="215" t="str">
        <f t="shared" si="69"/>
        <v>ALKMAAR</v>
      </c>
      <c r="I2255" s="22"/>
    </row>
    <row r="2256" spans="1:9" x14ac:dyDescent="0.2">
      <c r="A2256" s="194">
        <v>300</v>
      </c>
      <c r="B2256" s="195">
        <v>5653</v>
      </c>
      <c r="C2256" s="183"/>
      <c r="D2256" s="192" t="s">
        <v>1303</v>
      </c>
      <c r="E2256" s="192" t="s">
        <v>1304</v>
      </c>
      <c r="F2256" s="191">
        <v>3070</v>
      </c>
      <c r="G2256" s="213" t="str">
        <f t="shared" si="68"/>
        <v>Arnhem</v>
      </c>
      <c r="H2256" s="215" t="str">
        <f t="shared" si="69"/>
        <v>ENSCHEDE</v>
      </c>
      <c r="I2256" s="22"/>
    </row>
    <row r="2257" spans="1:9" x14ac:dyDescent="0.2">
      <c r="A2257" s="194">
        <v>300</v>
      </c>
      <c r="B2257" s="195">
        <v>5654</v>
      </c>
      <c r="C2257" s="183"/>
      <c r="D2257" s="192" t="s">
        <v>2915</v>
      </c>
      <c r="E2257" s="192" t="s">
        <v>245</v>
      </c>
      <c r="F2257" s="191">
        <v>3010</v>
      </c>
      <c r="G2257" s="213" t="str">
        <f t="shared" si="68"/>
        <v>Groningen</v>
      </c>
      <c r="H2257" s="215" t="str">
        <f t="shared" si="69"/>
        <v>ENSCHEDE</v>
      </c>
      <c r="I2257" s="22"/>
    </row>
    <row r="2258" spans="1:9" x14ac:dyDescent="0.2">
      <c r="A2258" s="194">
        <v>300</v>
      </c>
      <c r="B2258" s="195">
        <v>5655</v>
      </c>
      <c r="C2258" s="183"/>
      <c r="D2258" s="192" t="s">
        <v>2916</v>
      </c>
      <c r="E2258" s="192" t="s">
        <v>245</v>
      </c>
      <c r="F2258" s="191">
        <v>3010</v>
      </c>
      <c r="G2258" s="213" t="str">
        <f t="shared" si="68"/>
        <v>Groningen</v>
      </c>
      <c r="H2258" s="215" t="str">
        <f t="shared" si="69"/>
        <v>ENSCHEDE</v>
      </c>
      <c r="I2258" s="22"/>
    </row>
    <row r="2259" spans="1:9" x14ac:dyDescent="0.2">
      <c r="A2259" s="194">
        <v>300</v>
      </c>
      <c r="B2259" s="195">
        <v>5656</v>
      </c>
      <c r="C2259" s="183"/>
      <c r="D2259" s="192" t="s">
        <v>2917</v>
      </c>
      <c r="E2259" s="192" t="s">
        <v>245</v>
      </c>
      <c r="F2259" s="191">
        <v>3010</v>
      </c>
      <c r="G2259" s="213" t="str">
        <f t="shared" si="68"/>
        <v>Groningen</v>
      </c>
      <c r="H2259" s="215" t="str">
        <f t="shared" si="69"/>
        <v>ENSCHEDE</v>
      </c>
      <c r="I2259" s="22"/>
    </row>
    <row r="2260" spans="1:9" x14ac:dyDescent="0.2">
      <c r="A2260" s="194">
        <v>300</v>
      </c>
      <c r="B2260" s="195">
        <v>5657</v>
      </c>
      <c r="C2260" s="183"/>
      <c r="D2260" s="192" t="s">
        <v>2918</v>
      </c>
      <c r="E2260" s="192" t="s">
        <v>245</v>
      </c>
      <c r="F2260" s="191">
        <v>3010</v>
      </c>
      <c r="G2260" s="213" t="str">
        <f t="shared" si="68"/>
        <v>Groningen</v>
      </c>
      <c r="H2260" s="215" t="str">
        <f t="shared" si="69"/>
        <v>ENSCHEDE</v>
      </c>
      <c r="I2260" s="22"/>
    </row>
    <row r="2261" spans="1:9" x14ac:dyDescent="0.2">
      <c r="A2261" s="194">
        <v>300</v>
      </c>
      <c r="B2261" s="195">
        <v>5658</v>
      </c>
      <c r="C2261" s="183"/>
      <c r="D2261" s="192" t="s">
        <v>2919</v>
      </c>
      <c r="E2261" s="192" t="s">
        <v>245</v>
      </c>
      <c r="F2261" s="191">
        <v>3010</v>
      </c>
      <c r="G2261" s="213" t="str">
        <f t="shared" si="68"/>
        <v>Groningen</v>
      </c>
      <c r="H2261" s="215" t="str">
        <f t="shared" si="69"/>
        <v>ENSCHEDE</v>
      </c>
      <c r="I2261" s="22"/>
    </row>
    <row r="2262" spans="1:9" x14ac:dyDescent="0.2">
      <c r="A2262" s="194">
        <v>300</v>
      </c>
      <c r="B2262" s="195">
        <v>5659</v>
      </c>
      <c r="C2262" s="183"/>
      <c r="D2262" s="192" t="s">
        <v>2920</v>
      </c>
      <c r="E2262" s="192" t="s">
        <v>2921</v>
      </c>
      <c r="F2262" s="191">
        <v>3050</v>
      </c>
      <c r="G2262" s="213" t="str">
        <f t="shared" si="68"/>
        <v>Twente</v>
      </c>
      <c r="H2262" s="215" t="str">
        <f t="shared" si="69"/>
        <v>ENSCHEDE</v>
      </c>
      <c r="I2262" s="22"/>
    </row>
    <row r="2263" spans="1:9" x14ac:dyDescent="0.2">
      <c r="A2263" s="194">
        <v>300</v>
      </c>
      <c r="B2263" s="195">
        <v>5660</v>
      </c>
      <c r="C2263" s="183"/>
      <c r="D2263" s="192" t="s">
        <v>1305</v>
      </c>
      <c r="E2263" s="192" t="s">
        <v>249</v>
      </c>
      <c r="F2263" s="191">
        <v>3050</v>
      </c>
      <c r="G2263" s="213" t="str">
        <f t="shared" si="68"/>
        <v>Twente</v>
      </c>
      <c r="H2263" s="215" t="str">
        <f t="shared" si="69"/>
        <v>ENSCHEDE</v>
      </c>
      <c r="I2263" s="22"/>
    </row>
    <row r="2264" spans="1:9" x14ac:dyDescent="0.2">
      <c r="A2264" s="194">
        <v>300</v>
      </c>
      <c r="B2264" s="195">
        <v>5661</v>
      </c>
      <c r="C2264" s="183"/>
      <c r="D2264" s="192" t="s">
        <v>1306</v>
      </c>
      <c r="E2264" s="192" t="s">
        <v>1307</v>
      </c>
      <c r="F2264" s="191">
        <v>3050</v>
      </c>
      <c r="G2264" s="213" t="str">
        <f t="shared" ref="G2264:G2327" si="70">VLOOKUP($F2264,$J$23:$L$54,2,FALSE)</f>
        <v>Twente</v>
      </c>
      <c r="H2264" s="215" t="str">
        <f t="shared" ref="H2264:H2327" si="71">VLOOKUP($F2264,$J$23:$L$54,3,FALSE)</f>
        <v>ENSCHEDE</v>
      </c>
      <c r="I2264" s="22"/>
    </row>
    <row r="2265" spans="1:9" x14ac:dyDescent="0.2">
      <c r="A2265" s="194">
        <v>300</v>
      </c>
      <c r="B2265" s="195">
        <v>5662</v>
      </c>
      <c r="C2265" s="183"/>
      <c r="D2265" s="192" t="s">
        <v>1308</v>
      </c>
      <c r="E2265" s="192" t="s">
        <v>306</v>
      </c>
      <c r="F2265" s="191">
        <v>3050</v>
      </c>
      <c r="G2265" s="213" t="str">
        <f t="shared" si="70"/>
        <v>Twente</v>
      </c>
      <c r="H2265" s="215" t="str">
        <f t="shared" si="71"/>
        <v>ENSCHEDE</v>
      </c>
      <c r="I2265" s="22"/>
    </row>
    <row r="2266" spans="1:9" x14ac:dyDescent="0.2">
      <c r="A2266" s="194">
        <v>300</v>
      </c>
      <c r="B2266" s="195">
        <v>5663</v>
      </c>
      <c r="C2266" s="183"/>
      <c r="D2266" s="192" t="s">
        <v>1309</v>
      </c>
      <c r="E2266" s="192" t="s">
        <v>599</v>
      </c>
      <c r="F2266" s="191">
        <v>3050</v>
      </c>
      <c r="G2266" s="213" t="str">
        <f t="shared" si="70"/>
        <v>Twente</v>
      </c>
      <c r="H2266" s="215" t="str">
        <f t="shared" si="71"/>
        <v>ENSCHEDE</v>
      </c>
      <c r="I2266" s="22"/>
    </row>
    <row r="2267" spans="1:9" x14ac:dyDescent="0.2">
      <c r="A2267" s="194">
        <v>300</v>
      </c>
      <c r="B2267" s="195">
        <v>5664</v>
      </c>
      <c r="C2267" s="183"/>
      <c r="D2267" s="192" t="s">
        <v>2922</v>
      </c>
      <c r="E2267" s="192" t="s">
        <v>366</v>
      </c>
      <c r="F2267" s="191">
        <v>3050</v>
      </c>
      <c r="G2267" s="213" t="str">
        <f t="shared" si="70"/>
        <v>Twente</v>
      </c>
      <c r="H2267" s="215" t="str">
        <f t="shared" si="71"/>
        <v>ENSCHEDE</v>
      </c>
      <c r="I2267" s="22"/>
    </row>
    <row r="2268" spans="1:9" x14ac:dyDescent="0.2">
      <c r="A2268" s="194">
        <v>300</v>
      </c>
      <c r="B2268" s="195">
        <v>5665</v>
      </c>
      <c r="C2268" s="183"/>
      <c r="D2268" s="192" t="s">
        <v>2923</v>
      </c>
      <c r="E2268" s="192" t="s">
        <v>249</v>
      </c>
      <c r="F2268" s="191">
        <v>3050</v>
      </c>
      <c r="G2268" s="213" t="str">
        <f t="shared" si="70"/>
        <v>Twente</v>
      </c>
      <c r="H2268" s="215" t="str">
        <f t="shared" si="71"/>
        <v>ENSCHEDE</v>
      </c>
      <c r="I2268" s="22"/>
    </row>
    <row r="2269" spans="1:9" x14ac:dyDescent="0.2">
      <c r="A2269" s="194">
        <v>300</v>
      </c>
      <c r="B2269" s="195">
        <v>5666</v>
      </c>
      <c r="C2269" s="183"/>
      <c r="D2269" s="192" t="s">
        <v>1310</v>
      </c>
      <c r="E2269" s="192" t="s">
        <v>249</v>
      </c>
      <c r="F2269" s="191">
        <v>3050</v>
      </c>
      <c r="G2269" s="213" t="str">
        <f t="shared" si="70"/>
        <v>Twente</v>
      </c>
      <c r="H2269" s="215" t="str">
        <f t="shared" si="71"/>
        <v>ENSCHEDE</v>
      </c>
      <c r="I2269" s="22"/>
    </row>
    <row r="2270" spans="1:9" x14ac:dyDescent="0.2">
      <c r="A2270" s="194">
        <v>300</v>
      </c>
      <c r="B2270" s="195">
        <v>5667</v>
      </c>
      <c r="C2270" s="183"/>
      <c r="D2270" s="192" t="s">
        <v>1311</v>
      </c>
      <c r="E2270" s="192" t="s">
        <v>1304</v>
      </c>
      <c r="F2270" s="191">
        <v>3070</v>
      </c>
      <c r="G2270" s="213" t="str">
        <f t="shared" si="70"/>
        <v>Arnhem</v>
      </c>
      <c r="H2270" s="215" t="str">
        <f t="shared" si="71"/>
        <v>ENSCHEDE</v>
      </c>
      <c r="I2270" s="22"/>
    </row>
    <row r="2271" spans="1:9" x14ac:dyDescent="0.2">
      <c r="A2271" s="194">
        <v>300</v>
      </c>
      <c r="B2271" s="195">
        <v>5668</v>
      </c>
      <c r="C2271" s="183"/>
      <c r="D2271" s="192" t="s">
        <v>1312</v>
      </c>
      <c r="E2271" s="192" t="s">
        <v>664</v>
      </c>
      <c r="F2271" s="191">
        <v>3070</v>
      </c>
      <c r="G2271" s="213" t="str">
        <f t="shared" si="70"/>
        <v>Arnhem</v>
      </c>
      <c r="H2271" s="215" t="str">
        <f t="shared" si="71"/>
        <v>ENSCHEDE</v>
      </c>
      <c r="I2271" s="22"/>
    </row>
    <row r="2272" spans="1:9" x14ac:dyDescent="0.2">
      <c r="A2272" s="194">
        <v>300</v>
      </c>
      <c r="B2272" s="195">
        <v>5669</v>
      </c>
      <c r="C2272" s="183"/>
      <c r="D2272" s="192" t="s">
        <v>1313</v>
      </c>
      <c r="E2272" s="192" t="s">
        <v>251</v>
      </c>
      <c r="F2272" s="191">
        <v>3070</v>
      </c>
      <c r="G2272" s="213" t="str">
        <f t="shared" si="70"/>
        <v>Arnhem</v>
      </c>
      <c r="H2272" s="215" t="str">
        <f t="shared" si="71"/>
        <v>ENSCHEDE</v>
      </c>
      <c r="I2272" s="22"/>
    </row>
    <row r="2273" spans="1:9" x14ac:dyDescent="0.2">
      <c r="A2273" s="194">
        <v>300</v>
      </c>
      <c r="B2273" s="195">
        <v>5670</v>
      </c>
      <c r="C2273" s="183"/>
      <c r="D2273" s="192" t="s">
        <v>1314</v>
      </c>
      <c r="E2273" s="192" t="s">
        <v>251</v>
      </c>
      <c r="F2273" s="191">
        <v>3070</v>
      </c>
      <c r="G2273" s="213" t="str">
        <f t="shared" si="70"/>
        <v>Arnhem</v>
      </c>
      <c r="H2273" s="215" t="str">
        <f t="shared" si="71"/>
        <v>ENSCHEDE</v>
      </c>
      <c r="I2273" s="22"/>
    </row>
    <row r="2274" spans="1:9" x14ac:dyDescent="0.2">
      <c r="A2274" s="194">
        <v>300</v>
      </c>
      <c r="B2274" s="195">
        <v>5671</v>
      </c>
      <c r="C2274" s="183"/>
      <c r="D2274" s="192" t="s">
        <v>1315</v>
      </c>
      <c r="E2274" s="192" t="s">
        <v>1316</v>
      </c>
      <c r="F2274" s="191">
        <v>3070</v>
      </c>
      <c r="G2274" s="213" t="str">
        <f t="shared" si="70"/>
        <v>Arnhem</v>
      </c>
      <c r="H2274" s="215" t="str">
        <f t="shared" si="71"/>
        <v>ENSCHEDE</v>
      </c>
      <c r="I2274" s="22"/>
    </row>
    <row r="2275" spans="1:9" x14ac:dyDescent="0.2">
      <c r="A2275" s="194">
        <v>300</v>
      </c>
      <c r="B2275" s="195">
        <v>5672</v>
      </c>
      <c r="C2275" s="183"/>
      <c r="D2275" s="192" t="s">
        <v>2924</v>
      </c>
      <c r="E2275" s="192" t="s">
        <v>255</v>
      </c>
      <c r="F2275" s="191">
        <v>3070</v>
      </c>
      <c r="G2275" s="213" t="str">
        <f t="shared" si="70"/>
        <v>Arnhem</v>
      </c>
      <c r="H2275" s="215" t="str">
        <f t="shared" si="71"/>
        <v>ENSCHEDE</v>
      </c>
      <c r="I2275" s="22"/>
    </row>
    <row r="2276" spans="1:9" x14ac:dyDescent="0.2">
      <c r="A2276" s="194">
        <v>300</v>
      </c>
      <c r="B2276" s="195">
        <v>5673</v>
      </c>
      <c r="C2276" s="183"/>
      <c r="D2276" s="192" t="s">
        <v>1317</v>
      </c>
      <c r="E2276" s="192" t="s">
        <v>664</v>
      </c>
      <c r="F2276" s="191">
        <v>3070</v>
      </c>
      <c r="G2276" s="213" t="str">
        <f t="shared" si="70"/>
        <v>Arnhem</v>
      </c>
      <c r="H2276" s="215" t="str">
        <f t="shared" si="71"/>
        <v>ENSCHEDE</v>
      </c>
      <c r="I2276" s="22"/>
    </row>
    <row r="2277" spans="1:9" x14ac:dyDescent="0.2">
      <c r="A2277" s="194">
        <v>300</v>
      </c>
      <c r="B2277" s="195">
        <v>5674</v>
      </c>
      <c r="C2277" s="183"/>
      <c r="D2277" s="192" t="s">
        <v>1318</v>
      </c>
      <c r="E2277" s="192" t="s">
        <v>295</v>
      </c>
      <c r="F2277" s="191">
        <v>3070</v>
      </c>
      <c r="G2277" s="213" t="str">
        <f t="shared" si="70"/>
        <v>Arnhem</v>
      </c>
      <c r="H2277" s="215" t="str">
        <f t="shared" si="71"/>
        <v>ENSCHEDE</v>
      </c>
      <c r="I2277" s="22"/>
    </row>
    <row r="2278" spans="1:9" x14ac:dyDescent="0.2">
      <c r="A2278" s="194">
        <v>300</v>
      </c>
      <c r="B2278" s="195">
        <v>5675</v>
      </c>
      <c r="C2278" s="183"/>
      <c r="D2278" s="192" t="s">
        <v>1319</v>
      </c>
      <c r="E2278" s="192" t="s">
        <v>641</v>
      </c>
      <c r="F2278" s="191">
        <v>3070</v>
      </c>
      <c r="G2278" s="213" t="str">
        <f t="shared" si="70"/>
        <v>Arnhem</v>
      </c>
      <c r="H2278" s="215" t="str">
        <f t="shared" si="71"/>
        <v>ENSCHEDE</v>
      </c>
      <c r="I2278" s="22"/>
    </row>
    <row r="2279" spans="1:9" x14ac:dyDescent="0.2">
      <c r="A2279" s="194">
        <v>300</v>
      </c>
      <c r="B2279" s="195">
        <v>5676</v>
      </c>
      <c r="C2279" s="183"/>
      <c r="D2279" s="192" t="s">
        <v>2882</v>
      </c>
      <c r="E2279" s="192" t="s">
        <v>289</v>
      </c>
      <c r="F2279" s="191">
        <v>3070</v>
      </c>
      <c r="G2279" s="213" t="str">
        <f t="shared" si="70"/>
        <v>Arnhem</v>
      </c>
      <c r="H2279" s="215" t="str">
        <f t="shared" si="71"/>
        <v>ENSCHEDE</v>
      </c>
      <c r="I2279" s="22"/>
    </row>
    <row r="2280" spans="1:9" x14ac:dyDescent="0.2">
      <c r="A2280" s="194">
        <v>300</v>
      </c>
      <c r="B2280" s="195">
        <v>5677</v>
      </c>
      <c r="C2280" s="183"/>
      <c r="D2280" s="192" t="s">
        <v>1320</v>
      </c>
      <c r="E2280" s="192" t="s">
        <v>293</v>
      </c>
      <c r="F2280" s="191">
        <v>3070</v>
      </c>
      <c r="G2280" s="213" t="str">
        <f t="shared" si="70"/>
        <v>Arnhem</v>
      </c>
      <c r="H2280" s="215" t="str">
        <f t="shared" si="71"/>
        <v>ENSCHEDE</v>
      </c>
      <c r="I2280" s="22"/>
    </row>
    <row r="2281" spans="1:9" x14ac:dyDescent="0.2">
      <c r="A2281" s="194">
        <v>300</v>
      </c>
      <c r="B2281" s="195">
        <v>5678</v>
      </c>
      <c r="C2281" s="183"/>
      <c r="D2281" s="192" t="s">
        <v>2925</v>
      </c>
      <c r="E2281" s="192" t="s">
        <v>249</v>
      </c>
      <c r="F2281" s="191">
        <v>3050</v>
      </c>
      <c r="G2281" s="213" t="str">
        <f t="shared" si="70"/>
        <v>Twente</v>
      </c>
      <c r="H2281" s="215" t="str">
        <f t="shared" si="71"/>
        <v>ENSCHEDE</v>
      </c>
      <c r="I2281" s="22"/>
    </row>
    <row r="2282" spans="1:9" x14ac:dyDescent="0.2">
      <c r="A2282" s="194">
        <v>300</v>
      </c>
      <c r="B2282" s="195">
        <v>5679</v>
      </c>
      <c r="C2282" s="183"/>
      <c r="D2282" s="192" t="s">
        <v>2917</v>
      </c>
      <c r="E2282" s="192" t="s">
        <v>245</v>
      </c>
      <c r="F2282" s="191">
        <v>3020</v>
      </c>
      <c r="G2282" s="213" t="str">
        <f t="shared" si="70"/>
        <v>Friesland</v>
      </c>
      <c r="H2282" s="215" t="str">
        <f t="shared" si="71"/>
        <v>LEEUWARDEN</v>
      </c>
      <c r="I2282" s="22"/>
    </row>
    <row r="2283" spans="1:9" x14ac:dyDescent="0.2">
      <c r="A2283" s="194">
        <v>300</v>
      </c>
      <c r="B2283" s="195">
        <v>5680</v>
      </c>
      <c r="C2283" s="183"/>
      <c r="D2283" s="192" t="s">
        <v>2926</v>
      </c>
      <c r="E2283" s="192" t="s">
        <v>251</v>
      </c>
      <c r="F2283" s="191">
        <v>3070</v>
      </c>
      <c r="G2283" s="213" t="str">
        <f t="shared" si="70"/>
        <v>Arnhem</v>
      </c>
      <c r="H2283" s="215" t="str">
        <f t="shared" si="71"/>
        <v>ENSCHEDE</v>
      </c>
      <c r="I2283" s="22"/>
    </row>
    <row r="2284" spans="1:9" x14ac:dyDescent="0.2">
      <c r="A2284" s="194">
        <v>300</v>
      </c>
      <c r="B2284" s="195">
        <v>5681</v>
      </c>
      <c r="C2284" s="183"/>
      <c r="D2284" s="192" t="s">
        <v>1321</v>
      </c>
      <c r="E2284" s="192" t="s">
        <v>1322</v>
      </c>
      <c r="F2284" s="191">
        <v>3020</v>
      </c>
      <c r="G2284" s="213" t="str">
        <f t="shared" si="70"/>
        <v>Friesland</v>
      </c>
      <c r="H2284" s="215" t="str">
        <f t="shared" si="71"/>
        <v>LEEUWARDEN</v>
      </c>
      <c r="I2284" s="22"/>
    </row>
    <row r="2285" spans="1:9" x14ac:dyDescent="0.2">
      <c r="A2285" s="194">
        <v>300</v>
      </c>
      <c r="B2285" s="195">
        <v>5682</v>
      </c>
      <c r="C2285" s="183"/>
      <c r="D2285" s="192" t="s">
        <v>2862</v>
      </c>
      <c r="E2285" s="192" t="s">
        <v>609</v>
      </c>
      <c r="F2285" s="191">
        <v>3170</v>
      </c>
      <c r="G2285" s="213" t="str">
        <f t="shared" si="70"/>
        <v>Zuid Holland Noord</v>
      </c>
      <c r="H2285" s="215" t="str">
        <f t="shared" si="71"/>
        <v>LEIDEN</v>
      </c>
      <c r="I2285" s="22"/>
    </row>
    <row r="2286" spans="1:9" x14ac:dyDescent="0.2">
      <c r="A2286" s="194">
        <v>300</v>
      </c>
      <c r="B2286" s="195">
        <v>5683</v>
      </c>
      <c r="C2286" s="183"/>
      <c r="D2286" s="192" t="s">
        <v>2886</v>
      </c>
      <c r="E2286" s="192" t="s">
        <v>263</v>
      </c>
      <c r="F2286" s="191">
        <v>3170</v>
      </c>
      <c r="G2286" s="213" t="str">
        <f t="shared" si="70"/>
        <v>Zuid Holland Noord</v>
      </c>
      <c r="H2286" s="215" t="str">
        <f t="shared" si="71"/>
        <v>LEIDEN</v>
      </c>
      <c r="I2286" s="22"/>
    </row>
    <row r="2287" spans="1:9" x14ac:dyDescent="0.2">
      <c r="A2287" s="194">
        <v>300</v>
      </c>
      <c r="B2287" s="195">
        <v>5685</v>
      </c>
      <c r="C2287" s="183"/>
      <c r="D2287" s="192" t="s">
        <v>2849</v>
      </c>
      <c r="E2287" s="192" t="s">
        <v>2850</v>
      </c>
      <c r="F2287" s="191">
        <v>3170</v>
      </c>
      <c r="G2287" s="213" t="str">
        <f t="shared" si="70"/>
        <v>Zuid Holland Noord</v>
      </c>
      <c r="H2287" s="215" t="str">
        <f t="shared" si="71"/>
        <v>LEIDEN</v>
      </c>
      <c r="I2287" s="196"/>
    </row>
    <row r="2288" spans="1:9" x14ac:dyDescent="0.2">
      <c r="A2288" s="194">
        <v>300</v>
      </c>
      <c r="B2288" s="195">
        <v>5686</v>
      </c>
      <c r="C2288" s="183"/>
      <c r="D2288" s="192" t="s">
        <v>2927</v>
      </c>
      <c r="E2288" s="192" t="s">
        <v>2928</v>
      </c>
      <c r="F2288" s="191">
        <v>3010</v>
      </c>
      <c r="G2288" s="213" t="str">
        <f t="shared" si="70"/>
        <v>Groningen</v>
      </c>
      <c r="H2288" s="215" t="str">
        <f t="shared" si="71"/>
        <v>ENSCHEDE</v>
      </c>
      <c r="I2288" s="196"/>
    </row>
    <row r="2289" spans="1:9" x14ac:dyDescent="0.2">
      <c r="A2289" s="194">
        <v>300</v>
      </c>
      <c r="B2289" s="195">
        <v>5687</v>
      </c>
      <c r="C2289" s="183"/>
      <c r="D2289" s="192" t="s">
        <v>2804</v>
      </c>
      <c r="E2289" s="192" t="s">
        <v>458</v>
      </c>
      <c r="F2289" s="191">
        <v>3010</v>
      </c>
      <c r="G2289" s="213" t="str">
        <f t="shared" si="70"/>
        <v>Groningen</v>
      </c>
      <c r="H2289" s="215" t="str">
        <f t="shared" si="71"/>
        <v>ENSCHEDE</v>
      </c>
      <c r="I2289" s="196"/>
    </row>
    <row r="2290" spans="1:9" x14ac:dyDescent="0.2">
      <c r="A2290" s="194">
        <v>300</v>
      </c>
      <c r="B2290" s="195">
        <v>5688</v>
      </c>
      <c r="C2290" s="183"/>
      <c r="D2290" s="192" t="s">
        <v>1323</v>
      </c>
      <c r="E2290" s="192" t="s">
        <v>245</v>
      </c>
      <c r="F2290" s="191">
        <v>3010</v>
      </c>
      <c r="G2290" s="213" t="str">
        <f t="shared" si="70"/>
        <v>Groningen</v>
      </c>
      <c r="H2290" s="215" t="str">
        <f t="shared" si="71"/>
        <v>ENSCHEDE</v>
      </c>
      <c r="I2290" s="196"/>
    </row>
    <row r="2291" spans="1:9" x14ac:dyDescent="0.2">
      <c r="A2291" s="194">
        <v>300</v>
      </c>
      <c r="B2291" s="195">
        <v>5689</v>
      </c>
      <c r="C2291" s="183"/>
      <c r="D2291" s="192" t="s">
        <v>1324</v>
      </c>
      <c r="E2291" s="192" t="s">
        <v>1325</v>
      </c>
      <c r="F2291" s="191">
        <v>3010</v>
      </c>
      <c r="G2291" s="213" t="str">
        <f t="shared" si="70"/>
        <v>Groningen</v>
      </c>
      <c r="H2291" s="215" t="str">
        <f t="shared" si="71"/>
        <v>ENSCHEDE</v>
      </c>
      <c r="I2291" s="196"/>
    </row>
    <row r="2292" spans="1:9" x14ac:dyDescent="0.2">
      <c r="A2292" s="194">
        <v>300</v>
      </c>
      <c r="B2292" s="195">
        <v>5690</v>
      </c>
      <c r="C2292" s="183"/>
      <c r="D2292" s="192" t="s">
        <v>1076</v>
      </c>
      <c r="E2292" s="192" t="s">
        <v>428</v>
      </c>
      <c r="F2292" s="191">
        <v>3160</v>
      </c>
      <c r="G2292" s="213" t="str">
        <f t="shared" si="70"/>
        <v>Amstelland en de Meerlanden</v>
      </c>
      <c r="H2292" s="215" t="str">
        <f t="shared" si="71"/>
        <v>LEIDEN</v>
      </c>
      <c r="I2292" s="196"/>
    </row>
    <row r="2293" spans="1:9" x14ac:dyDescent="0.2">
      <c r="A2293" s="194">
        <v>300</v>
      </c>
      <c r="B2293" s="195">
        <v>5691</v>
      </c>
      <c r="C2293" s="183"/>
      <c r="D2293" s="192" t="s">
        <v>1065</v>
      </c>
      <c r="E2293" s="192" t="s">
        <v>286</v>
      </c>
      <c r="F2293" s="191">
        <v>3170</v>
      </c>
      <c r="G2293" s="213" t="str">
        <f t="shared" si="70"/>
        <v>Zuid Holland Noord</v>
      </c>
      <c r="H2293" s="215" t="str">
        <f t="shared" si="71"/>
        <v>LEIDEN</v>
      </c>
      <c r="I2293" s="196"/>
    </row>
    <row r="2294" spans="1:9" x14ac:dyDescent="0.2">
      <c r="A2294" s="194">
        <v>300</v>
      </c>
      <c r="B2294" s="195">
        <v>5692</v>
      </c>
      <c r="C2294" s="183"/>
      <c r="D2294" s="192" t="s">
        <v>1063</v>
      </c>
      <c r="E2294" s="192" t="s">
        <v>654</v>
      </c>
      <c r="F2294" s="191">
        <v>3170</v>
      </c>
      <c r="G2294" s="213" t="str">
        <f t="shared" si="70"/>
        <v>Zuid Holland Noord</v>
      </c>
      <c r="H2294" s="215" t="str">
        <f t="shared" si="71"/>
        <v>LEIDEN</v>
      </c>
      <c r="I2294" s="196"/>
    </row>
    <row r="2295" spans="1:9" x14ac:dyDescent="0.2">
      <c r="A2295" s="194">
        <v>300</v>
      </c>
      <c r="B2295" s="195">
        <v>5693</v>
      </c>
      <c r="C2295" s="183"/>
      <c r="D2295" s="192" t="s">
        <v>1326</v>
      </c>
      <c r="E2295" s="192" t="s">
        <v>1327</v>
      </c>
      <c r="F2295" s="191">
        <v>3050</v>
      </c>
      <c r="G2295" s="213" t="str">
        <f t="shared" si="70"/>
        <v>Twente</v>
      </c>
      <c r="H2295" s="215" t="str">
        <f t="shared" si="71"/>
        <v>ENSCHEDE</v>
      </c>
      <c r="I2295" s="196"/>
    </row>
    <row r="2296" spans="1:9" x14ac:dyDescent="0.2">
      <c r="A2296" s="194">
        <v>300</v>
      </c>
      <c r="B2296" s="195">
        <v>5694</v>
      </c>
      <c r="C2296" s="183"/>
      <c r="D2296" s="192" t="s">
        <v>2806</v>
      </c>
      <c r="E2296" s="192" t="s">
        <v>263</v>
      </c>
      <c r="F2296" s="191">
        <v>3170</v>
      </c>
      <c r="G2296" s="213" t="str">
        <f t="shared" si="70"/>
        <v>Zuid Holland Noord</v>
      </c>
      <c r="H2296" s="215" t="str">
        <f t="shared" si="71"/>
        <v>LEIDEN</v>
      </c>
      <c r="I2296" s="196"/>
    </row>
    <row r="2297" spans="1:9" x14ac:dyDescent="0.2">
      <c r="A2297" s="194">
        <v>300</v>
      </c>
      <c r="B2297" s="195">
        <v>5695</v>
      </c>
      <c r="C2297" s="183"/>
      <c r="D2297" s="192" t="s">
        <v>1328</v>
      </c>
      <c r="E2297" s="192" t="s">
        <v>609</v>
      </c>
      <c r="F2297" s="191">
        <v>3170</v>
      </c>
      <c r="G2297" s="213" t="str">
        <f t="shared" si="70"/>
        <v>Zuid Holland Noord</v>
      </c>
      <c r="H2297" s="215" t="str">
        <f t="shared" si="71"/>
        <v>LEIDEN</v>
      </c>
      <c r="I2297" s="196"/>
    </row>
    <row r="2298" spans="1:9" x14ac:dyDescent="0.2">
      <c r="A2298" s="194">
        <v>300</v>
      </c>
      <c r="B2298" s="195">
        <v>5696</v>
      </c>
      <c r="C2298" s="183"/>
      <c r="D2298" s="192" t="s">
        <v>2902</v>
      </c>
      <c r="E2298" s="192" t="s">
        <v>603</v>
      </c>
      <c r="F2298" s="191">
        <v>3170</v>
      </c>
      <c r="G2298" s="213" t="str">
        <f t="shared" si="70"/>
        <v>Zuid Holland Noord</v>
      </c>
      <c r="H2298" s="215" t="str">
        <f t="shared" si="71"/>
        <v>LEIDEN</v>
      </c>
      <c r="I2298" s="196"/>
    </row>
    <row r="2299" spans="1:9" x14ac:dyDescent="0.2">
      <c r="A2299" s="194">
        <v>300</v>
      </c>
      <c r="B2299" s="195">
        <v>5697</v>
      </c>
      <c r="C2299" s="183"/>
      <c r="D2299" s="192" t="s">
        <v>1329</v>
      </c>
      <c r="E2299" s="192" t="s">
        <v>609</v>
      </c>
      <c r="F2299" s="191">
        <v>3170</v>
      </c>
      <c r="G2299" s="213" t="str">
        <f t="shared" si="70"/>
        <v>Zuid Holland Noord</v>
      </c>
      <c r="H2299" s="215" t="str">
        <f t="shared" si="71"/>
        <v>LEIDEN</v>
      </c>
      <c r="I2299" s="196"/>
    </row>
    <row r="2300" spans="1:9" x14ac:dyDescent="0.2">
      <c r="A2300" s="194">
        <v>300</v>
      </c>
      <c r="B2300" s="195">
        <v>5698</v>
      </c>
      <c r="C2300" s="183"/>
      <c r="D2300" s="192" t="s">
        <v>1330</v>
      </c>
      <c r="E2300" s="192" t="s">
        <v>315</v>
      </c>
      <c r="F2300" s="191">
        <v>3170</v>
      </c>
      <c r="G2300" s="213" t="str">
        <f t="shared" si="70"/>
        <v>Zuid Holland Noord</v>
      </c>
      <c r="H2300" s="215" t="str">
        <f t="shared" si="71"/>
        <v>LEIDEN</v>
      </c>
      <c r="I2300" s="196"/>
    </row>
    <row r="2301" spans="1:9" x14ac:dyDescent="0.2">
      <c r="A2301" s="194">
        <v>300</v>
      </c>
      <c r="B2301" s="195">
        <v>5699</v>
      </c>
      <c r="C2301" s="183"/>
      <c r="D2301" s="192" t="s">
        <v>2908</v>
      </c>
      <c r="E2301" s="192" t="s">
        <v>609</v>
      </c>
      <c r="F2301" s="191">
        <v>3170</v>
      </c>
      <c r="G2301" s="213" t="str">
        <f t="shared" si="70"/>
        <v>Zuid Holland Noord</v>
      </c>
      <c r="H2301" s="215" t="str">
        <f t="shared" si="71"/>
        <v>LEIDEN</v>
      </c>
      <c r="I2301" s="196"/>
    </row>
    <row r="2302" spans="1:9" x14ac:dyDescent="0.2">
      <c r="A2302" s="194">
        <v>300</v>
      </c>
      <c r="B2302" s="195">
        <v>5700</v>
      </c>
      <c r="C2302" s="183"/>
      <c r="D2302" s="192" t="s">
        <v>2916</v>
      </c>
      <c r="E2302" s="192" t="s">
        <v>245</v>
      </c>
      <c r="F2302" s="191">
        <v>3020</v>
      </c>
      <c r="G2302" s="213" t="str">
        <f t="shared" si="70"/>
        <v>Friesland</v>
      </c>
      <c r="H2302" s="215" t="str">
        <f t="shared" si="71"/>
        <v>LEEUWARDEN</v>
      </c>
      <c r="I2302" s="196"/>
    </row>
    <row r="2303" spans="1:9" x14ac:dyDescent="0.2">
      <c r="A2303" s="194">
        <v>300</v>
      </c>
      <c r="B2303" s="195">
        <v>5701</v>
      </c>
      <c r="C2303" s="183"/>
      <c r="D2303" s="192" t="s">
        <v>2876</v>
      </c>
      <c r="E2303" s="192" t="s">
        <v>1231</v>
      </c>
      <c r="F2303" s="191">
        <v>3020</v>
      </c>
      <c r="G2303" s="213" t="str">
        <f t="shared" si="70"/>
        <v>Friesland</v>
      </c>
      <c r="H2303" s="215" t="str">
        <f t="shared" si="71"/>
        <v>LEEUWARDEN</v>
      </c>
      <c r="I2303" s="196"/>
    </row>
    <row r="2304" spans="1:9" x14ac:dyDescent="0.2">
      <c r="A2304" s="194">
        <v>300</v>
      </c>
      <c r="B2304" s="195">
        <v>5702</v>
      </c>
      <c r="C2304" s="183"/>
      <c r="D2304" s="192" t="s">
        <v>2915</v>
      </c>
      <c r="E2304" s="192" t="s">
        <v>245</v>
      </c>
      <c r="F2304" s="191">
        <v>3020</v>
      </c>
      <c r="G2304" s="213" t="str">
        <f t="shared" si="70"/>
        <v>Friesland</v>
      </c>
      <c r="H2304" s="215" t="str">
        <f t="shared" si="71"/>
        <v>LEEUWARDEN</v>
      </c>
      <c r="I2304" s="196"/>
    </row>
    <row r="2305" spans="1:9" x14ac:dyDescent="0.2">
      <c r="A2305" s="194">
        <v>300</v>
      </c>
      <c r="B2305" s="195">
        <v>5703</v>
      </c>
      <c r="C2305" s="183"/>
      <c r="D2305" s="192" t="s">
        <v>1331</v>
      </c>
      <c r="E2305" s="192" t="s">
        <v>631</v>
      </c>
      <c r="F2305" s="191">
        <v>3020</v>
      </c>
      <c r="G2305" s="213" t="str">
        <f t="shared" si="70"/>
        <v>Friesland</v>
      </c>
      <c r="H2305" s="215" t="str">
        <f t="shared" si="71"/>
        <v>LEEUWARDEN</v>
      </c>
      <c r="I2305" s="196"/>
    </row>
    <row r="2306" spans="1:9" x14ac:dyDescent="0.2">
      <c r="A2306" s="194">
        <v>300</v>
      </c>
      <c r="B2306" s="195">
        <v>5704</v>
      </c>
      <c r="C2306" s="183"/>
      <c r="D2306" s="192" t="s">
        <v>2929</v>
      </c>
      <c r="E2306" s="192" t="s">
        <v>551</v>
      </c>
      <c r="F2306" s="191">
        <v>3190</v>
      </c>
      <c r="G2306" s="213" t="str">
        <f t="shared" si="70"/>
        <v>Delft Westland Oostland</v>
      </c>
      <c r="H2306" s="215" t="str">
        <f t="shared" si="71"/>
        <v>SCHIEDAM</v>
      </c>
      <c r="I2306" s="196"/>
    </row>
    <row r="2307" spans="1:9" x14ac:dyDescent="0.2">
      <c r="A2307" s="194">
        <v>300</v>
      </c>
      <c r="B2307" s="195">
        <v>5705</v>
      </c>
      <c r="C2307" s="183"/>
      <c r="D2307" s="192" t="s">
        <v>1332</v>
      </c>
      <c r="E2307" s="192" t="s">
        <v>550</v>
      </c>
      <c r="F2307" s="191">
        <v>3130</v>
      </c>
      <c r="G2307" s="213" t="str">
        <f t="shared" si="70"/>
        <v>Kennemerland</v>
      </c>
      <c r="H2307" s="215" t="str">
        <f t="shared" si="71"/>
        <v>ZWOLLE</v>
      </c>
      <c r="I2307" s="196"/>
    </row>
    <row r="2308" spans="1:9" x14ac:dyDescent="0.2">
      <c r="A2308" s="194">
        <v>300</v>
      </c>
      <c r="B2308" s="195">
        <v>5706</v>
      </c>
      <c r="C2308" s="183"/>
      <c r="D2308" s="192" t="s">
        <v>1333</v>
      </c>
      <c r="E2308" s="192" t="s">
        <v>566</v>
      </c>
      <c r="F2308" s="191">
        <v>3110</v>
      </c>
      <c r="G2308" s="213" t="str">
        <f t="shared" si="70"/>
        <v>t Gooi</v>
      </c>
      <c r="H2308" s="215" t="str">
        <f t="shared" si="71"/>
        <v>AMERSFOORT</v>
      </c>
      <c r="I2308" s="196"/>
    </row>
    <row r="2309" spans="1:9" x14ac:dyDescent="0.2">
      <c r="A2309" s="194">
        <v>300</v>
      </c>
      <c r="B2309" s="195">
        <v>5707</v>
      </c>
      <c r="C2309" s="183"/>
      <c r="D2309" s="192" t="s">
        <v>2877</v>
      </c>
      <c r="E2309" s="192" t="s">
        <v>1232</v>
      </c>
      <c r="F2309" s="191">
        <v>3130</v>
      </c>
      <c r="G2309" s="213" t="str">
        <f t="shared" si="70"/>
        <v>Kennemerland</v>
      </c>
      <c r="H2309" s="215" t="str">
        <f t="shared" si="71"/>
        <v>ZWOLLE</v>
      </c>
      <c r="I2309" s="196"/>
    </row>
    <row r="2310" spans="1:9" x14ac:dyDescent="0.2">
      <c r="A2310" s="194">
        <v>300</v>
      </c>
      <c r="B2310" s="195">
        <v>5708</v>
      </c>
      <c r="C2310" s="183"/>
      <c r="D2310" s="192" t="s">
        <v>1334</v>
      </c>
      <c r="E2310" s="192" t="s">
        <v>566</v>
      </c>
      <c r="F2310" s="191">
        <v>3110</v>
      </c>
      <c r="G2310" s="213" t="str">
        <f t="shared" si="70"/>
        <v>t Gooi</v>
      </c>
      <c r="H2310" s="215" t="str">
        <f t="shared" si="71"/>
        <v>AMERSFOORT</v>
      </c>
      <c r="I2310" s="196"/>
    </row>
    <row r="2311" spans="1:9" x14ac:dyDescent="0.2">
      <c r="A2311" s="194">
        <v>300</v>
      </c>
      <c r="B2311" s="195">
        <v>5709</v>
      </c>
      <c r="C2311" s="183"/>
      <c r="D2311" s="192" t="s">
        <v>1335</v>
      </c>
      <c r="E2311" s="192" t="s">
        <v>428</v>
      </c>
      <c r="F2311" s="191">
        <v>3150</v>
      </c>
      <c r="G2311" s="213" t="str">
        <f t="shared" si="70"/>
        <v>Amsterdam</v>
      </c>
      <c r="H2311" s="215" t="str">
        <f t="shared" si="71"/>
        <v>AMERSFOORT</v>
      </c>
      <c r="I2311" s="196"/>
    </row>
    <row r="2312" spans="1:9" x14ac:dyDescent="0.2">
      <c r="A2312" s="194">
        <v>300</v>
      </c>
      <c r="B2312" s="195">
        <v>5710</v>
      </c>
      <c r="C2312" s="183"/>
      <c r="D2312" s="192" t="s">
        <v>1336</v>
      </c>
      <c r="E2312" s="192" t="s">
        <v>560</v>
      </c>
      <c r="F2312" s="191">
        <v>3210</v>
      </c>
      <c r="G2312" s="213" t="str">
        <f t="shared" si="70"/>
        <v>Rotterdam</v>
      </c>
      <c r="H2312" s="215" t="str">
        <f t="shared" si="71"/>
        <v>ZWOLLE</v>
      </c>
      <c r="I2312" s="196"/>
    </row>
    <row r="2313" spans="1:9" x14ac:dyDescent="0.2">
      <c r="A2313" s="194">
        <v>300</v>
      </c>
      <c r="B2313" s="195">
        <v>5711</v>
      </c>
      <c r="C2313" s="183"/>
      <c r="D2313" s="192" t="s">
        <v>2930</v>
      </c>
      <c r="E2313" s="192" t="s">
        <v>566</v>
      </c>
      <c r="F2313" s="191">
        <v>3110</v>
      </c>
      <c r="G2313" s="213" t="str">
        <f t="shared" si="70"/>
        <v>t Gooi</v>
      </c>
      <c r="H2313" s="215" t="str">
        <f t="shared" si="71"/>
        <v>AMERSFOORT</v>
      </c>
      <c r="I2313" s="196"/>
    </row>
    <row r="2314" spans="1:9" x14ac:dyDescent="0.2">
      <c r="A2314" s="194">
        <v>300</v>
      </c>
      <c r="B2314" s="195">
        <v>5712</v>
      </c>
      <c r="C2314" s="183"/>
      <c r="D2314" s="192" t="s">
        <v>2916</v>
      </c>
      <c r="E2314" s="192" t="s">
        <v>245</v>
      </c>
      <c r="F2314" s="191">
        <v>3030</v>
      </c>
      <c r="G2314" s="213" t="str">
        <f t="shared" si="70"/>
        <v>Drenthe</v>
      </c>
      <c r="H2314" s="215" t="str">
        <f t="shared" si="71"/>
        <v>ZWOLLE</v>
      </c>
      <c r="I2314" s="196"/>
    </row>
    <row r="2315" spans="1:9" x14ac:dyDescent="0.2">
      <c r="A2315" s="194">
        <v>300</v>
      </c>
      <c r="B2315" s="195">
        <v>5713</v>
      </c>
      <c r="C2315" s="183"/>
      <c r="D2315" s="192" t="s">
        <v>1337</v>
      </c>
      <c r="E2315" s="192" t="s">
        <v>550</v>
      </c>
      <c r="F2315" s="191">
        <v>3130</v>
      </c>
      <c r="G2315" s="213" t="str">
        <f t="shared" si="70"/>
        <v>Kennemerland</v>
      </c>
      <c r="H2315" s="215" t="str">
        <f t="shared" si="71"/>
        <v>ZWOLLE</v>
      </c>
      <c r="I2315" s="196"/>
    </row>
    <row r="2316" spans="1:9" x14ac:dyDescent="0.2">
      <c r="A2316" s="194">
        <v>300</v>
      </c>
      <c r="B2316" s="195">
        <v>5714</v>
      </c>
      <c r="C2316" s="183"/>
      <c r="D2316" s="192" t="s">
        <v>1338</v>
      </c>
      <c r="E2316" s="192" t="s">
        <v>1339</v>
      </c>
      <c r="F2316" s="191">
        <v>3030</v>
      </c>
      <c r="G2316" s="213" t="str">
        <f t="shared" si="70"/>
        <v>Drenthe</v>
      </c>
      <c r="H2316" s="215" t="str">
        <f t="shared" si="71"/>
        <v>ZWOLLE</v>
      </c>
      <c r="I2316" s="196"/>
    </row>
    <row r="2317" spans="1:9" x14ac:dyDescent="0.2">
      <c r="A2317" s="194">
        <v>300</v>
      </c>
      <c r="B2317" s="195">
        <v>5715</v>
      </c>
      <c r="C2317" s="183"/>
      <c r="D2317" s="192" t="s">
        <v>1340</v>
      </c>
      <c r="E2317" s="192" t="s">
        <v>562</v>
      </c>
      <c r="F2317" s="191">
        <v>3090</v>
      </c>
      <c r="G2317" s="213" t="str">
        <f t="shared" si="70"/>
        <v>Utrecht</v>
      </c>
      <c r="H2317" s="215" t="str">
        <f t="shared" si="71"/>
        <v>AMERSFOORT</v>
      </c>
      <c r="I2317" s="196"/>
    </row>
    <row r="2318" spans="1:9" x14ac:dyDescent="0.2">
      <c r="A2318" s="194">
        <v>300</v>
      </c>
      <c r="B2318" s="195">
        <v>5716</v>
      </c>
      <c r="C2318" s="183"/>
      <c r="D2318" s="192" t="s">
        <v>1341</v>
      </c>
      <c r="E2318" s="192" t="s">
        <v>263</v>
      </c>
      <c r="F2318" s="191">
        <v>3150</v>
      </c>
      <c r="G2318" s="213" t="str">
        <f t="shared" si="70"/>
        <v>Amsterdam</v>
      </c>
      <c r="H2318" s="215" t="str">
        <f t="shared" si="71"/>
        <v>AMERSFOORT</v>
      </c>
      <c r="I2318" s="196"/>
    </row>
    <row r="2319" spans="1:9" x14ac:dyDescent="0.2">
      <c r="A2319" s="194">
        <v>300</v>
      </c>
      <c r="B2319" s="195">
        <v>5717</v>
      </c>
      <c r="C2319" s="183"/>
      <c r="D2319" s="192" t="s">
        <v>2833</v>
      </c>
      <c r="E2319" s="192" t="s">
        <v>310</v>
      </c>
      <c r="F2319" s="191">
        <v>3190</v>
      </c>
      <c r="G2319" s="213" t="str">
        <f t="shared" si="70"/>
        <v>Delft Westland Oostland</v>
      </c>
      <c r="H2319" s="215" t="str">
        <f t="shared" si="71"/>
        <v>SCHIEDAM</v>
      </c>
      <c r="I2319" s="196"/>
    </row>
    <row r="2320" spans="1:9" x14ac:dyDescent="0.2">
      <c r="A2320" s="194">
        <v>300</v>
      </c>
      <c r="B2320" s="195">
        <v>5718</v>
      </c>
      <c r="C2320" s="183"/>
      <c r="D2320" s="192" t="s">
        <v>2833</v>
      </c>
      <c r="E2320" s="192" t="s">
        <v>310</v>
      </c>
      <c r="F2320" s="191">
        <v>3220</v>
      </c>
      <c r="G2320" s="213" t="str">
        <f t="shared" si="70"/>
        <v>Nieuwe Waterweg Noord</v>
      </c>
      <c r="H2320" s="215" t="str">
        <f t="shared" si="71"/>
        <v>SCHIEDAM</v>
      </c>
      <c r="I2320" s="196"/>
    </row>
    <row r="2321" spans="1:9" x14ac:dyDescent="0.2">
      <c r="A2321" s="194">
        <v>300</v>
      </c>
      <c r="B2321" s="195">
        <v>5719</v>
      </c>
      <c r="C2321" s="183"/>
      <c r="D2321" s="192" t="s">
        <v>2860</v>
      </c>
      <c r="E2321" s="192" t="s">
        <v>406</v>
      </c>
      <c r="F2321" s="191">
        <v>3090</v>
      </c>
      <c r="G2321" s="213" t="str">
        <f t="shared" si="70"/>
        <v>Utrecht</v>
      </c>
      <c r="H2321" s="215" t="str">
        <f t="shared" si="71"/>
        <v>AMERSFOORT</v>
      </c>
      <c r="I2321" s="196"/>
    </row>
    <row r="2322" spans="1:9" x14ac:dyDescent="0.2">
      <c r="A2322" s="194">
        <v>300</v>
      </c>
      <c r="B2322" s="195">
        <v>5720</v>
      </c>
      <c r="C2322" s="183"/>
      <c r="D2322" s="192" t="s">
        <v>2915</v>
      </c>
      <c r="E2322" s="192" t="s">
        <v>245</v>
      </c>
      <c r="F2322" s="191">
        <v>3030</v>
      </c>
      <c r="G2322" s="213" t="str">
        <f t="shared" si="70"/>
        <v>Drenthe</v>
      </c>
      <c r="H2322" s="215" t="str">
        <f t="shared" si="71"/>
        <v>ZWOLLE</v>
      </c>
      <c r="I2322" s="196"/>
    </row>
    <row r="2323" spans="1:9" x14ac:dyDescent="0.2">
      <c r="A2323" s="194">
        <v>300</v>
      </c>
      <c r="B2323" s="195">
        <v>5721</v>
      </c>
      <c r="C2323" s="183"/>
      <c r="D2323" s="192" t="s">
        <v>2931</v>
      </c>
      <c r="E2323" s="192" t="s">
        <v>241</v>
      </c>
      <c r="F2323" s="191">
        <v>3140</v>
      </c>
      <c r="G2323" s="213" t="str">
        <f t="shared" si="70"/>
        <v>Zaanstreek/Waterland</v>
      </c>
      <c r="H2323" s="215" t="str">
        <f t="shared" si="71"/>
        <v>ZWOLLE</v>
      </c>
      <c r="I2323" s="196"/>
    </row>
    <row r="2324" spans="1:9" x14ac:dyDescent="0.2">
      <c r="A2324" s="194">
        <v>300</v>
      </c>
      <c r="B2324" s="195">
        <v>5722</v>
      </c>
      <c r="C2324" s="183"/>
      <c r="D2324" s="192" t="s">
        <v>1342</v>
      </c>
      <c r="E2324" s="192" t="s">
        <v>603</v>
      </c>
      <c r="F2324" s="191">
        <v>3150</v>
      </c>
      <c r="G2324" s="213" t="str">
        <f t="shared" si="70"/>
        <v>Amsterdam</v>
      </c>
      <c r="H2324" s="215" t="str">
        <f t="shared" si="71"/>
        <v>AMERSFOORT</v>
      </c>
      <c r="I2324" s="196"/>
    </row>
    <row r="2325" spans="1:9" x14ac:dyDescent="0.2">
      <c r="A2325" s="194">
        <v>300</v>
      </c>
      <c r="B2325" s="195">
        <v>5723</v>
      </c>
      <c r="C2325" s="183"/>
      <c r="D2325" s="192" t="s">
        <v>1343</v>
      </c>
      <c r="E2325" s="192" t="s">
        <v>916</v>
      </c>
      <c r="F2325" s="191">
        <v>3100</v>
      </c>
      <c r="G2325" s="213" t="str">
        <f t="shared" si="70"/>
        <v>Flevoland</v>
      </c>
      <c r="H2325" s="215" t="str">
        <f t="shared" si="71"/>
        <v>ZWOLLE</v>
      </c>
      <c r="I2325" s="196"/>
    </row>
    <row r="2326" spans="1:9" x14ac:dyDescent="0.2">
      <c r="A2326" s="194">
        <v>300</v>
      </c>
      <c r="B2326" s="195">
        <v>5724</v>
      </c>
      <c r="C2326" s="183"/>
      <c r="D2326" s="192" t="s">
        <v>1344</v>
      </c>
      <c r="E2326" s="192" t="s">
        <v>364</v>
      </c>
      <c r="F2326" s="191">
        <v>3030</v>
      </c>
      <c r="G2326" s="213" t="str">
        <f t="shared" si="70"/>
        <v>Drenthe</v>
      </c>
      <c r="H2326" s="215" t="str">
        <f t="shared" si="71"/>
        <v>ZWOLLE</v>
      </c>
      <c r="I2326" s="196"/>
    </row>
    <row r="2327" spans="1:9" x14ac:dyDescent="0.2">
      <c r="A2327" s="194">
        <v>300</v>
      </c>
      <c r="B2327" s="195">
        <v>5725</v>
      </c>
      <c r="C2327" s="183"/>
      <c r="D2327" s="192" t="s">
        <v>2879</v>
      </c>
      <c r="E2327" s="192" t="s">
        <v>323</v>
      </c>
      <c r="F2327" s="191">
        <v>3140</v>
      </c>
      <c r="G2327" s="213" t="str">
        <f t="shared" si="70"/>
        <v>Zaanstreek/Waterland</v>
      </c>
      <c r="H2327" s="215" t="str">
        <f t="shared" si="71"/>
        <v>ZWOLLE</v>
      </c>
      <c r="I2327" s="196"/>
    </row>
    <row r="2328" spans="1:9" x14ac:dyDescent="0.2">
      <c r="A2328" s="194">
        <v>300</v>
      </c>
      <c r="B2328" s="195">
        <v>5726</v>
      </c>
      <c r="C2328" s="183"/>
      <c r="D2328" s="192" t="s">
        <v>1345</v>
      </c>
      <c r="E2328" s="192" t="s">
        <v>550</v>
      </c>
      <c r="F2328" s="191">
        <v>3130</v>
      </c>
      <c r="G2328" s="213" t="str">
        <f t="shared" ref="G2328:G2391" si="72">VLOOKUP($F2328,$J$23:$L$54,2,FALSE)</f>
        <v>Kennemerland</v>
      </c>
      <c r="H2328" s="215" t="str">
        <f t="shared" ref="H2328:H2391" si="73">VLOOKUP($F2328,$J$23:$L$54,3,FALSE)</f>
        <v>ZWOLLE</v>
      </c>
      <c r="I2328" s="196"/>
    </row>
    <row r="2329" spans="1:9" x14ac:dyDescent="0.2">
      <c r="A2329" s="194">
        <v>300</v>
      </c>
      <c r="B2329" s="195">
        <v>5727</v>
      </c>
      <c r="C2329" s="183"/>
      <c r="D2329" s="192" t="s">
        <v>2932</v>
      </c>
      <c r="E2329" s="192" t="s">
        <v>263</v>
      </c>
      <c r="F2329" s="191">
        <v>3150</v>
      </c>
      <c r="G2329" s="213" t="str">
        <f t="shared" si="72"/>
        <v>Amsterdam</v>
      </c>
      <c r="H2329" s="215" t="str">
        <f t="shared" si="73"/>
        <v>AMERSFOORT</v>
      </c>
      <c r="I2329" s="22"/>
    </row>
    <row r="2330" spans="1:9" x14ac:dyDescent="0.2">
      <c r="A2330" s="194">
        <v>300</v>
      </c>
      <c r="B2330" s="195">
        <v>5728</v>
      </c>
      <c r="C2330" s="183"/>
      <c r="D2330" s="192" t="s">
        <v>1346</v>
      </c>
      <c r="E2330" s="192" t="s">
        <v>560</v>
      </c>
      <c r="F2330" s="191">
        <v>3210</v>
      </c>
      <c r="G2330" s="213" t="str">
        <f t="shared" si="72"/>
        <v>Rotterdam</v>
      </c>
      <c r="H2330" s="215" t="str">
        <f t="shared" si="73"/>
        <v>ZWOLLE</v>
      </c>
      <c r="I2330" s="22"/>
    </row>
    <row r="2331" spans="1:9" x14ac:dyDescent="0.2">
      <c r="A2331" s="194">
        <v>300</v>
      </c>
      <c r="B2331" s="195">
        <v>5729</v>
      </c>
      <c r="C2331" s="183"/>
      <c r="D2331" s="192" t="s">
        <v>1347</v>
      </c>
      <c r="E2331" s="192" t="s">
        <v>263</v>
      </c>
      <c r="F2331" s="191">
        <v>3210</v>
      </c>
      <c r="G2331" s="213" t="str">
        <f t="shared" si="72"/>
        <v>Rotterdam</v>
      </c>
      <c r="H2331" s="215" t="str">
        <f t="shared" si="73"/>
        <v>ZWOLLE</v>
      </c>
      <c r="I2331" s="22"/>
    </row>
    <row r="2332" spans="1:9" x14ac:dyDescent="0.2">
      <c r="A2332" s="194">
        <v>300</v>
      </c>
      <c r="B2332" s="195">
        <v>5730</v>
      </c>
      <c r="C2332" s="183"/>
      <c r="D2332" s="192" t="s">
        <v>2933</v>
      </c>
      <c r="E2332" s="192" t="s">
        <v>280</v>
      </c>
      <c r="F2332" s="191">
        <v>3040</v>
      </c>
      <c r="G2332" s="213" t="str">
        <f t="shared" si="72"/>
        <v>Zwolle</v>
      </c>
      <c r="H2332" s="215" t="str">
        <f t="shared" si="73"/>
        <v>ZWOLLE</v>
      </c>
      <c r="I2332" s="22"/>
    </row>
    <row r="2333" spans="1:9" x14ac:dyDescent="0.2">
      <c r="A2333" s="194">
        <v>300</v>
      </c>
      <c r="B2333" s="195">
        <v>5731</v>
      </c>
      <c r="C2333" s="183"/>
      <c r="D2333" s="192" t="s">
        <v>1348</v>
      </c>
      <c r="E2333" s="192" t="s">
        <v>603</v>
      </c>
      <c r="F2333" s="191">
        <v>3150</v>
      </c>
      <c r="G2333" s="213" t="str">
        <f t="shared" si="72"/>
        <v>Amsterdam</v>
      </c>
      <c r="H2333" s="215" t="str">
        <f t="shared" si="73"/>
        <v>AMERSFOORT</v>
      </c>
      <c r="I2333" s="22"/>
    </row>
    <row r="2334" spans="1:9" x14ac:dyDescent="0.2">
      <c r="A2334" s="194">
        <v>300</v>
      </c>
      <c r="B2334" s="195">
        <v>5732</v>
      </c>
      <c r="C2334" s="183"/>
      <c r="D2334" s="192" t="s">
        <v>1349</v>
      </c>
      <c r="E2334" s="192" t="s">
        <v>240</v>
      </c>
      <c r="F2334" s="191">
        <v>3090</v>
      </c>
      <c r="G2334" s="213" t="str">
        <f t="shared" si="72"/>
        <v>Utrecht</v>
      </c>
      <c r="H2334" s="215" t="str">
        <f t="shared" si="73"/>
        <v>AMERSFOORT</v>
      </c>
      <c r="I2334" s="22"/>
    </row>
    <row r="2335" spans="1:9" x14ac:dyDescent="0.2">
      <c r="A2335" s="194">
        <v>300</v>
      </c>
      <c r="B2335" s="195">
        <v>5733</v>
      </c>
      <c r="C2335" s="183"/>
      <c r="D2335" s="192" t="s">
        <v>1350</v>
      </c>
      <c r="E2335" s="192" t="s">
        <v>428</v>
      </c>
      <c r="F2335" s="191">
        <v>3150</v>
      </c>
      <c r="G2335" s="213" t="str">
        <f t="shared" si="72"/>
        <v>Amsterdam</v>
      </c>
      <c r="H2335" s="215" t="str">
        <f t="shared" si="73"/>
        <v>AMERSFOORT</v>
      </c>
      <c r="I2335" s="22"/>
    </row>
    <row r="2336" spans="1:9" x14ac:dyDescent="0.2">
      <c r="A2336" s="194">
        <v>300</v>
      </c>
      <c r="B2336" s="195">
        <v>5734</v>
      </c>
      <c r="C2336" s="183"/>
      <c r="D2336" s="192" t="s">
        <v>2934</v>
      </c>
      <c r="E2336" s="192" t="s">
        <v>428</v>
      </c>
      <c r="F2336" s="191">
        <v>3110</v>
      </c>
      <c r="G2336" s="213" t="str">
        <f t="shared" si="72"/>
        <v>t Gooi</v>
      </c>
      <c r="H2336" s="215" t="str">
        <f t="shared" si="73"/>
        <v>AMERSFOORT</v>
      </c>
      <c r="I2336" s="22"/>
    </row>
    <row r="2337" spans="1:9" x14ac:dyDescent="0.2">
      <c r="A2337" s="194">
        <v>300</v>
      </c>
      <c r="B2337" s="195">
        <v>5735</v>
      </c>
      <c r="C2337" s="183"/>
      <c r="D2337" s="192" t="s">
        <v>2919</v>
      </c>
      <c r="E2337" s="192" t="s">
        <v>245</v>
      </c>
      <c r="F2337" s="191">
        <v>3030</v>
      </c>
      <c r="G2337" s="213" t="str">
        <f t="shared" si="72"/>
        <v>Drenthe</v>
      </c>
      <c r="H2337" s="215" t="str">
        <f t="shared" si="73"/>
        <v>ZWOLLE</v>
      </c>
      <c r="I2337" s="22"/>
    </row>
    <row r="2338" spans="1:9" x14ac:dyDescent="0.2">
      <c r="A2338" s="194">
        <v>300</v>
      </c>
      <c r="B2338" s="195">
        <v>5736</v>
      </c>
      <c r="C2338" s="183"/>
      <c r="D2338" s="192" t="s">
        <v>2885</v>
      </c>
      <c r="E2338" s="192" t="s">
        <v>560</v>
      </c>
      <c r="F2338" s="191">
        <v>3150</v>
      </c>
      <c r="G2338" s="213" t="str">
        <f t="shared" si="72"/>
        <v>Amsterdam</v>
      </c>
      <c r="H2338" s="215" t="str">
        <f t="shared" si="73"/>
        <v>AMERSFOORT</v>
      </c>
      <c r="I2338" s="22"/>
    </row>
    <row r="2339" spans="1:9" x14ac:dyDescent="0.2">
      <c r="A2339" s="194">
        <v>300</v>
      </c>
      <c r="B2339" s="195">
        <v>5737</v>
      </c>
      <c r="C2339" s="183"/>
      <c r="D2339" s="192" t="s">
        <v>2935</v>
      </c>
      <c r="E2339" s="192" t="s">
        <v>562</v>
      </c>
      <c r="F2339" s="191">
        <v>3090</v>
      </c>
      <c r="G2339" s="213" t="str">
        <f t="shared" si="72"/>
        <v>Utrecht</v>
      </c>
      <c r="H2339" s="215" t="str">
        <f t="shared" si="73"/>
        <v>AMERSFOORT</v>
      </c>
      <c r="I2339" s="22"/>
    </row>
    <row r="2340" spans="1:9" x14ac:dyDescent="0.2">
      <c r="A2340" s="194">
        <v>300</v>
      </c>
      <c r="B2340" s="195">
        <v>5738</v>
      </c>
      <c r="C2340" s="183"/>
      <c r="D2340" s="192" t="s">
        <v>1351</v>
      </c>
      <c r="E2340" s="192" t="s">
        <v>263</v>
      </c>
      <c r="F2340" s="191">
        <v>3150</v>
      </c>
      <c r="G2340" s="213" t="str">
        <f t="shared" si="72"/>
        <v>Amsterdam</v>
      </c>
      <c r="H2340" s="215" t="str">
        <f t="shared" si="73"/>
        <v>AMERSFOORT</v>
      </c>
      <c r="I2340" s="22"/>
    </row>
    <row r="2341" spans="1:9" x14ac:dyDescent="0.2">
      <c r="A2341" s="194">
        <v>300</v>
      </c>
      <c r="B2341" s="195">
        <v>5739</v>
      </c>
      <c r="C2341" s="183"/>
      <c r="D2341" s="192" t="s">
        <v>1352</v>
      </c>
      <c r="E2341" s="192" t="s">
        <v>916</v>
      </c>
      <c r="F2341" s="191">
        <v>3100</v>
      </c>
      <c r="G2341" s="213" t="str">
        <f t="shared" si="72"/>
        <v>Flevoland</v>
      </c>
      <c r="H2341" s="215" t="str">
        <f t="shared" si="73"/>
        <v>ZWOLLE</v>
      </c>
      <c r="I2341" s="22"/>
    </row>
    <row r="2342" spans="1:9" x14ac:dyDescent="0.2">
      <c r="A2342" s="194">
        <v>300</v>
      </c>
      <c r="B2342" s="195">
        <v>5740</v>
      </c>
      <c r="C2342" s="183"/>
      <c r="D2342" s="192" t="s">
        <v>1353</v>
      </c>
      <c r="E2342" s="192" t="s">
        <v>916</v>
      </c>
      <c r="F2342" s="191">
        <v>3100</v>
      </c>
      <c r="G2342" s="213" t="str">
        <f t="shared" si="72"/>
        <v>Flevoland</v>
      </c>
      <c r="H2342" s="215" t="str">
        <f t="shared" si="73"/>
        <v>ZWOLLE</v>
      </c>
      <c r="I2342" s="22"/>
    </row>
    <row r="2343" spans="1:9" x14ac:dyDescent="0.2">
      <c r="A2343" s="194">
        <v>300</v>
      </c>
      <c r="B2343" s="195">
        <v>5741</v>
      </c>
      <c r="C2343" s="183"/>
      <c r="D2343" s="192" t="s">
        <v>1354</v>
      </c>
      <c r="E2343" s="192" t="s">
        <v>364</v>
      </c>
      <c r="F2343" s="191">
        <v>3030</v>
      </c>
      <c r="G2343" s="213" t="str">
        <f t="shared" si="72"/>
        <v>Drenthe</v>
      </c>
      <c r="H2343" s="215" t="str">
        <f t="shared" si="73"/>
        <v>ZWOLLE</v>
      </c>
      <c r="I2343" s="22"/>
    </row>
    <row r="2344" spans="1:9" x14ac:dyDescent="0.2">
      <c r="A2344" s="194">
        <v>300</v>
      </c>
      <c r="B2344" s="195">
        <v>5742</v>
      </c>
      <c r="C2344" s="183"/>
      <c r="D2344" s="192" t="s">
        <v>2936</v>
      </c>
      <c r="E2344" s="192" t="s">
        <v>428</v>
      </c>
      <c r="F2344" s="191">
        <v>3150</v>
      </c>
      <c r="G2344" s="213" t="str">
        <f t="shared" si="72"/>
        <v>Amsterdam</v>
      </c>
      <c r="H2344" s="215" t="str">
        <f t="shared" si="73"/>
        <v>AMERSFOORT</v>
      </c>
      <c r="I2344" s="22"/>
    </row>
    <row r="2345" spans="1:9" x14ac:dyDescent="0.2">
      <c r="A2345" s="194">
        <v>300</v>
      </c>
      <c r="B2345" s="195">
        <v>5743</v>
      </c>
      <c r="C2345" s="183"/>
      <c r="D2345" s="192" t="s">
        <v>1355</v>
      </c>
      <c r="E2345" s="192" t="s">
        <v>603</v>
      </c>
      <c r="F2345" s="191">
        <v>3150</v>
      </c>
      <c r="G2345" s="213" t="str">
        <f t="shared" si="72"/>
        <v>Amsterdam</v>
      </c>
      <c r="H2345" s="215" t="str">
        <f t="shared" si="73"/>
        <v>AMERSFOORT</v>
      </c>
      <c r="I2345" s="22"/>
    </row>
    <row r="2346" spans="1:9" x14ac:dyDescent="0.2">
      <c r="A2346" s="194">
        <v>300</v>
      </c>
      <c r="B2346" s="195">
        <v>5744</v>
      </c>
      <c r="C2346" s="183"/>
      <c r="D2346" s="192" t="s">
        <v>2937</v>
      </c>
      <c r="E2346" s="192" t="s">
        <v>598</v>
      </c>
      <c r="F2346" s="191">
        <v>3030</v>
      </c>
      <c r="G2346" s="213" t="str">
        <f t="shared" si="72"/>
        <v>Drenthe</v>
      </c>
      <c r="H2346" s="215" t="str">
        <f t="shared" si="73"/>
        <v>ZWOLLE</v>
      </c>
      <c r="I2346" s="22"/>
    </row>
    <row r="2347" spans="1:9" x14ac:dyDescent="0.2">
      <c r="A2347" s="194">
        <v>300</v>
      </c>
      <c r="B2347" s="195">
        <v>5745</v>
      </c>
      <c r="C2347" s="183"/>
      <c r="D2347" s="192" t="s">
        <v>2912</v>
      </c>
      <c r="E2347" s="192" t="s">
        <v>823</v>
      </c>
      <c r="F2347" s="191">
        <v>3210</v>
      </c>
      <c r="G2347" s="213" t="str">
        <f t="shared" si="72"/>
        <v>Rotterdam</v>
      </c>
      <c r="H2347" s="215" t="str">
        <f t="shared" si="73"/>
        <v>ZWOLLE</v>
      </c>
      <c r="I2347" s="22"/>
    </row>
    <row r="2348" spans="1:9" x14ac:dyDescent="0.2">
      <c r="A2348" s="194">
        <v>300</v>
      </c>
      <c r="B2348" s="195">
        <v>5746</v>
      </c>
      <c r="C2348" s="183"/>
      <c r="D2348" s="192" t="s">
        <v>1356</v>
      </c>
      <c r="E2348" s="192" t="s">
        <v>1357</v>
      </c>
      <c r="F2348" s="191">
        <v>3030</v>
      </c>
      <c r="G2348" s="213" t="str">
        <f t="shared" si="72"/>
        <v>Drenthe</v>
      </c>
      <c r="H2348" s="215" t="str">
        <f t="shared" si="73"/>
        <v>ZWOLLE</v>
      </c>
      <c r="I2348" s="22"/>
    </row>
    <row r="2349" spans="1:9" x14ac:dyDescent="0.2">
      <c r="A2349" s="194">
        <v>300</v>
      </c>
      <c r="B2349" s="195">
        <v>5747</v>
      </c>
      <c r="C2349" s="183"/>
      <c r="D2349" s="192" t="s">
        <v>2938</v>
      </c>
      <c r="E2349" s="192" t="s">
        <v>428</v>
      </c>
      <c r="F2349" s="191">
        <v>3090</v>
      </c>
      <c r="G2349" s="213" t="str">
        <f t="shared" si="72"/>
        <v>Utrecht</v>
      </c>
      <c r="H2349" s="215" t="str">
        <f t="shared" si="73"/>
        <v>AMERSFOORT</v>
      </c>
      <c r="I2349" s="22"/>
    </row>
    <row r="2350" spans="1:9" x14ac:dyDescent="0.2">
      <c r="A2350" s="194">
        <v>300</v>
      </c>
      <c r="B2350" s="195">
        <v>5748</v>
      </c>
      <c r="C2350" s="183"/>
      <c r="D2350" s="192" t="s">
        <v>1013</v>
      </c>
      <c r="E2350" s="192" t="s">
        <v>556</v>
      </c>
      <c r="F2350" s="191">
        <v>3210</v>
      </c>
      <c r="G2350" s="213" t="str">
        <f t="shared" si="72"/>
        <v>Rotterdam</v>
      </c>
      <c r="H2350" s="215" t="str">
        <f t="shared" si="73"/>
        <v>ZWOLLE</v>
      </c>
      <c r="I2350" s="22"/>
    </row>
    <row r="2351" spans="1:9" x14ac:dyDescent="0.2">
      <c r="A2351" s="194">
        <v>300</v>
      </c>
      <c r="B2351" s="195">
        <v>5749</v>
      </c>
      <c r="C2351" s="183"/>
      <c r="D2351" s="192" t="s">
        <v>1358</v>
      </c>
      <c r="E2351" s="192" t="s">
        <v>263</v>
      </c>
      <c r="F2351" s="191">
        <v>3150</v>
      </c>
      <c r="G2351" s="213" t="str">
        <f t="shared" si="72"/>
        <v>Amsterdam</v>
      </c>
      <c r="H2351" s="215" t="str">
        <f t="shared" si="73"/>
        <v>AMERSFOORT</v>
      </c>
      <c r="I2351" s="22"/>
    </row>
    <row r="2352" spans="1:9" x14ac:dyDescent="0.2">
      <c r="A2352" s="194">
        <v>300</v>
      </c>
      <c r="B2352" s="195">
        <v>5750</v>
      </c>
      <c r="C2352" s="183"/>
      <c r="D2352" s="192" t="s">
        <v>1359</v>
      </c>
      <c r="E2352" s="192" t="s">
        <v>468</v>
      </c>
      <c r="F2352" s="191">
        <v>3060</v>
      </c>
      <c r="G2352" s="213" t="str">
        <f t="shared" si="72"/>
        <v>Apeldoorn Zutphen e.o.</v>
      </c>
      <c r="H2352" s="215" t="str">
        <f t="shared" si="73"/>
        <v>AMERSFOORT</v>
      </c>
      <c r="I2352" s="22"/>
    </row>
    <row r="2353" spans="1:9" x14ac:dyDescent="0.2">
      <c r="A2353" s="194">
        <v>300</v>
      </c>
      <c r="B2353" s="195">
        <v>5751</v>
      </c>
      <c r="C2353" s="183"/>
      <c r="D2353" s="192" t="s">
        <v>2878</v>
      </c>
      <c r="E2353" s="192" t="s">
        <v>1233</v>
      </c>
      <c r="F2353" s="191">
        <v>3140</v>
      </c>
      <c r="G2353" s="213" t="str">
        <f t="shared" si="72"/>
        <v>Zaanstreek/Waterland</v>
      </c>
      <c r="H2353" s="215" t="str">
        <f t="shared" si="73"/>
        <v>ZWOLLE</v>
      </c>
      <c r="I2353" s="22"/>
    </row>
    <row r="2354" spans="1:9" x14ac:dyDescent="0.2">
      <c r="A2354" s="194">
        <v>300</v>
      </c>
      <c r="B2354" s="195">
        <v>5752</v>
      </c>
      <c r="C2354" s="183"/>
      <c r="D2354" s="192" t="s">
        <v>1360</v>
      </c>
      <c r="E2354" s="192" t="s">
        <v>240</v>
      </c>
      <c r="F2354" s="191">
        <v>3090</v>
      </c>
      <c r="G2354" s="213" t="str">
        <f t="shared" si="72"/>
        <v>Utrecht</v>
      </c>
      <c r="H2354" s="215" t="str">
        <f t="shared" si="73"/>
        <v>AMERSFOORT</v>
      </c>
      <c r="I2354" s="22"/>
    </row>
    <row r="2355" spans="1:9" x14ac:dyDescent="0.2">
      <c r="A2355" s="194">
        <v>300</v>
      </c>
      <c r="B2355" s="195">
        <v>5753</v>
      </c>
      <c r="C2355" s="183"/>
      <c r="D2355" s="192" t="s">
        <v>2863</v>
      </c>
      <c r="E2355" s="192" t="s">
        <v>560</v>
      </c>
      <c r="F2355" s="191">
        <v>3210</v>
      </c>
      <c r="G2355" s="213" t="str">
        <f t="shared" si="72"/>
        <v>Rotterdam</v>
      </c>
      <c r="H2355" s="215" t="str">
        <f t="shared" si="73"/>
        <v>ZWOLLE</v>
      </c>
      <c r="I2355" s="22"/>
    </row>
    <row r="2356" spans="1:9" x14ac:dyDescent="0.2">
      <c r="A2356" s="194">
        <v>300</v>
      </c>
      <c r="B2356" s="195">
        <v>5754</v>
      </c>
      <c r="C2356" s="183"/>
      <c r="D2356" s="192" t="s">
        <v>1361</v>
      </c>
      <c r="E2356" s="192" t="s">
        <v>566</v>
      </c>
      <c r="F2356" s="191">
        <v>3110</v>
      </c>
      <c r="G2356" s="213" t="str">
        <f t="shared" si="72"/>
        <v>t Gooi</v>
      </c>
      <c r="H2356" s="215" t="str">
        <f t="shared" si="73"/>
        <v>AMERSFOORT</v>
      </c>
      <c r="I2356" s="22"/>
    </row>
    <row r="2357" spans="1:9" x14ac:dyDescent="0.2">
      <c r="A2357" s="194">
        <v>300</v>
      </c>
      <c r="B2357" s="195">
        <v>5755</v>
      </c>
      <c r="C2357" s="183"/>
      <c r="D2357" s="192" t="s">
        <v>1362</v>
      </c>
      <c r="E2357" s="192" t="s">
        <v>451</v>
      </c>
      <c r="F2357" s="191">
        <v>3110</v>
      </c>
      <c r="G2357" s="213" t="str">
        <f t="shared" si="72"/>
        <v>t Gooi</v>
      </c>
      <c r="H2357" s="215" t="str">
        <f t="shared" si="73"/>
        <v>AMERSFOORT</v>
      </c>
      <c r="I2357" s="22"/>
    </row>
    <row r="2358" spans="1:9" x14ac:dyDescent="0.2">
      <c r="A2358" s="194">
        <v>300</v>
      </c>
      <c r="B2358" s="195">
        <v>5756</v>
      </c>
      <c r="C2358" s="183"/>
      <c r="D2358" s="192" t="s">
        <v>1363</v>
      </c>
      <c r="E2358" s="192" t="s">
        <v>263</v>
      </c>
      <c r="F2358" s="191">
        <v>3150</v>
      </c>
      <c r="G2358" s="213" t="str">
        <f t="shared" si="72"/>
        <v>Amsterdam</v>
      </c>
      <c r="H2358" s="215" t="str">
        <f t="shared" si="73"/>
        <v>AMERSFOORT</v>
      </c>
      <c r="I2358" s="22"/>
    </row>
    <row r="2359" spans="1:9" x14ac:dyDescent="0.2">
      <c r="A2359" s="194">
        <v>300</v>
      </c>
      <c r="B2359" s="195">
        <v>5757</v>
      </c>
      <c r="C2359" s="183"/>
      <c r="D2359" s="192" t="s">
        <v>1364</v>
      </c>
      <c r="E2359" s="192" t="s">
        <v>263</v>
      </c>
      <c r="F2359" s="191">
        <v>3150</v>
      </c>
      <c r="G2359" s="213" t="str">
        <f t="shared" si="72"/>
        <v>Amsterdam</v>
      </c>
      <c r="H2359" s="215" t="str">
        <f t="shared" si="73"/>
        <v>AMERSFOORT</v>
      </c>
      <c r="I2359" s="22"/>
    </row>
    <row r="2360" spans="1:9" x14ac:dyDescent="0.2">
      <c r="A2360" s="194">
        <v>300</v>
      </c>
      <c r="B2360" s="195">
        <v>5758</v>
      </c>
      <c r="C2360" s="183"/>
      <c r="D2360" s="192" t="s">
        <v>1365</v>
      </c>
      <c r="E2360" s="192" t="s">
        <v>560</v>
      </c>
      <c r="F2360" s="191">
        <v>3150</v>
      </c>
      <c r="G2360" s="213" t="str">
        <f t="shared" si="72"/>
        <v>Amsterdam</v>
      </c>
      <c r="H2360" s="215" t="str">
        <f t="shared" si="73"/>
        <v>AMERSFOORT</v>
      </c>
      <c r="I2360" s="22"/>
    </row>
    <row r="2361" spans="1:9" x14ac:dyDescent="0.2">
      <c r="A2361" s="194">
        <v>300</v>
      </c>
      <c r="B2361" s="195">
        <v>5759</v>
      </c>
      <c r="C2361" s="183"/>
      <c r="D2361" s="192" t="s">
        <v>1366</v>
      </c>
      <c r="E2361" s="192" t="s">
        <v>560</v>
      </c>
      <c r="F2361" s="191">
        <v>3210</v>
      </c>
      <c r="G2361" s="213" t="str">
        <f t="shared" si="72"/>
        <v>Rotterdam</v>
      </c>
      <c r="H2361" s="215" t="str">
        <f t="shared" si="73"/>
        <v>ZWOLLE</v>
      </c>
      <c r="I2361" s="22"/>
    </row>
    <row r="2362" spans="1:9" x14ac:dyDescent="0.2">
      <c r="A2362" s="194">
        <v>300</v>
      </c>
      <c r="B2362" s="195">
        <v>5760</v>
      </c>
      <c r="C2362" s="183"/>
      <c r="D2362" s="192" t="s">
        <v>1367</v>
      </c>
      <c r="E2362" s="192" t="s">
        <v>1050</v>
      </c>
      <c r="F2362" s="191">
        <v>3210</v>
      </c>
      <c r="G2362" s="213" t="str">
        <f t="shared" si="72"/>
        <v>Rotterdam</v>
      </c>
      <c r="H2362" s="215" t="str">
        <f t="shared" si="73"/>
        <v>ZWOLLE</v>
      </c>
      <c r="I2362" s="22"/>
    </row>
    <row r="2363" spans="1:9" x14ac:dyDescent="0.2">
      <c r="A2363" s="194">
        <v>300</v>
      </c>
      <c r="B2363" s="195">
        <v>5761</v>
      </c>
      <c r="C2363" s="183"/>
      <c r="D2363" s="192" t="s">
        <v>2905</v>
      </c>
      <c r="E2363" s="192" t="s">
        <v>560</v>
      </c>
      <c r="F2363" s="191">
        <v>3210</v>
      </c>
      <c r="G2363" s="213" t="str">
        <f t="shared" si="72"/>
        <v>Rotterdam</v>
      </c>
      <c r="H2363" s="215" t="str">
        <f t="shared" si="73"/>
        <v>ZWOLLE</v>
      </c>
      <c r="I2363" s="22"/>
    </row>
    <row r="2364" spans="1:9" x14ac:dyDescent="0.2">
      <c r="A2364" s="194">
        <v>300</v>
      </c>
      <c r="B2364" s="195">
        <v>5762</v>
      </c>
      <c r="C2364" s="183"/>
      <c r="D2364" s="192" t="s">
        <v>2939</v>
      </c>
      <c r="E2364" s="192" t="s">
        <v>458</v>
      </c>
      <c r="F2364" s="191">
        <v>3030</v>
      </c>
      <c r="G2364" s="213" t="str">
        <f t="shared" si="72"/>
        <v>Drenthe</v>
      </c>
      <c r="H2364" s="215" t="str">
        <f t="shared" si="73"/>
        <v>ZWOLLE</v>
      </c>
      <c r="I2364" s="22"/>
    </row>
    <row r="2365" spans="1:9" x14ac:dyDescent="0.2">
      <c r="A2365" s="194">
        <v>300</v>
      </c>
      <c r="B2365" s="195">
        <v>5763</v>
      </c>
      <c r="C2365" s="183"/>
      <c r="D2365" s="192" t="s">
        <v>2917</v>
      </c>
      <c r="E2365" s="192" t="s">
        <v>245</v>
      </c>
      <c r="F2365" s="191">
        <v>3030</v>
      </c>
      <c r="G2365" s="213" t="str">
        <f t="shared" si="72"/>
        <v>Drenthe</v>
      </c>
      <c r="H2365" s="215" t="str">
        <f t="shared" si="73"/>
        <v>ZWOLLE</v>
      </c>
      <c r="I2365" s="22"/>
    </row>
    <row r="2366" spans="1:9" x14ac:dyDescent="0.2">
      <c r="A2366" s="194">
        <v>300</v>
      </c>
      <c r="B2366" s="195">
        <v>5765</v>
      </c>
      <c r="C2366" s="183"/>
      <c r="D2366" s="192" t="s">
        <v>1368</v>
      </c>
      <c r="E2366" s="192" t="s">
        <v>239</v>
      </c>
      <c r="F2366" s="191">
        <v>3060</v>
      </c>
      <c r="G2366" s="213" t="str">
        <f t="shared" si="72"/>
        <v>Apeldoorn Zutphen e.o.</v>
      </c>
      <c r="H2366" s="215" t="str">
        <f t="shared" si="73"/>
        <v>AMERSFOORT</v>
      </c>
      <c r="I2366" s="22"/>
    </row>
    <row r="2367" spans="1:9" x14ac:dyDescent="0.2">
      <c r="A2367" s="194">
        <v>300</v>
      </c>
      <c r="B2367" s="195">
        <v>5766</v>
      </c>
      <c r="C2367" s="183"/>
      <c r="D2367" s="192" t="s">
        <v>2886</v>
      </c>
      <c r="E2367" s="192" t="s">
        <v>263</v>
      </c>
      <c r="F2367" s="191">
        <v>3140</v>
      </c>
      <c r="G2367" s="213" t="str">
        <f t="shared" si="72"/>
        <v>Zaanstreek/Waterland</v>
      </c>
      <c r="H2367" s="215" t="str">
        <f t="shared" si="73"/>
        <v>ZWOLLE</v>
      </c>
      <c r="I2367" s="22"/>
    </row>
    <row r="2368" spans="1:9" x14ac:dyDescent="0.2">
      <c r="A2368" s="194">
        <v>300</v>
      </c>
      <c r="B2368" s="195">
        <v>5767</v>
      </c>
      <c r="C2368" s="183"/>
      <c r="D2368" s="192" t="s">
        <v>2941</v>
      </c>
      <c r="E2368" s="192" t="s">
        <v>368</v>
      </c>
      <c r="F2368" s="191">
        <v>3040</v>
      </c>
      <c r="G2368" s="213" t="str">
        <f t="shared" si="72"/>
        <v>Zwolle</v>
      </c>
      <c r="H2368" s="215" t="str">
        <f t="shared" si="73"/>
        <v>ZWOLLE</v>
      </c>
      <c r="I2368" s="22"/>
    </row>
    <row r="2369" spans="1:9" x14ac:dyDescent="0.2">
      <c r="A2369" s="194">
        <v>300</v>
      </c>
      <c r="B2369" s="195">
        <v>5768</v>
      </c>
      <c r="C2369" s="183"/>
      <c r="D2369" s="192" t="s">
        <v>1369</v>
      </c>
      <c r="E2369" s="192" t="s">
        <v>428</v>
      </c>
      <c r="F2369" s="191">
        <v>3150</v>
      </c>
      <c r="G2369" s="213" t="str">
        <f t="shared" si="72"/>
        <v>Amsterdam</v>
      </c>
      <c r="H2369" s="215" t="str">
        <f t="shared" si="73"/>
        <v>AMERSFOORT</v>
      </c>
      <c r="I2369" s="22"/>
    </row>
    <row r="2370" spans="1:9" x14ac:dyDescent="0.2">
      <c r="A2370" s="194">
        <v>300</v>
      </c>
      <c r="B2370" s="195">
        <v>5769</v>
      </c>
      <c r="C2370" s="183"/>
      <c r="D2370" s="192" t="s">
        <v>2839</v>
      </c>
      <c r="E2370" s="192" t="s">
        <v>255</v>
      </c>
      <c r="F2370" s="191">
        <v>3210</v>
      </c>
      <c r="G2370" s="213" t="str">
        <f t="shared" si="72"/>
        <v>Rotterdam</v>
      </c>
      <c r="H2370" s="215" t="str">
        <f t="shared" si="73"/>
        <v>ZWOLLE</v>
      </c>
      <c r="I2370" s="22"/>
    </row>
    <row r="2371" spans="1:9" x14ac:dyDescent="0.2">
      <c r="A2371" s="194">
        <v>300</v>
      </c>
      <c r="B2371" s="195">
        <v>5770</v>
      </c>
      <c r="C2371" s="183"/>
      <c r="D2371" s="192" t="s">
        <v>1370</v>
      </c>
      <c r="E2371" s="192" t="s">
        <v>263</v>
      </c>
      <c r="F2371" s="191">
        <v>3150</v>
      </c>
      <c r="G2371" s="213" t="str">
        <f t="shared" si="72"/>
        <v>Amsterdam</v>
      </c>
      <c r="H2371" s="215" t="str">
        <f t="shared" si="73"/>
        <v>AMERSFOORT</v>
      </c>
      <c r="I2371" s="22"/>
    </row>
    <row r="2372" spans="1:9" x14ac:dyDescent="0.2">
      <c r="A2372" s="194">
        <v>300</v>
      </c>
      <c r="B2372" s="195">
        <v>5771</v>
      </c>
      <c r="C2372" s="183"/>
      <c r="D2372" s="192" t="s">
        <v>1371</v>
      </c>
      <c r="E2372" s="192" t="s">
        <v>240</v>
      </c>
      <c r="F2372" s="191">
        <v>3090</v>
      </c>
      <c r="G2372" s="213" t="str">
        <f t="shared" si="72"/>
        <v>Utrecht</v>
      </c>
      <c r="H2372" s="215" t="str">
        <f t="shared" si="73"/>
        <v>AMERSFOORT</v>
      </c>
      <c r="I2372" s="22"/>
    </row>
    <row r="2373" spans="1:9" x14ac:dyDescent="0.2">
      <c r="A2373" s="194">
        <v>300</v>
      </c>
      <c r="B2373" s="195">
        <v>5772</v>
      </c>
      <c r="C2373" s="183"/>
      <c r="D2373" s="192" t="s">
        <v>1372</v>
      </c>
      <c r="E2373" s="192" t="s">
        <v>301</v>
      </c>
      <c r="F2373" s="191">
        <v>3140</v>
      </c>
      <c r="G2373" s="213" t="str">
        <f t="shared" si="72"/>
        <v>Zaanstreek/Waterland</v>
      </c>
      <c r="H2373" s="215" t="str">
        <f t="shared" si="73"/>
        <v>ZWOLLE</v>
      </c>
      <c r="I2373" s="22"/>
    </row>
    <row r="2374" spans="1:9" x14ac:dyDescent="0.2">
      <c r="A2374" s="194">
        <v>300</v>
      </c>
      <c r="B2374" s="195">
        <v>5773</v>
      </c>
      <c r="C2374" s="183"/>
      <c r="D2374" s="192" t="s">
        <v>1373</v>
      </c>
      <c r="E2374" s="192" t="s">
        <v>468</v>
      </c>
      <c r="F2374" s="191">
        <v>3060</v>
      </c>
      <c r="G2374" s="213" t="str">
        <f t="shared" si="72"/>
        <v>Apeldoorn Zutphen e.o.</v>
      </c>
      <c r="H2374" s="215" t="str">
        <f t="shared" si="73"/>
        <v>AMERSFOORT</v>
      </c>
      <c r="I2374" s="22"/>
    </row>
    <row r="2375" spans="1:9" x14ac:dyDescent="0.2">
      <c r="A2375" s="194">
        <v>300</v>
      </c>
      <c r="B2375" s="195">
        <v>5774</v>
      </c>
      <c r="C2375" s="183"/>
      <c r="D2375" s="192" t="s">
        <v>2942</v>
      </c>
      <c r="E2375" s="192" t="s">
        <v>1374</v>
      </c>
      <c r="F2375" s="191">
        <v>3140</v>
      </c>
      <c r="G2375" s="213" t="str">
        <f t="shared" si="72"/>
        <v>Zaanstreek/Waterland</v>
      </c>
      <c r="H2375" s="215" t="str">
        <f t="shared" si="73"/>
        <v>ZWOLLE</v>
      </c>
      <c r="I2375" s="22"/>
    </row>
    <row r="2376" spans="1:9" x14ac:dyDescent="0.2">
      <c r="A2376" s="194">
        <v>300</v>
      </c>
      <c r="B2376" s="195">
        <v>5775</v>
      </c>
      <c r="C2376" s="183"/>
      <c r="D2376" s="192" t="s">
        <v>2943</v>
      </c>
      <c r="E2376" s="192" t="s">
        <v>276</v>
      </c>
      <c r="F2376" s="191">
        <v>3090</v>
      </c>
      <c r="G2376" s="213" t="str">
        <f t="shared" si="72"/>
        <v>Utrecht</v>
      </c>
      <c r="H2376" s="215" t="str">
        <f t="shared" si="73"/>
        <v>AMERSFOORT</v>
      </c>
      <c r="I2376" s="22"/>
    </row>
    <row r="2377" spans="1:9" x14ac:dyDescent="0.2">
      <c r="A2377" s="194">
        <v>300</v>
      </c>
      <c r="B2377" s="195">
        <v>5776</v>
      </c>
      <c r="C2377" s="183"/>
      <c r="D2377" s="192" t="s">
        <v>2880</v>
      </c>
      <c r="E2377" s="192" t="s">
        <v>1234</v>
      </c>
      <c r="F2377" s="191">
        <v>3140</v>
      </c>
      <c r="G2377" s="213" t="str">
        <f t="shared" si="72"/>
        <v>Zaanstreek/Waterland</v>
      </c>
      <c r="H2377" s="215" t="str">
        <f t="shared" si="73"/>
        <v>ZWOLLE</v>
      </c>
      <c r="I2377" s="22"/>
    </row>
    <row r="2378" spans="1:9" x14ac:dyDescent="0.2">
      <c r="A2378" s="194">
        <v>300</v>
      </c>
      <c r="B2378" s="195">
        <v>5777</v>
      </c>
      <c r="C2378" s="183"/>
      <c r="D2378" s="192" t="s">
        <v>1375</v>
      </c>
      <c r="E2378" s="192" t="s">
        <v>275</v>
      </c>
      <c r="F2378" s="191">
        <v>3060</v>
      </c>
      <c r="G2378" s="213" t="str">
        <f t="shared" si="72"/>
        <v>Apeldoorn Zutphen e.o.</v>
      </c>
      <c r="H2378" s="215" t="str">
        <f t="shared" si="73"/>
        <v>AMERSFOORT</v>
      </c>
      <c r="I2378" s="22"/>
    </row>
    <row r="2379" spans="1:9" x14ac:dyDescent="0.2">
      <c r="A2379" s="194">
        <v>300</v>
      </c>
      <c r="B2379" s="195">
        <v>5778</v>
      </c>
      <c r="C2379" s="183"/>
      <c r="D2379" s="192" t="s">
        <v>1376</v>
      </c>
      <c r="E2379" s="192" t="s">
        <v>933</v>
      </c>
      <c r="F2379" s="191">
        <v>3090</v>
      </c>
      <c r="G2379" s="213" t="str">
        <f t="shared" si="72"/>
        <v>Utrecht</v>
      </c>
      <c r="H2379" s="215" t="str">
        <f t="shared" si="73"/>
        <v>AMERSFOORT</v>
      </c>
      <c r="I2379" s="22"/>
    </row>
    <row r="2380" spans="1:9" x14ac:dyDescent="0.2">
      <c r="A2380" s="194">
        <v>300</v>
      </c>
      <c r="B2380" s="195">
        <v>5779</v>
      </c>
      <c r="C2380" s="183"/>
      <c r="D2380" s="192" t="s">
        <v>2944</v>
      </c>
      <c r="E2380" s="192" t="s">
        <v>2945</v>
      </c>
      <c r="F2380" s="191">
        <v>3030</v>
      </c>
      <c r="G2380" s="213" t="str">
        <f t="shared" si="72"/>
        <v>Drenthe</v>
      </c>
      <c r="H2380" s="215" t="str">
        <f t="shared" si="73"/>
        <v>ZWOLLE</v>
      </c>
      <c r="I2380" s="22"/>
    </row>
    <row r="2381" spans="1:9" x14ac:dyDescent="0.2">
      <c r="A2381" s="194">
        <v>300</v>
      </c>
      <c r="B2381" s="195">
        <v>5780</v>
      </c>
      <c r="C2381" s="183"/>
      <c r="D2381" s="192" t="s">
        <v>1377</v>
      </c>
      <c r="E2381" s="192" t="s">
        <v>263</v>
      </c>
      <c r="F2381" s="191">
        <v>3210</v>
      </c>
      <c r="G2381" s="213" t="str">
        <f t="shared" si="72"/>
        <v>Rotterdam</v>
      </c>
      <c r="H2381" s="215" t="str">
        <f t="shared" si="73"/>
        <v>ZWOLLE</v>
      </c>
      <c r="I2381" s="22"/>
    </row>
    <row r="2382" spans="1:9" x14ac:dyDescent="0.2">
      <c r="A2382" s="194">
        <v>300</v>
      </c>
      <c r="B2382" s="195">
        <v>5781</v>
      </c>
      <c r="C2382" s="183"/>
      <c r="D2382" s="192" t="s">
        <v>1378</v>
      </c>
      <c r="E2382" s="192" t="s">
        <v>240</v>
      </c>
      <c r="F2382" s="191">
        <v>3090</v>
      </c>
      <c r="G2382" s="213" t="str">
        <f t="shared" si="72"/>
        <v>Utrecht</v>
      </c>
      <c r="H2382" s="215" t="str">
        <f t="shared" si="73"/>
        <v>AMERSFOORT</v>
      </c>
      <c r="I2382" s="22"/>
    </row>
    <row r="2383" spans="1:9" x14ac:dyDescent="0.2">
      <c r="A2383" s="194">
        <v>300</v>
      </c>
      <c r="B2383" s="195">
        <v>5782</v>
      </c>
      <c r="C2383" s="183"/>
      <c r="D2383" s="192" t="s">
        <v>2946</v>
      </c>
      <c r="E2383" s="192" t="s">
        <v>364</v>
      </c>
      <c r="F2383" s="191">
        <v>3030</v>
      </c>
      <c r="G2383" s="213" t="str">
        <f t="shared" si="72"/>
        <v>Drenthe</v>
      </c>
      <c r="H2383" s="215" t="str">
        <f t="shared" si="73"/>
        <v>ZWOLLE</v>
      </c>
      <c r="I2383" s="22"/>
    </row>
    <row r="2384" spans="1:9" x14ac:dyDescent="0.2">
      <c r="A2384" s="194">
        <v>300</v>
      </c>
      <c r="B2384" s="195">
        <v>5783</v>
      </c>
      <c r="C2384" s="183"/>
      <c r="D2384" s="192" t="s">
        <v>2918</v>
      </c>
      <c r="E2384" s="192" t="s">
        <v>245</v>
      </c>
      <c r="F2384" s="191">
        <v>3030</v>
      </c>
      <c r="G2384" s="213" t="str">
        <f t="shared" si="72"/>
        <v>Drenthe</v>
      </c>
      <c r="H2384" s="215" t="str">
        <f t="shared" si="73"/>
        <v>ZWOLLE</v>
      </c>
      <c r="I2384" s="22"/>
    </row>
    <row r="2385" spans="1:9" x14ac:dyDescent="0.2">
      <c r="A2385" s="194">
        <v>300</v>
      </c>
      <c r="B2385" s="195">
        <v>5784</v>
      </c>
      <c r="C2385" s="183"/>
      <c r="D2385" s="192" t="s">
        <v>2947</v>
      </c>
      <c r="E2385" s="192" t="s">
        <v>260</v>
      </c>
      <c r="F2385" s="191">
        <v>3030</v>
      </c>
      <c r="G2385" s="213" t="str">
        <f t="shared" si="72"/>
        <v>Drenthe</v>
      </c>
      <c r="H2385" s="215" t="str">
        <f t="shared" si="73"/>
        <v>ZWOLLE</v>
      </c>
      <c r="I2385" s="22"/>
    </row>
    <row r="2386" spans="1:9" x14ac:dyDescent="0.2">
      <c r="A2386" s="194">
        <v>300</v>
      </c>
      <c r="B2386" s="195">
        <v>5785</v>
      </c>
      <c r="C2386" s="183"/>
      <c r="D2386" s="192" t="s">
        <v>1379</v>
      </c>
      <c r="E2386" s="192" t="s">
        <v>43</v>
      </c>
      <c r="F2386" s="191">
        <v>3280</v>
      </c>
      <c r="G2386" s="213" t="str">
        <f t="shared" si="72"/>
        <v>Noordoost-Brabant</v>
      </c>
      <c r="H2386" s="215" t="str">
        <f t="shared" si="73"/>
        <v>TILBURG</v>
      </c>
      <c r="I2386" s="22"/>
    </row>
    <row r="2387" spans="1:9" x14ac:dyDescent="0.2">
      <c r="A2387" s="194">
        <v>300</v>
      </c>
      <c r="B2387" s="195">
        <v>5786</v>
      </c>
      <c r="C2387" s="183"/>
      <c r="D2387" s="192" t="s">
        <v>2890</v>
      </c>
      <c r="E2387" s="192" t="s">
        <v>396</v>
      </c>
      <c r="F2387" s="191">
        <v>3170</v>
      </c>
      <c r="G2387" s="213" t="str">
        <f t="shared" si="72"/>
        <v>Zuid Holland Noord</v>
      </c>
      <c r="H2387" s="215" t="str">
        <f t="shared" si="73"/>
        <v>LEIDEN</v>
      </c>
      <c r="I2387" s="22"/>
    </row>
    <row r="2388" spans="1:9" x14ac:dyDescent="0.2">
      <c r="A2388" s="194">
        <v>300</v>
      </c>
      <c r="B2388" s="195">
        <v>5788</v>
      </c>
      <c r="C2388" s="183"/>
      <c r="D2388" s="192" t="s">
        <v>1380</v>
      </c>
      <c r="E2388" s="192" t="s">
        <v>1381</v>
      </c>
      <c r="F2388" s="191">
        <v>3090</v>
      </c>
      <c r="G2388" s="213" t="str">
        <f t="shared" si="72"/>
        <v>Utrecht</v>
      </c>
      <c r="H2388" s="215" t="str">
        <f t="shared" si="73"/>
        <v>AMERSFOORT</v>
      </c>
      <c r="I2388" s="22"/>
    </row>
    <row r="2389" spans="1:9" x14ac:dyDescent="0.2">
      <c r="A2389" s="194">
        <v>300</v>
      </c>
      <c r="B2389" s="195">
        <v>5789</v>
      </c>
      <c r="C2389" s="183"/>
      <c r="D2389" s="192" t="s">
        <v>2948</v>
      </c>
      <c r="E2389" s="192" t="s">
        <v>558</v>
      </c>
      <c r="F2389" s="191"/>
      <c r="G2389" s="213" t="e">
        <f t="shared" si="72"/>
        <v>#N/A</v>
      </c>
      <c r="H2389" s="215" t="e">
        <f t="shared" si="73"/>
        <v>#N/A</v>
      </c>
      <c r="I2389" s="22"/>
    </row>
    <row r="2390" spans="1:9" x14ac:dyDescent="0.2">
      <c r="A2390" s="194">
        <v>300</v>
      </c>
      <c r="B2390" s="195">
        <v>5790</v>
      </c>
      <c r="C2390" s="183"/>
      <c r="D2390" s="192" t="s">
        <v>2949</v>
      </c>
      <c r="E2390" s="192" t="s">
        <v>254</v>
      </c>
      <c r="F2390" s="191">
        <v>3010</v>
      </c>
      <c r="G2390" s="213" t="str">
        <f t="shared" si="72"/>
        <v>Groningen</v>
      </c>
      <c r="H2390" s="215" t="str">
        <f t="shared" si="73"/>
        <v>ENSCHEDE</v>
      </c>
      <c r="I2390" s="22"/>
    </row>
    <row r="2391" spans="1:9" x14ac:dyDescent="0.2">
      <c r="A2391" s="194">
        <v>300</v>
      </c>
      <c r="B2391" s="195">
        <v>5791</v>
      </c>
      <c r="C2391" s="183"/>
      <c r="D2391" s="192" t="s">
        <v>2950</v>
      </c>
      <c r="E2391" s="192" t="s">
        <v>1382</v>
      </c>
      <c r="F2391" s="191">
        <v>3010</v>
      </c>
      <c r="G2391" s="213" t="str">
        <f t="shared" si="72"/>
        <v>Groningen</v>
      </c>
      <c r="H2391" s="215" t="str">
        <f t="shared" si="73"/>
        <v>ENSCHEDE</v>
      </c>
      <c r="I2391" s="22"/>
    </row>
    <row r="2392" spans="1:9" x14ac:dyDescent="0.2">
      <c r="A2392" s="194">
        <v>300</v>
      </c>
      <c r="B2392" s="195">
        <v>5792</v>
      </c>
      <c r="C2392" s="183"/>
      <c r="D2392" s="192" t="s">
        <v>2951</v>
      </c>
      <c r="E2392" s="192" t="s">
        <v>458</v>
      </c>
      <c r="F2392" s="191">
        <v>3010</v>
      </c>
      <c r="G2392" s="213" t="str">
        <f t="shared" ref="G2392:G2455" si="74">VLOOKUP($F2392,$J$23:$L$54,2,FALSE)</f>
        <v>Groningen</v>
      </c>
      <c r="H2392" s="215" t="str">
        <f t="shared" ref="H2392:H2455" si="75">VLOOKUP($F2392,$J$23:$L$54,3,FALSE)</f>
        <v>ENSCHEDE</v>
      </c>
      <c r="I2392" s="22"/>
    </row>
    <row r="2393" spans="1:9" x14ac:dyDescent="0.2">
      <c r="A2393" s="194">
        <v>300</v>
      </c>
      <c r="B2393" s="195">
        <v>5793</v>
      </c>
      <c r="C2393" s="183"/>
      <c r="D2393" s="192" t="s">
        <v>1383</v>
      </c>
      <c r="E2393" s="192" t="s">
        <v>1384</v>
      </c>
      <c r="F2393" s="191">
        <v>3010</v>
      </c>
      <c r="G2393" s="213" t="str">
        <f t="shared" si="74"/>
        <v>Groningen</v>
      </c>
      <c r="H2393" s="215" t="str">
        <f t="shared" si="75"/>
        <v>ENSCHEDE</v>
      </c>
      <c r="I2393" s="22"/>
    </row>
    <row r="2394" spans="1:9" x14ac:dyDescent="0.2">
      <c r="A2394" s="194">
        <v>300</v>
      </c>
      <c r="B2394" s="195">
        <v>5794</v>
      </c>
      <c r="C2394" s="183"/>
      <c r="D2394" s="192" t="s">
        <v>2952</v>
      </c>
      <c r="E2394" s="192" t="s">
        <v>1385</v>
      </c>
      <c r="F2394" s="191">
        <v>3010</v>
      </c>
      <c r="G2394" s="213" t="str">
        <f t="shared" si="74"/>
        <v>Groningen</v>
      </c>
      <c r="H2394" s="215" t="str">
        <f t="shared" si="75"/>
        <v>ENSCHEDE</v>
      </c>
      <c r="I2394" s="22"/>
    </row>
    <row r="2395" spans="1:9" x14ac:dyDescent="0.2">
      <c r="A2395" s="194">
        <v>300</v>
      </c>
      <c r="B2395" s="195">
        <v>5795</v>
      </c>
      <c r="C2395" s="183"/>
      <c r="D2395" s="192" t="s">
        <v>2953</v>
      </c>
      <c r="E2395" s="192" t="s">
        <v>238</v>
      </c>
      <c r="F2395" s="191">
        <v>3070</v>
      </c>
      <c r="G2395" s="213" t="str">
        <f t="shared" si="74"/>
        <v>Arnhem</v>
      </c>
      <c r="H2395" s="215" t="str">
        <f t="shared" si="75"/>
        <v>ENSCHEDE</v>
      </c>
      <c r="I2395" s="22"/>
    </row>
    <row r="2396" spans="1:9" x14ac:dyDescent="0.2">
      <c r="A2396" s="194">
        <v>300</v>
      </c>
      <c r="B2396" s="195">
        <v>5796</v>
      </c>
      <c r="C2396" s="183"/>
      <c r="D2396" s="192" t="s">
        <v>2954</v>
      </c>
      <c r="E2396" s="192" t="s">
        <v>306</v>
      </c>
      <c r="F2396" s="191">
        <v>3070</v>
      </c>
      <c r="G2396" s="213" t="str">
        <f t="shared" si="74"/>
        <v>Arnhem</v>
      </c>
      <c r="H2396" s="215" t="str">
        <f t="shared" si="75"/>
        <v>ENSCHEDE</v>
      </c>
      <c r="I2396" s="22"/>
    </row>
    <row r="2397" spans="1:9" x14ac:dyDescent="0.2">
      <c r="A2397" s="194">
        <v>300</v>
      </c>
      <c r="B2397" s="195">
        <v>5797</v>
      </c>
      <c r="C2397" s="183"/>
      <c r="D2397" s="192" t="s">
        <v>1386</v>
      </c>
      <c r="E2397" s="192" t="s">
        <v>573</v>
      </c>
      <c r="F2397" s="191">
        <v>3070</v>
      </c>
      <c r="G2397" s="213" t="str">
        <f t="shared" si="74"/>
        <v>Arnhem</v>
      </c>
      <c r="H2397" s="215" t="str">
        <f t="shared" si="75"/>
        <v>ENSCHEDE</v>
      </c>
      <c r="I2397" s="22"/>
    </row>
    <row r="2398" spans="1:9" x14ac:dyDescent="0.2">
      <c r="A2398" s="194">
        <v>300</v>
      </c>
      <c r="B2398" s="195">
        <v>5798</v>
      </c>
      <c r="C2398" s="183"/>
      <c r="D2398" s="192" t="s">
        <v>2955</v>
      </c>
      <c r="E2398" s="192" t="s">
        <v>290</v>
      </c>
      <c r="F2398" s="191">
        <v>3070</v>
      </c>
      <c r="G2398" s="213" t="str">
        <f t="shared" si="74"/>
        <v>Arnhem</v>
      </c>
      <c r="H2398" s="215" t="str">
        <f t="shared" si="75"/>
        <v>ENSCHEDE</v>
      </c>
      <c r="I2398" s="22"/>
    </row>
    <row r="2399" spans="1:9" x14ac:dyDescent="0.2">
      <c r="A2399" s="194">
        <v>300</v>
      </c>
      <c r="B2399" s="195">
        <v>5799</v>
      </c>
      <c r="C2399" s="183"/>
      <c r="D2399" s="192" t="s">
        <v>2956</v>
      </c>
      <c r="E2399" s="192" t="s">
        <v>251</v>
      </c>
      <c r="F2399" s="191">
        <v>3070</v>
      </c>
      <c r="G2399" s="213" t="str">
        <f t="shared" si="74"/>
        <v>Arnhem</v>
      </c>
      <c r="H2399" s="215" t="str">
        <f t="shared" si="75"/>
        <v>ENSCHEDE</v>
      </c>
      <c r="I2399" s="22"/>
    </row>
    <row r="2400" spans="1:9" x14ac:dyDescent="0.2">
      <c r="A2400" s="194">
        <v>300</v>
      </c>
      <c r="B2400" s="195">
        <v>5800</v>
      </c>
      <c r="C2400" s="183"/>
      <c r="D2400" s="192" t="s">
        <v>2957</v>
      </c>
      <c r="E2400" s="192" t="s">
        <v>251</v>
      </c>
      <c r="F2400" s="191">
        <v>3070</v>
      </c>
      <c r="G2400" s="213" t="str">
        <f t="shared" si="74"/>
        <v>Arnhem</v>
      </c>
      <c r="H2400" s="215" t="str">
        <f t="shared" si="75"/>
        <v>ENSCHEDE</v>
      </c>
      <c r="I2400" s="22"/>
    </row>
    <row r="2401" spans="1:8" x14ac:dyDescent="0.2">
      <c r="A2401" s="194">
        <v>300</v>
      </c>
      <c r="B2401" s="195">
        <v>5801</v>
      </c>
      <c r="C2401" s="183"/>
      <c r="D2401" s="192" t="s">
        <v>2958</v>
      </c>
      <c r="E2401" s="192" t="s">
        <v>1061</v>
      </c>
      <c r="F2401" s="191">
        <v>3070</v>
      </c>
      <c r="G2401" s="213" t="str">
        <f t="shared" si="74"/>
        <v>Arnhem</v>
      </c>
      <c r="H2401" s="215" t="str">
        <f t="shared" si="75"/>
        <v>ENSCHEDE</v>
      </c>
    </row>
    <row r="2402" spans="1:8" x14ac:dyDescent="0.2">
      <c r="A2402" s="194">
        <v>300</v>
      </c>
      <c r="B2402" s="195">
        <v>5802</v>
      </c>
      <c r="C2402" s="183"/>
      <c r="D2402" s="192" t="s">
        <v>1629</v>
      </c>
      <c r="E2402" s="192" t="s">
        <v>642</v>
      </c>
      <c r="F2402" s="191">
        <v>3070</v>
      </c>
      <c r="G2402" s="213" t="str">
        <f t="shared" si="74"/>
        <v>Arnhem</v>
      </c>
      <c r="H2402" s="215" t="str">
        <f t="shared" si="75"/>
        <v>ENSCHEDE</v>
      </c>
    </row>
    <row r="2403" spans="1:8" x14ac:dyDescent="0.2">
      <c r="A2403" s="194">
        <v>300</v>
      </c>
      <c r="B2403" s="195">
        <v>5803</v>
      </c>
      <c r="C2403" s="183"/>
      <c r="D2403" s="192" t="s">
        <v>2959</v>
      </c>
      <c r="E2403" s="192" t="s">
        <v>1387</v>
      </c>
      <c r="F2403" s="191">
        <v>3070</v>
      </c>
      <c r="G2403" s="213" t="str">
        <f t="shared" si="74"/>
        <v>Arnhem</v>
      </c>
      <c r="H2403" s="215" t="str">
        <f t="shared" si="75"/>
        <v>ENSCHEDE</v>
      </c>
    </row>
    <row r="2404" spans="1:8" x14ac:dyDescent="0.2">
      <c r="A2404" s="194">
        <v>300</v>
      </c>
      <c r="B2404" s="195">
        <v>5804</v>
      </c>
      <c r="C2404" s="183"/>
      <c r="D2404" s="192" t="s">
        <v>1388</v>
      </c>
      <c r="E2404" s="192" t="s">
        <v>271</v>
      </c>
      <c r="F2404" s="191">
        <v>3070</v>
      </c>
      <c r="G2404" s="213" t="str">
        <f t="shared" si="74"/>
        <v>Arnhem</v>
      </c>
      <c r="H2404" s="215" t="str">
        <f t="shared" si="75"/>
        <v>ENSCHEDE</v>
      </c>
    </row>
    <row r="2405" spans="1:8" x14ac:dyDescent="0.2">
      <c r="A2405" s="194">
        <v>300</v>
      </c>
      <c r="B2405" s="195">
        <v>5805</v>
      </c>
      <c r="C2405" s="183"/>
      <c r="D2405" s="192" t="s">
        <v>2960</v>
      </c>
      <c r="E2405" s="192" t="s">
        <v>562</v>
      </c>
      <c r="F2405" s="191">
        <v>3070</v>
      </c>
      <c r="G2405" s="213" t="str">
        <f t="shared" si="74"/>
        <v>Arnhem</v>
      </c>
      <c r="H2405" s="215" t="str">
        <f t="shared" si="75"/>
        <v>ENSCHEDE</v>
      </c>
    </row>
    <row r="2406" spans="1:8" x14ac:dyDescent="0.2">
      <c r="A2406" s="194">
        <v>300</v>
      </c>
      <c r="B2406" s="195">
        <v>5806</v>
      </c>
      <c r="C2406" s="183"/>
      <c r="D2406" s="192" t="s">
        <v>2961</v>
      </c>
      <c r="E2406" s="192" t="s">
        <v>429</v>
      </c>
      <c r="F2406" s="191">
        <v>3070</v>
      </c>
      <c r="G2406" s="213" t="str">
        <f t="shared" si="74"/>
        <v>Arnhem</v>
      </c>
      <c r="H2406" s="215" t="str">
        <f t="shared" si="75"/>
        <v>ENSCHEDE</v>
      </c>
    </row>
    <row r="2407" spans="1:8" x14ac:dyDescent="0.2">
      <c r="A2407" s="194">
        <v>300</v>
      </c>
      <c r="B2407" s="195">
        <v>5807</v>
      </c>
      <c r="C2407" s="183"/>
      <c r="D2407" s="192" t="s">
        <v>2962</v>
      </c>
      <c r="E2407" s="192" t="s">
        <v>257</v>
      </c>
      <c r="F2407" s="191">
        <v>3070</v>
      </c>
      <c r="G2407" s="213" t="str">
        <f t="shared" si="74"/>
        <v>Arnhem</v>
      </c>
      <c r="H2407" s="215" t="str">
        <f t="shared" si="75"/>
        <v>ENSCHEDE</v>
      </c>
    </row>
    <row r="2408" spans="1:8" x14ac:dyDescent="0.2">
      <c r="A2408" s="194">
        <v>300</v>
      </c>
      <c r="B2408" s="195">
        <v>5808</v>
      </c>
      <c r="C2408" s="183"/>
      <c r="D2408" s="192" t="s">
        <v>1082</v>
      </c>
      <c r="E2408" s="192" t="s">
        <v>429</v>
      </c>
      <c r="F2408" s="191">
        <v>3070</v>
      </c>
      <c r="G2408" s="213" t="str">
        <f t="shared" si="74"/>
        <v>Arnhem</v>
      </c>
      <c r="H2408" s="215" t="str">
        <f t="shared" si="75"/>
        <v>ENSCHEDE</v>
      </c>
    </row>
    <row r="2409" spans="1:8" x14ac:dyDescent="0.2">
      <c r="A2409" s="194">
        <v>300</v>
      </c>
      <c r="B2409" s="195">
        <v>5809</v>
      </c>
      <c r="C2409" s="183"/>
      <c r="D2409" s="192" t="s">
        <v>2963</v>
      </c>
      <c r="E2409" s="192" t="s">
        <v>275</v>
      </c>
      <c r="F2409" s="191">
        <v>3070</v>
      </c>
      <c r="G2409" s="213" t="str">
        <f t="shared" si="74"/>
        <v>Arnhem</v>
      </c>
      <c r="H2409" s="215" t="str">
        <f t="shared" si="75"/>
        <v>ENSCHEDE</v>
      </c>
    </row>
    <row r="2410" spans="1:8" x14ac:dyDescent="0.2">
      <c r="A2410" s="194">
        <v>300</v>
      </c>
      <c r="B2410" s="195">
        <v>5811</v>
      </c>
      <c r="C2410" s="183"/>
      <c r="D2410" s="192" t="s">
        <v>2964</v>
      </c>
      <c r="E2410" s="192" t="s">
        <v>583</v>
      </c>
      <c r="F2410" s="191">
        <v>3070</v>
      </c>
      <c r="G2410" s="213" t="str">
        <f t="shared" si="74"/>
        <v>Arnhem</v>
      </c>
      <c r="H2410" s="215" t="str">
        <f t="shared" si="75"/>
        <v>ENSCHEDE</v>
      </c>
    </row>
    <row r="2411" spans="1:8" x14ac:dyDescent="0.2">
      <c r="A2411" s="194">
        <v>300</v>
      </c>
      <c r="B2411" s="195">
        <v>5812</v>
      </c>
      <c r="C2411" s="183"/>
      <c r="D2411" s="192" t="s">
        <v>2965</v>
      </c>
      <c r="E2411" s="192" t="s">
        <v>583</v>
      </c>
      <c r="F2411" s="191">
        <v>3070</v>
      </c>
      <c r="G2411" s="213" t="str">
        <f t="shared" si="74"/>
        <v>Arnhem</v>
      </c>
      <c r="H2411" s="215" t="str">
        <f t="shared" si="75"/>
        <v>ENSCHEDE</v>
      </c>
    </row>
    <row r="2412" spans="1:8" x14ac:dyDescent="0.2">
      <c r="A2412" s="194">
        <v>300</v>
      </c>
      <c r="B2412" s="195">
        <v>5813</v>
      </c>
      <c r="C2412" s="183"/>
      <c r="D2412" s="192" t="s">
        <v>936</v>
      </c>
      <c r="E2412" s="192" t="s">
        <v>458</v>
      </c>
      <c r="F2412" s="191">
        <v>3010</v>
      </c>
      <c r="G2412" s="213" t="str">
        <f t="shared" si="74"/>
        <v>Groningen</v>
      </c>
      <c r="H2412" s="215" t="str">
        <f t="shared" si="75"/>
        <v>ENSCHEDE</v>
      </c>
    </row>
    <row r="2413" spans="1:8" x14ac:dyDescent="0.2">
      <c r="A2413" s="194">
        <v>300</v>
      </c>
      <c r="B2413" s="195">
        <v>5815</v>
      </c>
      <c r="C2413" s="183"/>
      <c r="D2413" s="192" t="s">
        <v>1707</v>
      </c>
      <c r="E2413" s="192" t="s">
        <v>363</v>
      </c>
      <c r="F2413" s="191">
        <v>3010</v>
      </c>
      <c r="G2413" s="213" t="str">
        <f t="shared" si="74"/>
        <v>Groningen</v>
      </c>
      <c r="H2413" s="215" t="str">
        <f t="shared" si="75"/>
        <v>ENSCHEDE</v>
      </c>
    </row>
    <row r="2414" spans="1:8" x14ac:dyDescent="0.2">
      <c r="A2414" s="194">
        <v>300</v>
      </c>
      <c r="B2414" s="195">
        <v>5816</v>
      </c>
      <c r="C2414" s="183"/>
      <c r="D2414" s="192" t="s">
        <v>2967</v>
      </c>
      <c r="E2414" s="192" t="s">
        <v>1389</v>
      </c>
      <c r="F2414" s="191">
        <v>3010</v>
      </c>
      <c r="G2414" s="213" t="str">
        <f t="shared" si="74"/>
        <v>Groningen</v>
      </c>
      <c r="H2414" s="215" t="str">
        <f t="shared" si="75"/>
        <v>ENSCHEDE</v>
      </c>
    </row>
    <row r="2415" spans="1:8" x14ac:dyDescent="0.2">
      <c r="A2415" s="194">
        <v>300</v>
      </c>
      <c r="B2415" s="195">
        <v>5817</v>
      </c>
      <c r="C2415" s="183"/>
      <c r="D2415" s="192" t="s">
        <v>2968</v>
      </c>
      <c r="E2415" s="192" t="s">
        <v>1390</v>
      </c>
      <c r="F2415" s="191">
        <v>3010</v>
      </c>
      <c r="G2415" s="213" t="str">
        <f t="shared" si="74"/>
        <v>Groningen</v>
      </c>
      <c r="H2415" s="215" t="str">
        <f t="shared" si="75"/>
        <v>ENSCHEDE</v>
      </c>
    </row>
    <row r="2416" spans="1:8" x14ac:dyDescent="0.2">
      <c r="A2416" s="194">
        <v>300</v>
      </c>
      <c r="B2416" s="195">
        <v>5818</v>
      </c>
      <c r="C2416" s="183"/>
      <c r="D2416" s="192" t="s">
        <v>2969</v>
      </c>
      <c r="E2416" s="192" t="s">
        <v>661</v>
      </c>
      <c r="F2416" s="191">
        <v>3010</v>
      </c>
      <c r="G2416" s="213" t="str">
        <f t="shared" si="74"/>
        <v>Groningen</v>
      </c>
      <c r="H2416" s="215" t="str">
        <f t="shared" si="75"/>
        <v>ENSCHEDE</v>
      </c>
    </row>
    <row r="2417" spans="1:8" x14ac:dyDescent="0.2">
      <c r="A2417" s="194">
        <v>300</v>
      </c>
      <c r="B2417" s="195">
        <v>5819</v>
      </c>
      <c r="C2417" s="183"/>
      <c r="D2417" s="192" t="s">
        <v>1047</v>
      </c>
      <c r="E2417" s="192" t="s">
        <v>1048</v>
      </c>
      <c r="F2417" s="191">
        <v>3010</v>
      </c>
      <c r="G2417" s="213" t="str">
        <f t="shared" si="74"/>
        <v>Groningen</v>
      </c>
      <c r="H2417" s="215" t="str">
        <f t="shared" si="75"/>
        <v>ENSCHEDE</v>
      </c>
    </row>
    <row r="2418" spans="1:8" x14ac:dyDescent="0.2">
      <c r="A2418" s="194">
        <v>300</v>
      </c>
      <c r="B2418" s="195">
        <v>5820</v>
      </c>
      <c r="C2418" s="183"/>
      <c r="D2418" s="192" t="s">
        <v>1391</v>
      </c>
      <c r="E2418" s="192" t="s">
        <v>567</v>
      </c>
      <c r="F2418" s="191">
        <v>3010</v>
      </c>
      <c r="G2418" s="213" t="str">
        <f t="shared" si="74"/>
        <v>Groningen</v>
      </c>
      <c r="H2418" s="215" t="str">
        <f t="shared" si="75"/>
        <v>ENSCHEDE</v>
      </c>
    </row>
    <row r="2419" spans="1:8" x14ac:dyDescent="0.2">
      <c r="A2419" s="194">
        <v>300</v>
      </c>
      <c r="B2419" s="195">
        <v>5821</v>
      </c>
      <c r="C2419" s="183"/>
      <c r="D2419" s="192" t="s">
        <v>2970</v>
      </c>
      <c r="E2419" s="192" t="s">
        <v>247</v>
      </c>
      <c r="F2419" s="191">
        <v>3010</v>
      </c>
      <c r="G2419" s="213" t="str">
        <f t="shared" si="74"/>
        <v>Groningen</v>
      </c>
      <c r="H2419" s="215" t="str">
        <f t="shared" si="75"/>
        <v>ENSCHEDE</v>
      </c>
    </row>
    <row r="2420" spans="1:8" x14ac:dyDescent="0.2">
      <c r="A2420" s="194">
        <v>300</v>
      </c>
      <c r="B2420" s="195">
        <v>5822</v>
      </c>
      <c r="C2420" s="183"/>
      <c r="D2420" s="192" t="s">
        <v>2971</v>
      </c>
      <c r="E2420" s="192" t="s">
        <v>245</v>
      </c>
      <c r="F2420" s="191">
        <v>3010</v>
      </c>
      <c r="G2420" s="213" t="str">
        <f t="shared" si="74"/>
        <v>Groningen</v>
      </c>
      <c r="H2420" s="215" t="str">
        <f t="shared" si="75"/>
        <v>ENSCHEDE</v>
      </c>
    </row>
    <row r="2421" spans="1:8" x14ac:dyDescent="0.2">
      <c r="A2421" s="194">
        <v>300</v>
      </c>
      <c r="B2421" s="195">
        <v>5823</v>
      </c>
      <c r="C2421" s="183"/>
      <c r="D2421" s="192" t="s">
        <v>1392</v>
      </c>
      <c r="E2421" s="192" t="s">
        <v>658</v>
      </c>
      <c r="F2421" s="191">
        <v>3010</v>
      </c>
      <c r="G2421" s="213" t="str">
        <f t="shared" si="74"/>
        <v>Groningen</v>
      </c>
      <c r="H2421" s="215" t="str">
        <f t="shared" si="75"/>
        <v>ENSCHEDE</v>
      </c>
    </row>
    <row r="2422" spans="1:8" x14ac:dyDescent="0.2">
      <c r="A2422" s="194">
        <v>300</v>
      </c>
      <c r="B2422" s="195">
        <v>5824</v>
      </c>
      <c r="C2422" s="183"/>
      <c r="D2422" s="192" t="s">
        <v>2972</v>
      </c>
      <c r="E2422" s="192" t="s">
        <v>567</v>
      </c>
      <c r="F2422" s="191">
        <v>3010</v>
      </c>
      <c r="G2422" s="213" t="str">
        <f t="shared" si="74"/>
        <v>Groningen</v>
      </c>
      <c r="H2422" s="215" t="str">
        <f t="shared" si="75"/>
        <v>ENSCHEDE</v>
      </c>
    </row>
    <row r="2423" spans="1:8" x14ac:dyDescent="0.2">
      <c r="A2423" s="194">
        <v>300</v>
      </c>
      <c r="B2423" s="195">
        <v>5825</v>
      </c>
      <c r="C2423" s="183"/>
      <c r="D2423" s="192" t="s">
        <v>1393</v>
      </c>
      <c r="E2423" s="192" t="s">
        <v>1394</v>
      </c>
      <c r="F2423" s="191">
        <v>3010</v>
      </c>
      <c r="G2423" s="213" t="str">
        <f t="shared" si="74"/>
        <v>Groningen</v>
      </c>
      <c r="H2423" s="215" t="str">
        <f t="shared" si="75"/>
        <v>ENSCHEDE</v>
      </c>
    </row>
    <row r="2424" spans="1:8" x14ac:dyDescent="0.2">
      <c r="A2424" s="194">
        <v>300</v>
      </c>
      <c r="B2424" s="195">
        <v>5826</v>
      </c>
      <c r="C2424" s="183"/>
      <c r="D2424" s="192" t="s">
        <v>1395</v>
      </c>
      <c r="E2424" s="192" t="s">
        <v>631</v>
      </c>
      <c r="F2424" s="191">
        <v>3010</v>
      </c>
      <c r="G2424" s="213" t="str">
        <f t="shared" si="74"/>
        <v>Groningen</v>
      </c>
      <c r="H2424" s="215" t="str">
        <f t="shared" si="75"/>
        <v>ENSCHEDE</v>
      </c>
    </row>
    <row r="2425" spans="1:8" x14ac:dyDescent="0.2">
      <c r="A2425" s="194">
        <v>300</v>
      </c>
      <c r="B2425" s="195">
        <v>5827</v>
      </c>
      <c r="C2425" s="183"/>
      <c r="D2425" s="192" t="s">
        <v>2973</v>
      </c>
      <c r="E2425" s="192" t="s">
        <v>583</v>
      </c>
      <c r="F2425" s="191">
        <v>3070</v>
      </c>
      <c r="G2425" s="213" t="str">
        <f t="shared" si="74"/>
        <v>Arnhem</v>
      </c>
      <c r="H2425" s="215" t="str">
        <f t="shared" si="75"/>
        <v>ENSCHEDE</v>
      </c>
    </row>
    <row r="2426" spans="1:8" x14ac:dyDescent="0.2">
      <c r="A2426" s="194">
        <v>300</v>
      </c>
      <c r="B2426" s="195">
        <v>5828</v>
      </c>
      <c r="C2426" s="183"/>
      <c r="D2426" s="192" t="s">
        <v>2974</v>
      </c>
      <c r="E2426" s="192" t="s">
        <v>429</v>
      </c>
      <c r="F2426" s="191">
        <v>3070</v>
      </c>
      <c r="G2426" s="213" t="str">
        <f t="shared" si="74"/>
        <v>Arnhem</v>
      </c>
      <c r="H2426" s="215" t="str">
        <f t="shared" si="75"/>
        <v>ENSCHEDE</v>
      </c>
    </row>
    <row r="2427" spans="1:8" x14ac:dyDescent="0.2">
      <c r="A2427" s="194">
        <v>300</v>
      </c>
      <c r="B2427" s="195">
        <v>5829</v>
      </c>
      <c r="C2427" s="183"/>
      <c r="D2427" s="192" t="s">
        <v>2975</v>
      </c>
      <c r="E2427" s="192" t="s">
        <v>383</v>
      </c>
      <c r="F2427" s="191">
        <v>3070</v>
      </c>
      <c r="G2427" s="213" t="str">
        <f t="shared" si="74"/>
        <v>Arnhem</v>
      </c>
      <c r="H2427" s="215" t="str">
        <f t="shared" si="75"/>
        <v>ENSCHEDE</v>
      </c>
    </row>
    <row r="2428" spans="1:8" x14ac:dyDescent="0.2">
      <c r="A2428" s="194">
        <v>300</v>
      </c>
      <c r="B2428" s="195">
        <v>5830</v>
      </c>
      <c r="C2428" s="183"/>
      <c r="D2428" s="192" t="s">
        <v>2976</v>
      </c>
      <c r="E2428" s="192" t="s">
        <v>251</v>
      </c>
      <c r="F2428" s="191">
        <v>3070</v>
      </c>
      <c r="G2428" s="213" t="str">
        <f t="shared" si="74"/>
        <v>Arnhem</v>
      </c>
      <c r="H2428" s="215" t="str">
        <f t="shared" si="75"/>
        <v>ENSCHEDE</v>
      </c>
    </row>
    <row r="2429" spans="1:8" x14ac:dyDescent="0.2">
      <c r="A2429" s="194">
        <v>300</v>
      </c>
      <c r="B2429" s="195">
        <v>5831</v>
      </c>
      <c r="C2429" s="183"/>
      <c r="D2429" s="192" t="s">
        <v>2977</v>
      </c>
      <c r="E2429" s="192" t="s">
        <v>251</v>
      </c>
      <c r="F2429" s="191">
        <v>3070</v>
      </c>
      <c r="G2429" s="213" t="str">
        <f t="shared" si="74"/>
        <v>Arnhem</v>
      </c>
      <c r="H2429" s="215" t="str">
        <f t="shared" si="75"/>
        <v>ENSCHEDE</v>
      </c>
    </row>
    <row r="2430" spans="1:8" x14ac:dyDescent="0.2">
      <c r="A2430" s="194">
        <v>300</v>
      </c>
      <c r="B2430" s="195">
        <v>5832</v>
      </c>
      <c r="C2430" s="183"/>
      <c r="D2430" s="192" t="s">
        <v>1396</v>
      </c>
      <c r="E2430" s="192" t="s">
        <v>429</v>
      </c>
      <c r="F2430" s="191">
        <v>3070</v>
      </c>
      <c r="G2430" s="213" t="str">
        <f t="shared" si="74"/>
        <v>Arnhem</v>
      </c>
      <c r="H2430" s="215" t="str">
        <f t="shared" si="75"/>
        <v>ENSCHEDE</v>
      </c>
    </row>
    <row r="2431" spans="1:8" x14ac:dyDescent="0.2">
      <c r="A2431" s="194">
        <v>300</v>
      </c>
      <c r="B2431" s="195">
        <v>5833</v>
      </c>
      <c r="C2431" s="183"/>
      <c r="D2431" s="192" t="s">
        <v>2978</v>
      </c>
      <c r="E2431" s="192" t="s">
        <v>610</v>
      </c>
      <c r="F2431" s="191">
        <v>3070</v>
      </c>
      <c r="G2431" s="213" t="str">
        <f t="shared" si="74"/>
        <v>Arnhem</v>
      </c>
      <c r="H2431" s="215" t="str">
        <f t="shared" si="75"/>
        <v>ENSCHEDE</v>
      </c>
    </row>
    <row r="2432" spans="1:8" x14ac:dyDescent="0.2">
      <c r="A2432" s="194">
        <v>300</v>
      </c>
      <c r="B2432" s="195">
        <v>5834</v>
      </c>
      <c r="C2432" s="183"/>
      <c r="D2432" s="192" t="s">
        <v>2979</v>
      </c>
      <c r="E2432" s="192" t="s">
        <v>957</v>
      </c>
      <c r="F2432" s="191">
        <v>3070</v>
      </c>
      <c r="G2432" s="213" t="str">
        <f t="shared" si="74"/>
        <v>Arnhem</v>
      </c>
      <c r="H2432" s="215" t="str">
        <f t="shared" si="75"/>
        <v>ENSCHEDE</v>
      </c>
    </row>
    <row r="2433" spans="1:8" x14ac:dyDescent="0.2">
      <c r="A2433" s="194">
        <v>300</v>
      </c>
      <c r="B2433" s="195">
        <v>5835</v>
      </c>
      <c r="C2433" s="183"/>
      <c r="D2433" s="192" t="s">
        <v>2980</v>
      </c>
      <c r="E2433" s="192" t="s">
        <v>388</v>
      </c>
      <c r="F2433" s="191">
        <v>3070</v>
      </c>
      <c r="G2433" s="213" t="str">
        <f t="shared" si="74"/>
        <v>Arnhem</v>
      </c>
      <c r="H2433" s="215" t="str">
        <f t="shared" si="75"/>
        <v>ENSCHEDE</v>
      </c>
    </row>
    <row r="2434" spans="1:8" x14ac:dyDescent="0.2">
      <c r="A2434" s="194">
        <v>300</v>
      </c>
      <c r="B2434" s="195">
        <v>5836</v>
      </c>
      <c r="C2434" s="183"/>
      <c r="D2434" s="192" t="s">
        <v>2981</v>
      </c>
      <c r="E2434" s="192" t="s">
        <v>275</v>
      </c>
      <c r="F2434" s="191">
        <v>3070</v>
      </c>
      <c r="G2434" s="213" t="str">
        <f t="shared" si="74"/>
        <v>Arnhem</v>
      </c>
      <c r="H2434" s="215" t="str">
        <f t="shared" si="75"/>
        <v>ENSCHEDE</v>
      </c>
    </row>
    <row r="2435" spans="1:8" x14ac:dyDescent="0.2">
      <c r="A2435" s="194">
        <v>300</v>
      </c>
      <c r="B2435" s="195">
        <v>5837</v>
      </c>
      <c r="C2435" s="183"/>
      <c r="D2435" s="192" t="s">
        <v>2982</v>
      </c>
      <c r="E2435" s="192" t="s">
        <v>382</v>
      </c>
      <c r="F2435" s="191">
        <v>3070</v>
      </c>
      <c r="G2435" s="213" t="str">
        <f t="shared" si="74"/>
        <v>Arnhem</v>
      </c>
      <c r="H2435" s="215" t="str">
        <f t="shared" si="75"/>
        <v>ENSCHEDE</v>
      </c>
    </row>
    <row r="2436" spans="1:8" x14ac:dyDescent="0.2">
      <c r="A2436" s="194">
        <v>300</v>
      </c>
      <c r="B2436" s="195">
        <v>5838</v>
      </c>
      <c r="C2436" s="183"/>
      <c r="D2436" s="192" t="s">
        <v>2983</v>
      </c>
      <c r="E2436" s="192" t="s">
        <v>291</v>
      </c>
      <c r="F2436" s="191">
        <v>3070</v>
      </c>
      <c r="G2436" s="213" t="str">
        <f t="shared" si="74"/>
        <v>Arnhem</v>
      </c>
      <c r="H2436" s="215" t="str">
        <f t="shared" si="75"/>
        <v>ENSCHEDE</v>
      </c>
    </row>
    <row r="2437" spans="1:8" x14ac:dyDescent="0.2">
      <c r="A2437" s="194">
        <v>300</v>
      </c>
      <c r="B2437" s="195">
        <v>5839</v>
      </c>
      <c r="C2437" s="183"/>
      <c r="D2437" s="192" t="s">
        <v>2984</v>
      </c>
      <c r="E2437" s="192" t="s">
        <v>429</v>
      </c>
      <c r="F2437" s="191">
        <v>3070</v>
      </c>
      <c r="G2437" s="213" t="str">
        <f t="shared" si="74"/>
        <v>Arnhem</v>
      </c>
      <c r="H2437" s="215" t="str">
        <f t="shared" si="75"/>
        <v>ENSCHEDE</v>
      </c>
    </row>
    <row r="2438" spans="1:8" x14ac:dyDescent="0.2">
      <c r="A2438" s="194">
        <v>300</v>
      </c>
      <c r="B2438" s="195">
        <v>5840</v>
      </c>
      <c r="C2438" s="183"/>
      <c r="D2438" s="192" t="s">
        <v>1397</v>
      </c>
      <c r="E2438" s="192" t="s">
        <v>292</v>
      </c>
      <c r="F2438" s="191">
        <v>3070</v>
      </c>
      <c r="G2438" s="213" t="str">
        <f t="shared" si="74"/>
        <v>Arnhem</v>
      </c>
      <c r="H2438" s="215" t="str">
        <f t="shared" si="75"/>
        <v>ENSCHEDE</v>
      </c>
    </row>
    <row r="2439" spans="1:8" x14ac:dyDescent="0.2">
      <c r="A2439" s="194">
        <v>300</v>
      </c>
      <c r="B2439" s="195">
        <v>5841</v>
      </c>
      <c r="C2439" s="183"/>
      <c r="D2439" s="192" t="s">
        <v>2985</v>
      </c>
      <c r="E2439" s="192" t="s">
        <v>295</v>
      </c>
      <c r="F2439" s="191">
        <v>3070</v>
      </c>
      <c r="G2439" s="213" t="str">
        <f t="shared" si="74"/>
        <v>Arnhem</v>
      </c>
      <c r="H2439" s="215" t="str">
        <f t="shared" si="75"/>
        <v>ENSCHEDE</v>
      </c>
    </row>
    <row r="2440" spans="1:8" x14ac:dyDescent="0.2">
      <c r="A2440" s="194">
        <v>300</v>
      </c>
      <c r="B2440" s="195">
        <v>5842</v>
      </c>
      <c r="C2440" s="183"/>
      <c r="D2440" s="192" t="s">
        <v>2986</v>
      </c>
      <c r="E2440" s="192" t="s">
        <v>300</v>
      </c>
      <c r="F2440" s="191">
        <v>3070</v>
      </c>
      <c r="G2440" s="213" t="str">
        <f t="shared" si="74"/>
        <v>Arnhem</v>
      </c>
      <c r="H2440" s="215" t="str">
        <f t="shared" si="75"/>
        <v>ENSCHEDE</v>
      </c>
    </row>
    <row r="2441" spans="1:8" x14ac:dyDescent="0.2">
      <c r="A2441" s="194">
        <v>300</v>
      </c>
      <c r="B2441" s="195">
        <v>5843</v>
      </c>
      <c r="C2441" s="183"/>
      <c r="D2441" s="192" t="s">
        <v>1398</v>
      </c>
      <c r="E2441" s="192" t="s">
        <v>270</v>
      </c>
      <c r="F2441" s="191">
        <v>3070</v>
      </c>
      <c r="G2441" s="213" t="str">
        <f t="shared" si="74"/>
        <v>Arnhem</v>
      </c>
      <c r="H2441" s="215" t="str">
        <f t="shared" si="75"/>
        <v>ENSCHEDE</v>
      </c>
    </row>
    <row r="2442" spans="1:8" x14ac:dyDescent="0.2">
      <c r="A2442" s="194">
        <v>300</v>
      </c>
      <c r="B2442" s="195">
        <v>5844</v>
      </c>
      <c r="C2442" s="183"/>
      <c r="D2442" s="192" t="s">
        <v>2987</v>
      </c>
      <c r="E2442" s="192" t="s">
        <v>2988</v>
      </c>
      <c r="F2442" s="191">
        <v>3070</v>
      </c>
      <c r="G2442" s="213" t="str">
        <f t="shared" si="74"/>
        <v>Arnhem</v>
      </c>
      <c r="H2442" s="215" t="str">
        <f t="shared" si="75"/>
        <v>ENSCHEDE</v>
      </c>
    </row>
    <row r="2443" spans="1:8" x14ac:dyDescent="0.2">
      <c r="A2443" s="194">
        <v>300</v>
      </c>
      <c r="B2443" s="195">
        <v>5845</v>
      </c>
      <c r="C2443" s="183"/>
      <c r="D2443" s="192" t="s">
        <v>2989</v>
      </c>
      <c r="E2443" s="192" t="s">
        <v>251</v>
      </c>
      <c r="F2443" s="191">
        <v>3070</v>
      </c>
      <c r="G2443" s="213" t="str">
        <f t="shared" si="74"/>
        <v>Arnhem</v>
      </c>
      <c r="H2443" s="215" t="str">
        <f t="shared" si="75"/>
        <v>ENSCHEDE</v>
      </c>
    </row>
    <row r="2444" spans="1:8" x14ac:dyDescent="0.2">
      <c r="A2444" s="194">
        <v>300</v>
      </c>
      <c r="B2444" s="195">
        <v>5846</v>
      </c>
      <c r="C2444" s="183"/>
      <c r="D2444" s="192" t="s">
        <v>2990</v>
      </c>
      <c r="E2444" s="192" t="s">
        <v>251</v>
      </c>
      <c r="F2444" s="191">
        <v>3070</v>
      </c>
      <c r="G2444" s="213" t="str">
        <f t="shared" si="74"/>
        <v>Arnhem</v>
      </c>
      <c r="H2444" s="215" t="str">
        <f t="shared" si="75"/>
        <v>ENSCHEDE</v>
      </c>
    </row>
    <row r="2445" spans="1:8" x14ac:dyDescent="0.2">
      <c r="A2445" s="194">
        <v>300</v>
      </c>
      <c r="B2445" s="195">
        <v>5847</v>
      </c>
      <c r="C2445" s="183"/>
      <c r="D2445" s="192" t="s">
        <v>2991</v>
      </c>
      <c r="E2445" s="192" t="s">
        <v>246</v>
      </c>
      <c r="F2445" s="191">
        <v>3070</v>
      </c>
      <c r="G2445" s="213" t="str">
        <f t="shared" si="74"/>
        <v>Arnhem</v>
      </c>
      <c r="H2445" s="215" t="str">
        <f t="shared" si="75"/>
        <v>ENSCHEDE</v>
      </c>
    </row>
    <row r="2446" spans="1:8" x14ac:dyDescent="0.2">
      <c r="A2446" s="194">
        <v>300</v>
      </c>
      <c r="B2446" s="195">
        <v>5848</v>
      </c>
      <c r="C2446" s="183"/>
      <c r="D2446" s="192" t="s">
        <v>2992</v>
      </c>
      <c r="E2446" s="192" t="s">
        <v>251</v>
      </c>
      <c r="F2446" s="191">
        <v>3070</v>
      </c>
      <c r="G2446" s="213" t="str">
        <f t="shared" si="74"/>
        <v>Arnhem</v>
      </c>
      <c r="H2446" s="215" t="str">
        <f t="shared" si="75"/>
        <v>ENSCHEDE</v>
      </c>
    </row>
    <row r="2447" spans="1:8" x14ac:dyDescent="0.2">
      <c r="A2447" s="194">
        <v>300</v>
      </c>
      <c r="B2447" s="195">
        <v>5849</v>
      </c>
      <c r="C2447" s="183"/>
      <c r="D2447" s="192" t="s">
        <v>2993</v>
      </c>
      <c r="E2447" s="192" t="s">
        <v>249</v>
      </c>
      <c r="F2447" s="191">
        <v>3070</v>
      </c>
      <c r="G2447" s="213" t="str">
        <f t="shared" si="74"/>
        <v>Arnhem</v>
      </c>
      <c r="H2447" s="215" t="str">
        <f t="shared" si="75"/>
        <v>ENSCHEDE</v>
      </c>
    </row>
    <row r="2448" spans="1:8" x14ac:dyDescent="0.2">
      <c r="A2448" s="194">
        <v>300</v>
      </c>
      <c r="B2448" s="195">
        <v>5850</v>
      </c>
      <c r="C2448" s="183"/>
      <c r="D2448" s="192" t="s">
        <v>2994</v>
      </c>
      <c r="E2448" s="192" t="s">
        <v>251</v>
      </c>
      <c r="F2448" s="191">
        <v>3070</v>
      </c>
      <c r="G2448" s="213" t="str">
        <f t="shared" si="74"/>
        <v>Arnhem</v>
      </c>
      <c r="H2448" s="215" t="str">
        <f t="shared" si="75"/>
        <v>ENSCHEDE</v>
      </c>
    </row>
    <row r="2449" spans="1:8" x14ac:dyDescent="0.2">
      <c r="A2449" s="194">
        <v>300</v>
      </c>
      <c r="B2449" s="195">
        <v>5851</v>
      </c>
      <c r="C2449" s="183"/>
      <c r="D2449" s="192" t="s">
        <v>2995</v>
      </c>
      <c r="E2449" s="192" t="s">
        <v>275</v>
      </c>
      <c r="F2449" s="191">
        <v>3070</v>
      </c>
      <c r="G2449" s="213" t="str">
        <f t="shared" si="74"/>
        <v>Arnhem</v>
      </c>
      <c r="H2449" s="215" t="str">
        <f t="shared" si="75"/>
        <v>ENSCHEDE</v>
      </c>
    </row>
    <row r="2450" spans="1:8" x14ac:dyDescent="0.2">
      <c r="A2450" s="194">
        <v>300</v>
      </c>
      <c r="B2450" s="195">
        <v>5852</v>
      </c>
      <c r="C2450" s="183"/>
      <c r="D2450" s="192" t="s">
        <v>1399</v>
      </c>
      <c r="E2450" s="192" t="s">
        <v>251</v>
      </c>
      <c r="F2450" s="191">
        <v>3070</v>
      </c>
      <c r="G2450" s="213" t="str">
        <f t="shared" si="74"/>
        <v>Arnhem</v>
      </c>
      <c r="H2450" s="215" t="str">
        <f t="shared" si="75"/>
        <v>ENSCHEDE</v>
      </c>
    </row>
    <row r="2451" spans="1:8" x14ac:dyDescent="0.2">
      <c r="A2451" s="194">
        <v>300</v>
      </c>
      <c r="B2451" s="195">
        <v>5853</v>
      </c>
      <c r="C2451" s="183"/>
      <c r="D2451" s="192" t="s">
        <v>2996</v>
      </c>
      <c r="E2451" s="192" t="s">
        <v>1400</v>
      </c>
      <c r="F2451" s="191">
        <v>3070</v>
      </c>
      <c r="G2451" s="213" t="str">
        <f t="shared" si="74"/>
        <v>Arnhem</v>
      </c>
      <c r="H2451" s="215" t="str">
        <f t="shared" si="75"/>
        <v>ENSCHEDE</v>
      </c>
    </row>
    <row r="2452" spans="1:8" x14ac:dyDescent="0.2">
      <c r="A2452" s="194">
        <v>300</v>
      </c>
      <c r="B2452" s="195">
        <v>5854</v>
      </c>
      <c r="C2452" s="183"/>
      <c r="D2452" s="192" t="s">
        <v>2997</v>
      </c>
      <c r="E2452" s="192" t="s">
        <v>1307</v>
      </c>
      <c r="F2452" s="191">
        <v>3070</v>
      </c>
      <c r="G2452" s="213" t="str">
        <f t="shared" si="74"/>
        <v>Arnhem</v>
      </c>
      <c r="H2452" s="215" t="str">
        <f t="shared" si="75"/>
        <v>ENSCHEDE</v>
      </c>
    </row>
    <row r="2453" spans="1:8" x14ac:dyDescent="0.2">
      <c r="A2453" s="194">
        <v>300</v>
      </c>
      <c r="B2453" s="195">
        <v>5855</v>
      </c>
      <c r="C2453" s="183"/>
      <c r="D2453" s="192" t="s">
        <v>2998</v>
      </c>
      <c r="E2453" s="192" t="s">
        <v>383</v>
      </c>
      <c r="F2453" s="191">
        <v>3070</v>
      </c>
      <c r="G2453" s="213" t="str">
        <f t="shared" si="74"/>
        <v>Arnhem</v>
      </c>
      <c r="H2453" s="215" t="str">
        <f t="shared" si="75"/>
        <v>ENSCHEDE</v>
      </c>
    </row>
    <row r="2454" spans="1:8" x14ac:dyDescent="0.2">
      <c r="A2454" s="194">
        <v>300</v>
      </c>
      <c r="B2454" s="195">
        <v>5856</v>
      </c>
      <c r="C2454" s="183"/>
      <c r="D2454" s="192" t="s">
        <v>1401</v>
      </c>
      <c r="E2454" s="192" t="s">
        <v>382</v>
      </c>
      <c r="F2454" s="191">
        <v>3070</v>
      </c>
      <c r="G2454" s="213" t="str">
        <f t="shared" si="74"/>
        <v>Arnhem</v>
      </c>
      <c r="H2454" s="215" t="str">
        <f t="shared" si="75"/>
        <v>ENSCHEDE</v>
      </c>
    </row>
    <row r="2455" spans="1:8" x14ac:dyDescent="0.2">
      <c r="A2455" s="194">
        <v>300</v>
      </c>
      <c r="B2455" s="195">
        <v>5857</v>
      </c>
      <c r="C2455" s="183"/>
      <c r="D2455" s="192" t="s">
        <v>2999</v>
      </c>
      <c r="E2455" s="192" t="s">
        <v>292</v>
      </c>
      <c r="F2455" s="191">
        <v>3070</v>
      </c>
      <c r="G2455" s="213" t="str">
        <f t="shared" si="74"/>
        <v>Arnhem</v>
      </c>
      <c r="H2455" s="215" t="str">
        <f t="shared" si="75"/>
        <v>ENSCHEDE</v>
      </c>
    </row>
    <row r="2456" spans="1:8" x14ac:dyDescent="0.2">
      <c r="A2456" s="194">
        <v>300</v>
      </c>
      <c r="B2456" s="195">
        <v>5858</v>
      </c>
      <c r="C2456" s="183"/>
      <c r="D2456" s="192" t="s">
        <v>1402</v>
      </c>
      <c r="E2456" s="192" t="s">
        <v>1203</v>
      </c>
      <c r="F2456" s="191">
        <v>3070</v>
      </c>
      <c r="G2456" s="213" t="str">
        <f t="shared" ref="G2456:G2519" si="76">VLOOKUP($F2456,$J$23:$L$54,2,FALSE)</f>
        <v>Arnhem</v>
      </c>
      <c r="H2456" s="215" t="str">
        <f t="shared" ref="H2456:H2519" si="77">VLOOKUP($F2456,$J$23:$L$54,3,FALSE)</f>
        <v>ENSCHEDE</v>
      </c>
    </row>
    <row r="2457" spans="1:8" x14ac:dyDescent="0.2">
      <c r="A2457" s="194">
        <v>300</v>
      </c>
      <c r="B2457" s="195">
        <v>5860</v>
      </c>
      <c r="C2457" s="183"/>
      <c r="D2457" s="192" t="s">
        <v>1403</v>
      </c>
      <c r="E2457" s="192" t="s">
        <v>306</v>
      </c>
      <c r="F2457" s="191">
        <v>3070</v>
      </c>
      <c r="G2457" s="213" t="str">
        <f t="shared" si="76"/>
        <v>Arnhem</v>
      </c>
      <c r="H2457" s="215" t="str">
        <f t="shared" si="77"/>
        <v>ENSCHEDE</v>
      </c>
    </row>
    <row r="2458" spans="1:8" x14ac:dyDescent="0.2">
      <c r="A2458" s="194">
        <v>300</v>
      </c>
      <c r="B2458" s="195">
        <v>5861</v>
      </c>
      <c r="C2458" s="183"/>
      <c r="D2458" s="192" t="s">
        <v>3000</v>
      </c>
      <c r="E2458" s="192" t="s">
        <v>292</v>
      </c>
      <c r="F2458" s="191">
        <v>3070</v>
      </c>
      <c r="G2458" s="213" t="str">
        <f t="shared" si="76"/>
        <v>Arnhem</v>
      </c>
      <c r="H2458" s="215" t="str">
        <f t="shared" si="77"/>
        <v>ENSCHEDE</v>
      </c>
    </row>
    <row r="2459" spans="1:8" x14ac:dyDescent="0.2">
      <c r="A2459" s="194">
        <v>300</v>
      </c>
      <c r="B2459" s="195">
        <v>5862</v>
      </c>
      <c r="C2459" s="183"/>
      <c r="D2459" s="192" t="s">
        <v>1404</v>
      </c>
      <c r="E2459" s="192" t="s">
        <v>1400</v>
      </c>
      <c r="F2459" s="191">
        <v>3070</v>
      </c>
      <c r="G2459" s="213" t="str">
        <f t="shared" si="76"/>
        <v>Arnhem</v>
      </c>
      <c r="H2459" s="215" t="str">
        <f t="shared" si="77"/>
        <v>ENSCHEDE</v>
      </c>
    </row>
    <row r="2460" spans="1:8" x14ac:dyDescent="0.2">
      <c r="A2460" s="194">
        <v>300</v>
      </c>
      <c r="B2460" s="195">
        <v>5863</v>
      </c>
      <c r="C2460" s="183"/>
      <c r="D2460" s="192" t="s">
        <v>3001</v>
      </c>
      <c r="E2460" s="192" t="s">
        <v>290</v>
      </c>
      <c r="F2460" s="191">
        <v>3070</v>
      </c>
      <c r="G2460" s="213" t="str">
        <f t="shared" si="76"/>
        <v>Arnhem</v>
      </c>
      <c r="H2460" s="215" t="str">
        <f t="shared" si="77"/>
        <v>ENSCHEDE</v>
      </c>
    </row>
    <row r="2461" spans="1:8" x14ac:dyDescent="0.2">
      <c r="A2461" s="194">
        <v>300</v>
      </c>
      <c r="B2461" s="195">
        <v>5864</v>
      </c>
      <c r="C2461" s="183"/>
      <c r="D2461" s="192" t="s">
        <v>1422</v>
      </c>
      <c r="E2461" s="192" t="s">
        <v>330</v>
      </c>
      <c r="F2461" s="191">
        <v>3070</v>
      </c>
      <c r="G2461" s="213" t="str">
        <f t="shared" si="76"/>
        <v>Arnhem</v>
      </c>
      <c r="H2461" s="215" t="str">
        <f t="shared" si="77"/>
        <v>ENSCHEDE</v>
      </c>
    </row>
    <row r="2462" spans="1:8" x14ac:dyDescent="0.2">
      <c r="A2462" s="194">
        <v>300</v>
      </c>
      <c r="B2462" s="195">
        <v>5865</v>
      </c>
      <c r="C2462" s="183"/>
      <c r="D2462" s="192" t="s">
        <v>3002</v>
      </c>
      <c r="E2462" s="192" t="s">
        <v>458</v>
      </c>
      <c r="F2462" s="191">
        <v>3010</v>
      </c>
      <c r="G2462" s="213" t="str">
        <f t="shared" si="76"/>
        <v>Groningen</v>
      </c>
      <c r="H2462" s="215" t="str">
        <f t="shared" si="77"/>
        <v>ENSCHEDE</v>
      </c>
    </row>
    <row r="2463" spans="1:8" x14ac:dyDescent="0.2">
      <c r="A2463" s="194">
        <v>300</v>
      </c>
      <c r="B2463" s="195">
        <v>5866</v>
      </c>
      <c r="C2463" s="183"/>
      <c r="D2463" s="192" t="s">
        <v>3003</v>
      </c>
      <c r="E2463" s="192" t="s">
        <v>1405</v>
      </c>
      <c r="F2463" s="191">
        <v>3010</v>
      </c>
      <c r="G2463" s="213" t="str">
        <f t="shared" si="76"/>
        <v>Groningen</v>
      </c>
      <c r="H2463" s="215" t="str">
        <f t="shared" si="77"/>
        <v>ENSCHEDE</v>
      </c>
    </row>
    <row r="2464" spans="1:8" x14ac:dyDescent="0.2">
      <c r="A2464" s="194">
        <v>300</v>
      </c>
      <c r="B2464" s="195">
        <v>5867</v>
      </c>
      <c r="C2464" s="183"/>
      <c r="D2464" s="192" t="s">
        <v>1704</v>
      </c>
      <c r="E2464" s="192" t="s">
        <v>639</v>
      </c>
      <c r="F2464" s="191">
        <v>3010</v>
      </c>
      <c r="G2464" s="213" t="str">
        <f t="shared" si="76"/>
        <v>Groningen</v>
      </c>
      <c r="H2464" s="215" t="str">
        <f t="shared" si="77"/>
        <v>ENSCHEDE</v>
      </c>
    </row>
    <row r="2465" spans="1:8" x14ac:dyDescent="0.2">
      <c r="A2465" s="194">
        <v>300</v>
      </c>
      <c r="B2465" s="195">
        <v>5868</v>
      </c>
      <c r="C2465" s="183"/>
      <c r="D2465" s="192" t="s">
        <v>3004</v>
      </c>
      <c r="E2465" s="192" t="s">
        <v>658</v>
      </c>
      <c r="F2465" s="191">
        <v>3010</v>
      </c>
      <c r="G2465" s="213" t="str">
        <f t="shared" si="76"/>
        <v>Groningen</v>
      </c>
      <c r="H2465" s="215" t="str">
        <f t="shared" si="77"/>
        <v>ENSCHEDE</v>
      </c>
    </row>
    <row r="2466" spans="1:8" x14ac:dyDescent="0.2">
      <c r="A2466" s="194">
        <v>300</v>
      </c>
      <c r="B2466" s="195">
        <v>5869</v>
      </c>
      <c r="C2466" s="183"/>
      <c r="D2466" s="192" t="s">
        <v>3005</v>
      </c>
      <c r="E2466" s="192" t="s">
        <v>245</v>
      </c>
      <c r="F2466" s="191">
        <v>3010</v>
      </c>
      <c r="G2466" s="213" t="str">
        <f t="shared" si="76"/>
        <v>Groningen</v>
      </c>
      <c r="H2466" s="215" t="str">
        <f t="shared" si="77"/>
        <v>ENSCHEDE</v>
      </c>
    </row>
    <row r="2467" spans="1:8" x14ac:dyDescent="0.2">
      <c r="A2467" s="194">
        <v>300</v>
      </c>
      <c r="B2467" s="195">
        <v>5870</v>
      </c>
      <c r="C2467" s="183"/>
      <c r="D2467" s="192" t="s">
        <v>3006</v>
      </c>
      <c r="E2467" s="192" t="s">
        <v>1406</v>
      </c>
      <c r="F2467" s="191">
        <v>3010</v>
      </c>
      <c r="G2467" s="213" t="str">
        <f t="shared" si="76"/>
        <v>Groningen</v>
      </c>
      <c r="H2467" s="215" t="str">
        <f t="shared" si="77"/>
        <v>ENSCHEDE</v>
      </c>
    </row>
    <row r="2468" spans="1:8" x14ac:dyDescent="0.2">
      <c r="A2468" s="194">
        <v>300</v>
      </c>
      <c r="B2468" s="195">
        <v>5871</v>
      </c>
      <c r="C2468" s="183"/>
      <c r="D2468" s="192" t="s">
        <v>3007</v>
      </c>
      <c r="E2468" s="192" t="s">
        <v>245</v>
      </c>
      <c r="F2468" s="191">
        <v>3010</v>
      </c>
      <c r="G2468" s="213" t="str">
        <f t="shared" si="76"/>
        <v>Groningen</v>
      </c>
      <c r="H2468" s="215" t="str">
        <f t="shared" si="77"/>
        <v>ENSCHEDE</v>
      </c>
    </row>
    <row r="2469" spans="1:8" x14ac:dyDescent="0.2">
      <c r="A2469" s="194">
        <v>300</v>
      </c>
      <c r="B2469" s="195">
        <v>5872</v>
      </c>
      <c r="C2469" s="183"/>
      <c r="D2469" s="192" t="s">
        <v>3008</v>
      </c>
      <c r="E2469" s="192" t="s">
        <v>1407</v>
      </c>
      <c r="F2469" s="191">
        <v>3010</v>
      </c>
      <c r="G2469" s="213" t="str">
        <f t="shared" si="76"/>
        <v>Groningen</v>
      </c>
      <c r="H2469" s="215" t="str">
        <f t="shared" si="77"/>
        <v>ENSCHEDE</v>
      </c>
    </row>
    <row r="2470" spans="1:8" x14ac:dyDescent="0.2">
      <c r="A2470" s="194">
        <v>300</v>
      </c>
      <c r="B2470" s="195">
        <v>5873</v>
      </c>
      <c r="C2470" s="183"/>
      <c r="D2470" s="192" t="s">
        <v>3009</v>
      </c>
      <c r="E2470" s="192" t="s">
        <v>1046</v>
      </c>
      <c r="F2470" s="191">
        <v>3010</v>
      </c>
      <c r="G2470" s="213" t="str">
        <f t="shared" si="76"/>
        <v>Groningen</v>
      </c>
      <c r="H2470" s="215" t="str">
        <f t="shared" si="77"/>
        <v>ENSCHEDE</v>
      </c>
    </row>
    <row r="2471" spans="1:8" x14ac:dyDescent="0.2">
      <c r="A2471" s="194">
        <v>300</v>
      </c>
      <c r="B2471" s="195">
        <v>5874</v>
      </c>
      <c r="C2471" s="183"/>
      <c r="D2471" s="192" t="s">
        <v>3010</v>
      </c>
      <c r="E2471" s="192" t="s">
        <v>245</v>
      </c>
      <c r="F2471" s="191">
        <v>3010</v>
      </c>
      <c r="G2471" s="213" t="str">
        <f t="shared" si="76"/>
        <v>Groningen</v>
      </c>
      <c r="H2471" s="215" t="str">
        <f t="shared" si="77"/>
        <v>ENSCHEDE</v>
      </c>
    </row>
    <row r="2472" spans="1:8" x14ac:dyDescent="0.2">
      <c r="A2472" s="194">
        <v>300</v>
      </c>
      <c r="B2472" s="195">
        <v>5875</v>
      </c>
      <c r="C2472" s="183"/>
      <c r="D2472" s="192" t="s">
        <v>3011</v>
      </c>
      <c r="E2472" s="192" t="s">
        <v>440</v>
      </c>
      <c r="F2472" s="191">
        <v>3010</v>
      </c>
      <c r="G2472" s="213" t="str">
        <f t="shared" si="76"/>
        <v>Groningen</v>
      </c>
      <c r="H2472" s="215" t="str">
        <f t="shared" si="77"/>
        <v>ENSCHEDE</v>
      </c>
    </row>
    <row r="2473" spans="1:8" x14ac:dyDescent="0.2">
      <c r="A2473" s="194">
        <v>300</v>
      </c>
      <c r="B2473" s="195">
        <v>5876</v>
      </c>
      <c r="C2473" s="183"/>
      <c r="D2473" s="192" t="s">
        <v>3012</v>
      </c>
      <c r="E2473" s="192" t="s">
        <v>661</v>
      </c>
      <c r="F2473" s="191">
        <v>3010</v>
      </c>
      <c r="G2473" s="213" t="str">
        <f t="shared" si="76"/>
        <v>Groningen</v>
      </c>
      <c r="H2473" s="215" t="str">
        <f t="shared" si="77"/>
        <v>ENSCHEDE</v>
      </c>
    </row>
    <row r="2474" spans="1:8" x14ac:dyDescent="0.2">
      <c r="A2474" s="194">
        <v>300</v>
      </c>
      <c r="B2474" s="195">
        <v>5877</v>
      </c>
      <c r="C2474" s="183"/>
      <c r="D2474" s="192" t="s">
        <v>1408</v>
      </c>
      <c r="E2474" s="192" t="s">
        <v>1409</v>
      </c>
      <c r="F2474" s="191">
        <v>3010</v>
      </c>
      <c r="G2474" s="213" t="str">
        <f t="shared" si="76"/>
        <v>Groningen</v>
      </c>
      <c r="H2474" s="215" t="str">
        <f t="shared" si="77"/>
        <v>ENSCHEDE</v>
      </c>
    </row>
    <row r="2475" spans="1:8" x14ac:dyDescent="0.2">
      <c r="A2475" s="194">
        <v>300</v>
      </c>
      <c r="B2475" s="195">
        <v>5878</v>
      </c>
      <c r="C2475" s="183"/>
      <c r="D2475" s="192" t="s">
        <v>3013</v>
      </c>
      <c r="E2475" s="192" t="s">
        <v>458</v>
      </c>
      <c r="F2475" s="191">
        <v>3010</v>
      </c>
      <c r="G2475" s="213" t="str">
        <f t="shared" si="76"/>
        <v>Groningen</v>
      </c>
      <c r="H2475" s="215" t="str">
        <f t="shared" si="77"/>
        <v>ENSCHEDE</v>
      </c>
    </row>
    <row r="2476" spans="1:8" x14ac:dyDescent="0.2">
      <c r="A2476" s="194">
        <v>300</v>
      </c>
      <c r="B2476" s="195">
        <v>5879</v>
      </c>
      <c r="C2476" s="183"/>
      <c r="D2476" s="192" t="s">
        <v>3014</v>
      </c>
      <c r="E2476" s="192" t="s">
        <v>1410</v>
      </c>
      <c r="F2476" s="191">
        <v>3010</v>
      </c>
      <c r="G2476" s="213" t="str">
        <f t="shared" si="76"/>
        <v>Groningen</v>
      </c>
      <c r="H2476" s="215" t="str">
        <f t="shared" si="77"/>
        <v>ENSCHEDE</v>
      </c>
    </row>
    <row r="2477" spans="1:8" x14ac:dyDescent="0.2">
      <c r="A2477" s="194">
        <v>300</v>
      </c>
      <c r="B2477" s="195">
        <v>5880</v>
      </c>
      <c r="C2477" s="183"/>
      <c r="D2477" s="192" t="s">
        <v>3015</v>
      </c>
      <c r="E2477" s="192" t="s">
        <v>3016</v>
      </c>
      <c r="F2477" s="191">
        <v>3010</v>
      </c>
      <c r="G2477" s="213" t="str">
        <f t="shared" si="76"/>
        <v>Groningen</v>
      </c>
      <c r="H2477" s="215" t="str">
        <f t="shared" si="77"/>
        <v>ENSCHEDE</v>
      </c>
    </row>
    <row r="2478" spans="1:8" x14ac:dyDescent="0.2">
      <c r="A2478" s="194">
        <v>300</v>
      </c>
      <c r="B2478" s="195">
        <v>5881</v>
      </c>
      <c r="C2478" s="183"/>
      <c r="D2478" s="192" t="s">
        <v>3017</v>
      </c>
      <c r="E2478" s="192" t="s">
        <v>3018</v>
      </c>
      <c r="F2478" s="191">
        <v>3010</v>
      </c>
      <c r="G2478" s="213" t="str">
        <f t="shared" si="76"/>
        <v>Groningen</v>
      </c>
      <c r="H2478" s="215" t="str">
        <f t="shared" si="77"/>
        <v>ENSCHEDE</v>
      </c>
    </row>
    <row r="2479" spans="1:8" x14ac:dyDescent="0.2">
      <c r="A2479" s="194">
        <v>300</v>
      </c>
      <c r="B2479" s="195">
        <v>5882</v>
      </c>
      <c r="C2479" s="183"/>
      <c r="D2479" s="192" t="s">
        <v>3019</v>
      </c>
      <c r="E2479" s="192" t="s">
        <v>366</v>
      </c>
      <c r="F2479" s="191">
        <v>3010</v>
      </c>
      <c r="G2479" s="213" t="str">
        <f t="shared" si="76"/>
        <v>Groningen</v>
      </c>
      <c r="H2479" s="215" t="str">
        <f t="shared" si="77"/>
        <v>ENSCHEDE</v>
      </c>
    </row>
    <row r="2480" spans="1:8" x14ac:dyDescent="0.2">
      <c r="A2480" s="194">
        <v>300</v>
      </c>
      <c r="B2480" s="195">
        <v>5883</v>
      </c>
      <c r="C2480" s="183"/>
      <c r="D2480" s="192" t="s">
        <v>1701</v>
      </c>
      <c r="E2480" s="192" t="s">
        <v>1411</v>
      </c>
      <c r="F2480" s="191">
        <v>3010</v>
      </c>
      <c r="G2480" s="213" t="str">
        <f t="shared" si="76"/>
        <v>Groningen</v>
      </c>
      <c r="H2480" s="215" t="str">
        <f t="shared" si="77"/>
        <v>ENSCHEDE</v>
      </c>
    </row>
    <row r="2481" spans="1:8" x14ac:dyDescent="0.2">
      <c r="A2481" s="194">
        <v>300</v>
      </c>
      <c r="B2481" s="195">
        <v>5884</v>
      </c>
      <c r="C2481" s="183"/>
      <c r="D2481" s="192" t="s">
        <v>1412</v>
      </c>
      <c r="E2481" s="192" t="s">
        <v>700</v>
      </c>
      <c r="F2481" s="191">
        <v>3010</v>
      </c>
      <c r="G2481" s="213" t="str">
        <f t="shared" si="76"/>
        <v>Groningen</v>
      </c>
      <c r="H2481" s="215" t="str">
        <f t="shared" si="77"/>
        <v>ENSCHEDE</v>
      </c>
    </row>
    <row r="2482" spans="1:8" x14ac:dyDescent="0.2">
      <c r="A2482" s="194">
        <v>300</v>
      </c>
      <c r="B2482" s="195">
        <v>5885</v>
      </c>
      <c r="C2482" s="183"/>
      <c r="D2482" s="192" t="s">
        <v>3020</v>
      </c>
      <c r="E2482" s="192" t="s">
        <v>1413</v>
      </c>
      <c r="F2482" s="191">
        <v>3010</v>
      </c>
      <c r="G2482" s="213" t="str">
        <f t="shared" si="76"/>
        <v>Groningen</v>
      </c>
      <c r="H2482" s="215" t="str">
        <f t="shared" si="77"/>
        <v>ENSCHEDE</v>
      </c>
    </row>
    <row r="2483" spans="1:8" x14ac:dyDescent="0.2">
      <c r="A2483" s="194">
        <v>300</v>
      </c>
      <c r="B2483" s="195">
        <v>5886</v>
      </c>
      <c r="C2483" s="183"/>
      <c r="D2483" s="192" t="s">
        <v>3021</v>
      </c>
      <c r="E2483" s="192" t="s">
        <v>245</v>
      </c>
      <c r="F2483" s="191">
        <v>3010</v>
      </c>
      <c r="G2483" s="213" t="str">
        <f t="shared" si="76"/>
        <v>Groningen</v>
      </c>
      <c r="H2483" s="215" t="str">
        <f t="shared" si="77"/>
        <v>ENSCHEDE</v>
      </c>
    </row>
    <row r="2484" spans="1:8" x14ac:dyDescent="0.2">
      <c r="A2484" s="194">
        <v>300</v>
      </c>
      <c r="B2484" s="195">
        <v>5887</v>
      </c>
      <c r="C2484" s="183"/>
      <c r="D2484" s="192" t="s">
        <v>3022</v>
      </c>
      <c r="E2484" s="192" t="s">
        <v>1414</v>
      </c>
      <c r="F2484" s="191">
        <v>3010</v>
      </c>
      <c r="G2484" s="213" t="str">
        <f t="shared" si="76"/>
        <v>Groningen</v>
      </c>
      <c r="H2484" s="215" t="str">
        <f t="shared" si="77"/>
        <v>ENSCHEDE</v>
      </c>
    </row>
    <row r="2485" spans="1:8" x14ac:dyDescent="0.2">
      <c r="A2485" s="194">
        <v>300</v>
      </c>
      <c r="B2485" s="195">
        <v>5888</v>
      </c>
      <c r="C2485" s="183"/>
      <c r="D2485" s="192" t="s">
        <v>3023</v>
      </c>
      <c r="E2485" s="192" t="s">
        <v>1415</v>
      </c>
      <c r="F2485" s="191">
        <v>3050</v>
      </c>
      <c r="G2485" s="213" t="str">
        <f t="shared" si="76"/>
        <v>Twente</v>
      </c>
      <c r="H2485" s="215" t="str">
        <f t="shared" si="77"/>
        <v>ENSCHEDE</v>
      </c>
    </row>
    <row r="2486" spans="1:8" x14ac:dyDescent="0.2">
      <c r="A2486" s="194">
        <v>300</v>
      </c>
      <c r="B2486" s="195">
        <v>5889</v>
      </c>
      <c r="C2486" s="183"/>
      <c r="D2486" s="192" t="s">
        <v>1416</v>
      </c>
      <c r="E2486" s="192" t="s">
        <v>249</v>
      </c>
      <c r="F2486" s="191">
        <v>3050</v>
      </c>
      <c r="G2486" s="213" t="str">
        <f t="shared" si="76"/>
        <v>Twente</v>
      </c>
      <c r="H2486" s="215" t="str">
        <f t="shared" si="77"/>
        <v>ENSCHEDE</v>
      </c>
    </row>
    <row r="2487" spans="1:8" x14ac:dyDescent="0.2">
      <c r="A2487" s="194">
        <v>300</v>
      </c>
      <c r="B2487" s="195">
        <v>5890</v>
      </c>
      <c r="C2487" s="183"/>
      <c r="D2487" s="192" t="s">
        <v>3024</v>
      </c>
      <c r="E2487" s="192" t="s">
        <v>628</v>
      </c>
      <c r="F2487" s="191">
        <v>3050</v>
      </c>
      <c r="G2487" s="213" t="str">
        <f t="shared" si="76"/>
        <v>Twente</v>
      </c>
      <c r="H2487" s="215" t="str">
        <f t="shared" si="77"/>
        <v>ENSCHEDE</v>
      </c>
    </row>
    <row r="2488" spans="1:8" x14ac:dyDescent="0.2">
      <c r="A2488" s="194">
        <v>300</v>
      </c>
      <c r="B2488" s="195">
        <v>5891</v>
      </c>
      <c r="C2488" s="183"/>
      <c r="D2488" s="192" t="s">
        <v>1417</v>
      </c>
      <c r="E2488" s="192" t="s">
        <v>366</v>
      </c>
      <c r="F2488" s="191">
        <v>3050</v>
      </c>
      <c r="G2488" s="213" t="str">
        <f t="shared" si="76"/>
        <v>Twente</v>
      </c>
      <c r="H2488" s="215" t="str">
        <f t="shared" si="77"/>
        <v>ENSCHEDE</v>
      </c>
    </row>
    <row r="2489" spans="1:8" x14ac:dyDescent="0.2">
      <c r="A2489" s="194">
        <v>300</v>
      </c>
      <c r="B2489" s="195">
        <v>5892</v>
      </c>
      <c r="C2489" s="183"/>
      <c r="D2489" s="192" t="s">
        <v>1418</v>
      </c>
      <c r="E2489" s="192" t="s">
        <v>249</v>
      </c>
      <c r="F2489" s="191">
        <v>3050</v>
      </c>
      <c r="G2489" s="213" t="str">
        <f t="shared" si="76"/>
        <v>Twente</v>
      </c>
      <c r="H2489" s="215" t="str">
        <f t="shared" si="77"/>
        <v>ENSCHEDE</v>
      </c>
    </row>
    <row r="2490" spans="1:8" x14ac:dyDescent="0.2">
      <c r="A2490" s="194">
        <v>300</v>
      </c>
      <c r="B2490" s="195">
        <v>5893</v>
      </c>
      <c r="C2490" s="183"/>
      <c r="D2490" s="192" t="s">
        <v>1419</v>
      </c>
      <c r="E2490" s="192" t="s">
        <v>330</v>
      </c>
      <c r="F2490" s="191">
        <v>3050</v>
      </c>
      <c r="G2490" s="213" t="str">
        <f t="shared" si="76"/>
        <v>Twente</v>
      </c>
      <c r="H2490" s="215" t="str">
        <f t="shared" si="77"/>
        <v>ENSCHEDE</v>
      </c>
    </row>
    <row r="2491" spans="1:8" x14ac:dyDescent="0.2">
      <c r="A2491" s="194">
        <v>300</v>
      </c>
      <c r="B2491" s="195">
        <v>5894</v>
      </c>
      <c r="C2491" s="183"/>
      <c r="D2491" s="192" t="s">
        <v>3025</v>
      </c>
      <c r="E2491" s="192" t="s">
        <v>249</v>
      </c>
      <c r="F2491" s="191">
        <v>3050</v>
      </c>
      <c r="G2491" s="213" t="str">
        <f t="shared" si="76"/>
        <v>Twente</v>
      </c>
      <c r="H2491" s="215" t="str">
        <f t="shared" si="77"/>
        <v>ENSCHEDE</v>
      </c>
    </row>
    <row r="2492" spans="1:8" x14ac:dyDescent="0.2">
      <c r="A2492" s="194">
        <v>300</v>
      </c>
      <c r="B2492" s="195">
        <v>5895</v>
      </c>
      <c r="C2492" s="183"/>
      <c r="D2492" s="192" t="s">
        <v>2987</v>
      </c>
      <c r="E2492" s="192" t="s">
        <v>2988</v>
      </c>
      <c r="F2492" s="191">
        <v>3050</v>
      </c>
      <c r="G2492" s="213" t="str">
        <f t="shared" si="76"/>
        <v>Twente</v>
      </c>
      <c r="H2492" s="215" t="str">
        <f t="shared" si="77"/>
        <v>ENSCHEDE</v>
      </c>
    </row>
    <row r="2493" spans="1:8" x14ac:dyDescent="0.2">
      <c r="A2493" s="194">
        <v>300</v>
      </c>
      <c r="B2493" s="195">
        <v>5896</v>
      </c>
      <c r="C2493" s="183"/>
      <c r="D2493" s="192" t="s">
        <v>1420</v>
      </c>
      <c r="E2493" s="192" t="s">
        <v>379</v>
      </c>
      <c r="F2493" s="191">
        <v>3050</v>
      </c>
      <c r="G2493" s="213" t="str">
        <f t="shared" si="76"/>
        <v>Twente</v>
      </c>
      <c r="H2493" s="215" t="str">
        <f t="shared" si="77"/>
        <v>ENSCHEDE</v>
      </c>
    </row>
    <row r="2494" spans="1:8" x14ac:dyDescent="0.2">
      <c r="A2494" s="194">
        <v>300</v>
      </c>
      <c r="B2494" s="195">
        <v>5897</v>
      </c>
      <c r="C2494" s="183"/>
      <c r="D2494" s="192" t="s">
        <v>3026</v>
      </c>
      <c r="E2494" s="192" t="s">
        <v>246</v>
      </c>
      <c r="F2494" s="191">
        <v>3050</v>
      </c>
      <c r="G2494" s="213" t="str">
        <f t="shared" si="76"/>
        <v>Twente</v>
      </c>
      <c r="H2494" s="215" t="str">
        <f t="shared" si="77"/>
        <v>ENSCHEDE</v>
      </c>
    </row>
    <row r="2495" spans="1:8" x14ac:dyDescent="0.2">
      <c r="A2495" s="194">
        <v>300</v>
      </c>
      <c r="B2495" s="195">
        <v>5898</v>
      </c>
      <c r="C2495" s="183"/>
      <c r="D2495" s="192" t="s">
        <v>2993</v>
      </c>
      <c r="E2495" s="192" t="s">
        <v>249</v>
      </c>
      <c r="F2495" s="191">
        <v>3050</v>
      </c>
      <c r="G2495" s="213" t="str">
        <f t="shared" si="76"/>
        <v>Twente</v>
      </c>
      <c r="H2495" s="215" t="str">
        <f t="shared" si="77"/>
        <v>ENSCHEDE</v>
      </c>
    </row>
    <row r="2496" spans="1:8" x14ac:dyDescent="0.2">
      <c r="A2496" s="194">
        <v>300</v>
      </c>
      <c r="B2496" s="195">
        <v>5899</v>
      </c>
      <c r="C2496" s="183"/>
      <c r="D2496" s="192" t="s">
        <v>3019</v>
      </c>
      <c r="E2496" s="192" t="s">
        <v>366</v>
      </c>
      <c r="F2496" s="191">
        <v>3050</v>
      </c>
      <c r="G2496" s="213" t="str">
        <f t="shared" si="76"/>
        <v>Twente</v>
      </c>
      <c r="H2496" s="215" t="str">
        <f t="shared" si="77"/>
        <v>ENSCHEDE</v>
      </c>
    </row>
    <row r="2497" spans="1:8" x14ac:dyDescent="0.2">
      <c r="A2497" s="194">
        <v>300</v>
      </c>
      <c r="B2497" s="195">
        <v>5900</v>
      </c>
      <c r="C2497" s="183"/>
      <c r="D2497" s="192" t="s">
        <v>3027</v>
      </c>
      <c r="E2497" s="192" t="s">
        <v>628</v>
      </c>
      <c r="F2497" s="191">
        <v>3050</v>
      </c>
      <c r="G2497" s="213" t="str">
        <f t="shared" si="76"/>
        <v>Twente</v>
      </c>
      <c r="H2497" s="215" t="str">
        <f t="shared" si="77"/>
        <v>ENSCHEDE</v>
      </c>
    </row>
    <row r="2498" spans="1:8" x14ac:dyDescent="0.2">
      <c r="A2498" s="194">
        <v>300</v>
      </c>
      <c r="B2498" s="195">
        <v>5901</v>
      </c>
      <c r="C2498" s="183"/>
      <c r="D2498" s="192" t="s">
        <v>2997</v>
      </c>
      <c r="E2498" s="192" t="s">
        <v>1307</v>
      </c>
      <c r="F2498" s="191">
        <v>3050</v>
      </c>
      <c r="G2498" s="213" t="str">
        <f t="shared" si="76"/>
        <v>Twente</v>
      </c>
      <c r="H2498" s="215" t="str">
        <f t="shared" si="77"/>
        <v>ENSCHEDE</v>
      </c>
    </row>
    <row r="2499" spans="1:8" x14ac:dyDescent="0.2">
      <c r="A2499" s="194">
        <v>300</v>
      </c>
      <c r="B2499" s="195">
        <v>5902</v>
      </c>
      <c r="C2499" s="183"/>
      <c r="D2499" s="192" t="s">
        <v>1421</v>
      </c>
      <c r="E2499" s="192" t="s">
        <v>249</v>
      </c>
      <c r="F2499" s="191">
        <v>3050</v>
      </c>
      <c r="G2499" s="213" t="str">
        <f t="shared" si="76"/>
        <v>Twente</v>
      </c>
      <c r="H2499" s="215" t="str">
        <f t="shared" si="77"/>
        <v>ENSCHEDE</v>
      </c>
    </row>
    <row r="2500" spans="1:8" x14ac:dyDescent="0.2">
      <c r="A2500" s="194">
        <v>300</v>
      </c>
      <c r="B2500" s="195">
        <v>5903</v>
      </c>
      <c r="C2500" s="183"/>
      <c r="D2500" s="192" t="s">
        <v>2998</v>
      </c>
      <c r="E2500" s="192" t="s">
        <v>383</v>
      </c>
      <c r="F2500" s="191">
        <v>3050</v>
      </c>
      <c r="G2500" s="213" t="str">
        <f t="shared" si="76"/>
        <v>Twente</v>
      </c>
      <c r="H2500" s="215" t="str">
        <f t="shared" si="77"/>
        <v>ENSCHEDE</v>
      </c>
    </row>
    <row r="2501" spans="1:8" x14ac:dyDescent="0.2">
      <c r="A2501" s="194">
        <v>300</v>
      </c>
      <c r="B2501" s="195">
        <v>5904</v>
      </c>
      <c r="C2501" s="183"/>
      <c r="D2501" s="192" t="s">
        <v>1422</v>
      </c>
      <c r="E2501" s="192" t="s">
        <v>330</v>
      </c>
      <c r="F2501" s="191">
        <v>3050</v>
      </c>
      <c r="G2501" s="213" t="str">
        <f t="shared" si="76"/>
        <v>Twente</v>
      </c>
      <c r="H2501" s="215" t="str">
        <f t="shared" si="77"/>
        <v>ENSCHEDE</v>
      </c>
    </row>
    <row r="2502" spans="1:8" x14ac:dyDescent="0.2">
      <c r="A2502" s="194">
        <v>300</v>
      </c>
      <c r="B2502" s="195">
        <v>5905</v>
      </c>
      <c r="C2502" s="183"/>
      <c r="D2502" s="192" t="s">
        <v>3028</v>
      </c>
      <c r="E2502" s="192" t="s">
        <v>1423</v>
      </c>
      <c r="F2502" s="191">
        <v>3050</v>
      </c>
      <c r="G2502" s="213" t="str">
        <f t="shared" si="76"/>
        <v>Twente</v>
      </c>
      <c r="H2502" s="215" t="str">
        <f t="shared" si="77"/>
        <v>ENSCHEDE</v>
      </c>
    </row>
    <row r="2503" spans="1:8" x14ac:dyDescent="0.2">
      <c r="A2503" s="194">
        <v>300</v>
      </c>
      <c r="B2503" s="195">
        <v>5906</v>
      </c>
      <c r="C2503" s="183"/>
      <c r="D2503" s="192" t="s">
        <v>3029</v>
      </c>
      <c r="E2503" s="192" t="s">
        <v>405</v>
      </c>
      <c r="F2503" s="191">
        <v>3310</v>
      </c>
      <c r="G2503" s="213" t="str">
        <f t="shared" si="76"/>
        <v>Zuid-Limburg</v>
      </c>
      <c r="H2503" s="215" t="str">
        <f t="shared" si="77"/>
        <v>TILBURG</v>
      </c>
    </row>
    <row r="2504" spans="1:8" x14ac:dyDescent="0.2">
      <c r="A2504" s="194">
        <v>300</v>
      </c>
      <c r="B2504" s="195">
        <v>5907</v>
      </c>
      <c r="C2504" s="183"/>
      <c r="D2504" s="192" t="s">
        <v>1424</v>
      </c>
      <c r="E2504" s="192" t="s">
        <v>260</v>
      </c>
      <c r="F2504" s="191">
        <v>3310</v>
      </c>
      <c r="G2504" s="213" t="str">
        <f t="shared" si="76"/>
        <v>Zuid-Limburg</v>
      </c>
      <c r="H2504" s="215" t="str">
        <f t="shared" si="77"/>
        <v>TILBURG</v>
      </c>
    </row>
    <row r="2505" spans="1:8" x14ac:dyDescent="0.2">
      <c r="A2505" s="194">
        <v>300</v>
      </c>
      <c r="B2505" s="195">
        <v>5908</v>
      </c>
      <c r="C2505" s="183"/>
      <c r="D2505" s="192" t="s">
        <v>1425</v>
      </c>
      <c r="E2505" s="192" t="s">
        <v>594</v>
      </c>
      <c r="F2505" s="191">
        <v>3310</v>
      </c>
      <c r="G2505" s="213" t="str">
        <f t="shared" si="76"/>
        <v>Zuid-Limburg</v>
      </c>
      <c r="H2505" s="215" t="str">
        <f t="shared" si="77"/>
        <v>TILBURG</v>
      </c>
    </row>
    <row r="2506" spans="1:8" x14ac:dyDescent="0.2">
      <c r="A2506" s="194">
        <v>300</v>
      </c>
      <c r="B2506" s="195">
        <v>5909</v>
      </c>
      <c r="C2506" s="183"/>
      <c r="D2506" s="192" t="s">
        <v>1426</v>
      </c>
      <c r="E2506" s="192" t="s">
        <v>638</v>
      </c>
      <c r="F2506" s="191">
        <v>3310</v>
      </c>
      <c r="G2506" s="213" t="str">
        <f t="shared" si="76"/>
        <v>Zuid-Limburg</v>
      </c>
      <c r="H2506" s="215" t="str">
        <f t="shared" si="77"/>
        <v>TILBURG</v>
      </c>
    </row>
    <row r="2507" spans="1:8" x14ac:dyDescent="0.2">
      <c r="A2507" s="194">
        <v>300</v>
      </c>
      <c r="B2507" s="195">
        <v>5910</v>
      </c>
      <c r="C2507" s="183"/>
      <c r="D2507" s="192" t="s">
        <v>3030</v>
      </c>
      <c r="E2507" s="192" t="s">
        <v>260</v>
      </c>
      <c r="F2507" s="191">
        <v>3310</v>
      </c>
      <c r="G2507" s="213" t="str">
        <f t="shared" si="76"/>
        <v>Zuid-Limburg</v>
      </c>
      <c r="H2507" s="215" t="str">
        <f t="shared" si="77"/>
        <v>TILBURG</v>
      </c>
    </row>
    <row r="2508" spans="1:8" x14ac:dyDescent="0.2">
      <c r="A2508" s="194">
        <v>300</v>
      </c>
      <c r="B2508" s="195">
        <v>5911</v>
      </c>
      <c r="C2508" s="183"/>
      <c r="D2508" s="192" t="s">
        <v>1427</v>
      </c>
      <c r="E2508" s="192" t="s">
        <v>1285</v>
      </c>
      <c r="F2508" s="191">
        <v>3310</v>
      </c>
      <c r="G2508" s="213" t="str">
        <f t="shared" si="76"/>
        <v>Zuid-Limburg</v>
      </c>
      <c r="H2508" s="215" t="str">
        <f t="shared" si="77"/>
        <v>TILBURG</v>
      </c>
    </row>
    <row r="2509" spans="1:8" x14ac:dyDescent="0.2">
      <c r="A2509" s="194">
        <v>300</v>
      </c>
      <c r="B2509" s="195">
        <v>5912</v>
      </c>
      <c r="C2509" s="183"/>
      <c r="D2509" s="192" t="s">
        <v>1428</v>
      </c>
      <c r="E2509" s="192" t="s">
        <v>1285</v>
      </c>
      <c r="F2509" s="191">
        <v>3310</v>
      </c>
      <c r="G2509" s="213" t="str">
        <f t="shared" si="76"/>
        <v>Zuid-Limburg</v>
      </c>
      <c r="H2509" s="215" t="str">
        <f t="shared" si="77"/>
        <v>TILBURG</v>
      </c>
    </row>
    <row r="2510" spans="1:8" x14ac:dyDescent="0.2">
      <c r="A2510" s="194">
        <v>300</v>
      </c>
      <c r="B2510" s="195">
        <v>5913</v>
      </c>
      <c r="C2510" s="183"/>
      <c r="D2510" s="192" t="s">
        <v>1429</v>
      </c>
      <c r="E2510" s="192" t="s">
        <v>983</v>
      </c>
      <c r="F2510" s="191">
        <v>3310</v>
      </c>
      <c r="G2510" s="213" t="str">
        <f t="shared" si="76"/>
        <v>Zuid-Limburg</v>
      </c>
      <c r="H2510" s="215" t="str">
        <f t="shared" si="77"/>
        <v>TILBURG</v>
      </c>
    </row>
    <row r="2511" spans="1:8" x14ac:dyDescent="0.2">
      <c r="A2511" s="194">
        <v>300</v>
      </c>
      <c r="B2511" s="195">
        <v>5914</v>
      </c>
      <c r="C2511" s="183"/>
      <c r="D2511" s="192" t="s">
        <v>3031</v>
      </c>
      <c r="E2511" s="192" t="s">
        <v>260</v>
      </c>
      <c r="F2511" s="191">
        <v>3310</v>
      </c>
      <c r="G2511" s="213" t="str">
        <f t="shared" si="76"/>
        <v>Zuid-Limburg</v>
      </c>
      <c r="H2511" s="215" t="str">
        <f t="shared" si="77"/>
        <v>TILBURG</v>
      </c>
    </row>
    <row r="2512" spans="1:8" x14ac:dyDescent="0.2">
      <c r="A2512" s="194">
        <v>300</v>
      </c>
      <c r="B2512" s="195">
        <v>5915</v>
      </c>
      <c r="C2512" s="183"/>
      <c r="D2512" s="192" t="s">
        <v>1430</v>
      </c>
      <c r="E2512" s="192" t="s">
        <v>260</v>
      </c>
      <c r="F2512" s="191">
        <v>3310</v>
      </c>
      <c r="G2512" s="213" t="str">
        <f t="shared" si="76"/>
        <v>Zuid-Limburg</v>
      </c>
      <c r="H2512" s="215" t="str">
        <f t="shared" si="77"/>
        <v>TILBURG</v>
      </c>
    </row>
    <row r="2513" spans="1:8" x14ac:dyDescent="0.2">
      <c r="A2513" s="194">
        <v>300</v>
      </c>
      <c r="B2513" s="195">
        <v>5916</v>
      </c>
      <c r="C2513" s="183"/>
      <c r="D2513" s="192" t="s">
        <v>3032</v>
      </c>
      <c r="E2513" s="192" t="s">
        <v>260</v>
      </c>
      <c r="F2513" s="191">
        <v>3310</v>
      </c>
      <c r="G2513" s="213" t="str">
        <f t="shared" si="76"/>
        <v>Zuid-Limburg</v>
      </c>
      <c r="H2513" s="215" t="str">
        <f t="shared" si="77"/>
        <v>TILBURG</v>
      </c>
    </row>
    <row r="2514" spans="1:8" x14ac:dyDescent="0.2">
      <c r="A2514" s="194">
        <v>300</v>
      </c>
      <c r="B2514" s="195">
        <v>5917</v>
      </c>
      <c r="C2514" s="183"/>
      <c r="D2514" s="192" t="s">
        <v>3033</v>
      </c>
      <c r="E2514" s="192" t="s">
        <v>668</v>
      </c>
      <c r="F2514" s="191">
        <v>3310</v>
      </c>
      <c r="G2514" s="213" t="str">
        <f t="shared" si="76"/>
        <v>Zuid-Limburg</v>
      </c>
      <c r="H2514" s="215" t="str">
        <f t="shared" si="77"/>
        <v>TILBURG</v>
      </c>
    </row>
    <row r="2515" spans="1:8" x14ac:dyDescent="0.2">
      <c r="A2515" s="194">
        <v>300</v>
      </c>
      <c r="B2515" s="195">
        <v>5918</v>
      </c>
      <c r="C2515" s="183"/>
      <c r="D2515" s="192" t="s">
        <v>1431</v>
      </c>
      <c r="E2515" s="192" t="s">
        <v>260</v>
      </c>
      <c r="F2515" s="191">
        <v>3310</v>
      </c>
      <c r="G2515" s="213" t="str">
        <f t="shared" si="76"/>
        <v>Zuid-Limburg</v>
      </c>
      <c r="H2515" s="215" t="str">
        <f t="shared" si="77"/>
        <v>TILBURG</v>
      </c>
    </row>
    <row r="2516" spans="1:8" x14ac:dyDescent="0.2">
      <c r="A2516" s="194">
        <v>300</v>
      </c>
      <c r="B2516" s="195">
        <v>5919</v>
      </c>
      <c r="C2516" s="183"/>
      <c r="D2516" s="192" t="s">
        <v>1432</v>
      </c>
      <c r="E2516" s="192" t="s">
        <v>1433</v>
      </c>
      <c r="F2516" s="191">
        <v>3310</v>
      </c>
      <c r="G2516" s="213" t="str">
        <f t="shared" si="76"/>
        <v>Zuid-Limburg</v>
      </c>
      <c r="H2516" s="215" t="str">
        <f t="shared" si="77"/>
        <v>TILBURG</v>
      </c>
    </row>
    <row r="2517" spans="1:8" x14ac:dyDescent="0.2">
      <c r="A2517" s="194">
        <v>300</v>
      </c>
      <c r="B2517" s="195">
        <v>5920</v>
      </c>
      <c r="C2517" s="183"/>
      <c r="D2517" s="192" t="s">
        <v>3034</v>
      </c>
      <c r="E2517" s="192" t="s">
        <v>435</v>
      </c>
      <c r="F2517" s="191">
        <v>3290</v>
      </c>
      <c r="G2517" s="213" t="str">
        <f t="shared" si="76"/>
        <v>Zuidoost-Brabant</v>
      </c>
      <c r="H2517" s="215" t="str">
        <f t="shared" si="77"/>
        <v>TILBURG</v>
      </c>
    </row>
    <row r="2518" spans="1:8" x14ac:dyDescent="0.2">
      <c r="A2518" s="194">
        <v>300</v>
      </c>
      <c r="B2518" s="195">
        <v>5921</v>
      </c>
      <c r="C2518" s="183"/>
      <c r="D2518" s="192" t="s">
        <v>1434</v>
      </c>
      <c r="E2518" s="192" t="s">
        <v>444</v>
      </c>
      <c r="F2518" s="191">
        <v>3290</v>
      </c>
      <c r="G2518" s="213" t="str">
        <f t="shared" si="76"/>
        <v>Zuidoost-Brabant</v>
      </c>
      <c r="H2518" s="215" t="str">
        <f t="shared" si="77"/>
        <v>TILBURG</v>
      </c>
    </row>
    <row r="2519" spans="1:8" x14ac:dyDescent="0.2">
      <c r="A2519" s="194">
        <v>300</v>
      </c>
      <c r="B2519" s="195">
        <v>5922</v>
      </c>
      <c r="C2519" s="183"/>
      <c r="D2519" s="192" t="s">
        <v>1435</v>
      </c>
      <c r="E2519" s="192" t="s">
        <v>1139</v>
      </c>
      <c r="F2519" s="191">
        <v>3290</v>
      </c>
      <c r="G2519" s="213" t="str">
        <f t="shared" si="76"/>
        <v>Zuidoost-Brabant</v>
      </c>
      <c r="H2519" s="215" t="str">
        <f t="shared" si="77"/>
        <v>TILBURG</v>
      </c>
    </row>
    <row r="2520" spans="1:8" x14ac:dyDescent="0.2">
      <c r="A2520" s="194">
        <v>300</v>
      </c>
      <c r="B2520" s="195">
        <v>5923</v>
      </c>
      <c r="C2520" s="183"/>
      <c r="D2520" s="192" t="s">
        <v>3035</v>
      </c>
      <c r="E2520" s="192" t="s">
        <v>604</v>
      </c>
      <c r="F2520" s="191">
        <v>3290</v>
      </c>
      <c r="G2520" s="213" t="str">
        <f t="shared" ref="G2520:G2583" si="78">VLOOKUP($F2520,$J$23:$L$54,2,FALSE)</f>
        <v>Zuidoost-Brabant</v>
      </c>
      <c r="H2520" s="215" t="str">
        <f t="shared" ref="H2520:H2583" si="79">VLOOKUP($F2520,$J$23:$L$54,3,FALSE)</f>
        <v>TILBURG</v>
      </c>
    </row>
    <row r="2521" spans="1:8" x14ac:dyDescent="0.2">
      <c r="A2521" s="194">
        <v>300</v>
      </c>
      <c r="B2521" s="195">
        <v>5924</v>
      </c>
      <c r="C2521" s="183"/>
      <c r="D2521" s="192" t="s">
        <v>3036</v>
      </c>
      <c r="E2521" s="192" t="s">
        <v>444</v>
      </c>
      <c r="F2521" s="191">
        <v>3290</v>
      </c>
      <c r="G2521" s="213" t="str">
        <f t="shared" si="78"/>
        <v>Zuidoost-Brabant</v>
      </c>
      <c r="H2521" s="215" t="str">
        <f t="shared" si="79"/>
        <v>TILBURG</v>
      </c>
    </row>
    <row r="2522" spans="1:8" x14ac:dyDescent="0.2">
      <c r="A2522" s="194">
        <v>300</v>
      </c>
      <c r="B2522" s="195">
        <v>5925</v>
      </c>
      <c r="C2522" s="183"/>
      <c r="D2522" s="192" t="s">
        <v>3037</v>
      </c>
      <c r="E2522" s="192" t="s">
        <v>297</v>
      </c>
      <c r="F2522" s="191">
        <v>3260</v>
      </c>
      <c r="G2522" s="213" t="str">
        <f t="shared" si="78"/>
        <v>West-Brabant</v>
      </c>
      <c r="H2522" s="215" t="str">
        <f t="shared" si="79"/>
        <v>TILBURG</v>
      </c>
    </row>
    <row r="2523" spans="1:8" x14ac:dyDescent="0.2">
      <c r="A2523" s="194">
        <v>300</v>
      </c>
      <c r="B2523" s="195">
        <v>5926</v>
      </c>
      <c r="C2523" s="183"/>
      <c r="D2523" s="192" t="s">
        <v>3038</v>
      </c>
      <c r="E2523" s="192" t="s">
        <v>1436</v>
      </c>
      <c r="F2523" s="191">
        <v>3260</v>
      </c>
      <c r="G2523" s="213" t="str">
        <f t="shared" si="78"/>
        <v>West-Brabant</v>
      </c>
      <c r="H2523" s="215" t="str">
        <f t="shared" si="79"/>
        <v>TILBURG</v>
      </c>
    </row>
    <row r="2524" spans="1:8" x14ac:dyDescent="0.2">
      <c r="A2524" s="194">
        <v>300</v>
      </c>
      <c r="B2524" s="195">
        <v>5928</v>
      </c>
      <c r="C2524" s="183"/>
      <c r="D2524" s="192" t="s">
        <v>1437</v>
      </c>
      <c r="E2524" s="192" t="s">
        <v>1438</v>
      </c>
      <c r="F2524" s="191">
        <v>3260</v>
      </c>
      <c r="G2524" s="213" t="str">
        <f t="shared" si="78"/>
        <v>West-Brabant</v>
      </c>
      <c r="H2524" s="215" t="str">
        <f t="shared" si="79"/>
        <v>TILBURG</v>
      </c>
    </row>
    <row r="2525" spans="1:8" x14ac:dyDescent="0.2">
      <c r="A2525" s="194">
        <v>300</v>
      </c>
      <c r="B2525" s="195">
        <v>5929</v>
      </c>
      <c r="C2525" s="183"/>
      <c r="D2525" s="192" t="s">
        <v>3039</v>
      </c>
      <c r="E2525" s="192" t="s">
        <v>432</v>
      </c>
      <c r="F2525" s="191">
        <v>3260</v>
      </c>
      <c r="G2525" s="213" t="str">
        <f t="shared" si="78"/>
        <v>West-Brabant</v>
      </c>
      <c r="H2525" s="215" t="str">
        <f t="shared" si="79"/>
        <v>TILBURG</v>
      </c>
    </row>
    <row r="2526" spans="1:8" x14ac:dyDescent="0.2">
      <c r="A2526" s="194">
        <v>300</v>
      </c>
      <c r="B2526" s="195">
        <v>5930</v>
      </c>
      <c r="C2526" s="183"/>
      <c r="D2526" s="192" t="s">
        <v>3040</v>
      </c>
      <c r="E2526" s="192" t="s">
        <v>3041</v>
      </c>
      <c r="F2526" s="191">
        <v>3250</v>
      </c>
      <c r="G2526" s="213" t="str">
        <f t="shared" si="78"/>
        <v>Zeeland</v>
      </c>
      <c r="H2526" s="215" t="str">
        <f t="shared" si="79"/>
        <v>TILBURG</v>
      </c>
    </row>
    <row r="2527" spans="1:8" x14ac:dyDescent="0.2">
      <c r="A2527" s="194">
        <v>300</v>
      </c>
      <c r="B2527" s="195">
        <v>5931</v>
      </c>
      <c r="C2527" s="183"/>
      <c r="D2527" s="192" t="s">
        <v>3039</v>
      </c>
      <c r="E2527" s="192" t="s">
        <v>432</v>
      </c>
      <c r="F2527" s="191">
        <v>3250</v>
      </c>
      <c r="G2527" s="213" t="str">
        <f t="shared" si="78"/>
        <v>Zeeland</v>
      </c>
      <c r="H2527" s="215" t="str">
        <f t="shared" si="79"/>
        <v>TILBURG</v>
      </c>
    </row>
    <row r="2528" spans="1:8" x14ac:dyDescent="0.2">
      <c r="A2528" s="194">
        <v>300</v>
      </c>
      <c r="B2528" s="195">
        <v>5932</v>
      </c>
      <c r="C2528" s="183"/>
      <c r="D2528" s="192" t="s">
        <v>3034</v>
      </c>
      <c r="E2528" s="192" t="s">
        <v>435</v>
      </c>
      <c r="F2528" s="191">
        <v>3250</v>
      </c>
      <c r="G2528" s="213" t="str">
        <f t="shared" si="78"/>
        <v>Zeeland</v>
      </c>
      <c r="H2528" s="215" t="str">
        <f t="shared" si="79"/>
        <v>TILBURG</v>
      </c>
    </row>
    <row r="2529" spans="1:8" x14ac:dyDescent="0.2">
      <c r="A2529" s="194">
        <v>300</v>
      </c>
      <c r="B2529" s="195">
        <v>5933</v>
      </c>
      <c r="C2529" s="183"/>
      <c r="D2529" s="192" t="s">
        <v>1439</v>
      </c>
      <c r="E2529" s="192" t="s">
        <v>1288</v>
      </c>
      <c r="F2529" s="191">
        <v>3250</v>
      </c>
      <c r="G2529" s="213" t="str">
        <f t="shared" si="78"/>
        <v>Zeeland</v>
      </c>
      <c r="H2529" s="215" t="str">
        <f t="shared" si="79"/>
        <v>TILBURG</v>
      </c>
    </row>
    <row r="2530" spans="1:8" x14ac:dyDescent="0.2">
      <c r="A2530" s="194">
        <v>300</v>
      </c>
      <c r="B2530" s="195">
        <v>5934</v>
      </c>
      <c r="C2530" s="183"/>
      <c r="D2530" s="192" t="s">
        <v>3042</v>
      </c>
      <c r="E2530" s="192" t="s">
        <v>288</v>
      </c>
      <c r="F2530" s="191">
        <v>3250</v>
      </c>
      <c r="G2530" s="213" t="str">
        <f t="shared" si="78"/>
        <v>Zeeland</v>
      </c>
      <c r="H2530" s="215" t="str">
        <f t="shared" si="79"/>
        <v>TILBURG</v>
      </c>
    </row>
    <row r="2531" spans="1:8" x14ac:dyDescent="0.2">
      <c r="A2531" s="194">
        <v>300</v>
      </c>
      <c r="B2531" s="195">
        <v>5935</v>
      </c>
      <c r="C2531" s="183"/>
      <c r="D2531" s="192" t="s">
        <v>1440</v>
      </c>
      <c r="E2531" s="192" t="s">
        <v>288</v>
      </c>
      <c r="F2531" s="191">
        <v>3250</v>
      </c>
      <c r="G2531" s="213" t="str">
        <f t="shared" si="78"/>
        <v>Zeeland</v>
      </c>
      <c r="H2531" s="215" t="str">
        <f t="shared" si="79"/>
        <v>TILBURG</v>
      </c>
    </row>
    <row r="2532" spans="1:8" x14ac:dyDescent="0.2">
      <c r="A2532" s="194">
        <v>300</v>
      </c>
      <c r="B2532" s="195">
        <v>5936</v>
      </c>
      <c r="C2532" s="183"/>
      <c r="D2532" s="192" t="s">
        <v>1441</v>
      </c>
      <c r="E2532" s="192" t="s">
        <v>297</v>
      </c>
      <c r="F2532" s="191">
        <v>3250</v>
      </c>
      <c r="G2532" s="213" t="str">
        <f t="shared" si="78"/>
        <v>Zeeland</v>
      </c>
      <c r="H2532" s="215" t="str">
        <f t="shared" si="79"/>
        <v>TILBURG</v>
      </c>
    </row>
    <row r="2533" spans="1:8" x14ac:dyDescent="0.2">
      <c r="A2533" s="194">
        <v>300</v>
      </c>
      <c r="B2533" s="195">
        <v>5938</v>
      </c>
      <c r="C2533" s="183"/>
      <c r="D2533" s="192" t="s">
        <v>3037</v>
      </c>
      <c r="E2533" s="192" t="s">
        <v>297</v>
      </c>
      <c r="F2533" s="191">
        <v>3250</v>
      </c>
      <c r="G2533" s="213" t="str">
        <f t="shared" si="78"/>
        <v>Zeeland</v>
      </c>
      <c r="H2533" s="215" t="str">
        <f t="shared" si="79"/>
        <v>TILBURG</v>
      </c>
    </row>
    <row r="2534" spans="1:8" x14ac:dyDescent="0.2">
      <c r="A2534" s="194">
        <v>300</v>
      </c>
      <c r="B2534" s="195">
        <v>5939</v>
      </c>
      <c r="C2534" s="183"/>
      <c r="D2534" s="192" t="s">
        <v>1442</v>
      </c>
      <c r="E2534" s="192" t="s">
        <v>553</v>
      </c>
      <c r="F2534" s="191">
        <v>3180</v>
      </c>
      <c r="G2534" s="213" t="str">
        <f t="shared" si="78"/>
        <v>Haaglanden</v>
      </c>
      <c r="H2534" s="215" t="str">
        <f t="shared" si="79"/>
        <v>TILBURG</v>
      </c>
    </row>
    <row r="2535" spans="1:8" x14ac:dyDescent="0.2">
      <c r="A2535" s="194">
        <v>300</v>
      </c>
      <c r="B2535" s="195">
        <v>5940</v>
      </c>
      <c r="C2535" s="183"/>
      <c r="D2535" s="192" t="s">
        <v>1443</v>
      </c>
      <c r="E2535" s="192" t="s">
        <v>553</v>
      </c>
      <c r="F2535" s="191">
        <v>3180</v>
      </c>
      <c r="G2535" s="213" t="str">
        <f t="shared" si="78"/>
        <v>Haaglanden</v>
      </c>
      <c r="H2535" s="215" t="str">
        <f t="shared" si="79"/>
        <v>TILBURG</v>
      </c>
    </row>
    <row r="2536" spans="1:8" x14ac:dyDescent="0.2">
      <c r="A2536" s="194">
        <v>300</v>
      </c>
      <c r="B2536" s="195">
        <v>5941</v>
      </c>
      <c r="C2536" s="183"/>
      <c r="D2536" s="192" t="s">
        <v>1444</v>
      </c>
      <c r="E2536" s="192" t="s">
        <v>553</v>
      </c>
      <c r="F2536" s="191">
        <v>3180</v>
      </c>
      <c r="G2536" s="213" t="str">
        <f t="shared" si="78"/>
        <v>Haaglanden</v>
      </c>
      <c r="H2536" s="215" t="str">
        <f t="shared" si="79"/>
        <v>TILBURG</v>
      </c>
    </row>
    <row r="2537" spans="1:8" x14ac:dyDescent="0.2">
      <c r="A2537" s="194">
        <v>300</v>
      </c>
      <c r="B2537" s="195">
        <v>5942</v>
      </c>
      <c r="C2537" s="183"/>
      <c r="D2537" s="192" t="s">
        <v>1445</v>
      </c>
      <c r="E2537" s="192" t="s">
        <v>553</v>
      </c>
      <c r="F2537" s="191">
        <v>3180</v>
      </c>
      <c r="G2537" s="213" t="str">
        <f t="shared" si="78"/>
        <v>Haaglanden</v>
      </c>
      <c r="H2537" s="215" t="str">
        <f t="shared" si="79"/>
        <v>TILBURG</v>
      </c>
    </row>
    <row r="2538" spans="1:8" x14ac:dyDescent="0.2">
      <c r="A2538" s="194">
        <v>300</v>
      </c>
      <c r="B2538" s="195">
        <v>5943</v>
      </c>
      <c r="C2538" s="183"/>
      <c r="D2538" s="192" t="s">
        <v>1446</v>
      </c>
      <c r="E2538" s="192" t="s">
        <v>872</v>
      </c>
      <c r="F2538" s="191">
        <v>3310</v>
      </c>
      <c r="G2538" s="213" t="str">
        <f t="shared" si="78"/>
        <v>Zuid-Limburg</v>
      </c>
      <c r="H2538" s="215" t="str">
        <f t="shared" si="79"/>
        <v>TILBURG</v>
      </c>
    </row>
    <row r="2539" spans="1:8" x14ac:dyDescent="0.2">
      <c r="A2539" s="194">
        <v>300</v>
      </c>
      <c r="B2539" s="195">
        <v>5944</v>
      </c>
      <c r="C2539" s="183"/>
      <c r="D2539" s="192" t="s">
        <v>3043</v>
      </c>
      <c r="E2539" s="192" t="s">
        <v>327</v>
      </c>
      <c r="F2539" s="191">
        <v>3260</v>
      </c>
      <c r="G2539" s="213" t="str">
        <f t="shared" si="78"/>
        <v>West-Brabant</v>
      </c>
      <c r="H2539" s="215" t="str">
        <f t="shared" si="79"/>
        <v>TILBURG</v>
      </c>
    </row>
    <row r="2540" spans="1:8" x14ac:dyDescent="0.2">
      <c r="A2540" s="194">
        <v>300</v>
      </c>
      <c r="B2540" s="195">
        <v>5945</v>
      </c>
      <c r="C2540" s="183"/>
      <c r="D2540" s="192" t="s">
        <v>3043</v>
      </c>
      <c r="E2540" s="192" t="s">
        <v>327</v>
      </c>
      <c r="F2540" s="191">
        <v>3250</v>
      </c>
      <c r="G2540" s="213" t="str">
        <f t="shared" si="78"/>
        <v>Zeeland</v>
      </c>
      <c r="H2540" s="215" t="str">
        <f t="shared" si="79"/>
        <v>TILBURG</v>
      </c>
    </row>
    <row r="2541" spans="1:8" x14ac:dyDescent="0.2">
      <c r="A2541" s="194">
        <v>300</v>
      </c>
      <c r="B2541" s="195">
        <v>5946</v>
      </c>
      <c r="C2541" s="183"/>
      <c r="D2541" s="192" t="s">
        <v>1447</v>
      </c>
      <c r="E2541" s="192" t="s">
        <v>297</v>
      </c>
      <c r="F2541" s="191">
        <v>3250</v>
      </c>
      <c r="G2541" s="213" t="str">
        <f t="shared" si="78"/>
        <v>Zeeland</v>
      </c>
      <c r="H2541" s="215" t="str">
        <f t="shared" si="79"/>
        <v>TILBURG</v>
      </c>
    </row>
    <row r="2542" spans="1:8" x14ac:dyDescent="0.2">
      <c r="A2542" s="194">
        <v>300</v>
      </c>
      <c r="B2542" s="195">
        <v>5947</v>
      </c>
      <c r="C2542" s="183"/>
      <c r="D2542" s="192" t="s">
        <v>3044</v>
      </c>
      <c r="E2542" s="192" t="s">
        <v>553</v>
      </c>
      <c r="F2542" s="191">
        <v>3180</v>
      </c>
      <c r="G2542" s="213" t="str">
        <f t="shared" si="78"/>
        <v>Haaglanden</v>
      </c>
      <c r="H2542" s="215" t="str">
        <f t="shared" si="79"/>
        <v>TILBURG</v>
      </c>
    </row>
    <row r="2543" spans="1:8" x14ac:dyDescent="0.2">
      <c r="A2543" s="194">
        <v>300</v>
      </c>
      <c r="B2543" s="195">
        <v>5948</v>
      </c>
      <c r="C2543" s="183"/>
      <c r="D2543" s="192" t="s">
        <v>3045</v>
      </c>
      <c r="E2543" s="192" t="s">
        <v>236</v>
      </c>
      <c r="F2543" s="191">
        <v>3260</v>
      </c>
      <c r="G2543" s="213" t="str">
        <f t="shared" si="78"/>
        <v>West-Brabant</v>
      </c>
      <c r="H2543" s="215" t="str">
        <f t="shared" si="79"/>
        <v>TILBURG</v>
      </c>
    </row>
    <row r="2544" spans="1:8" x14ac:dyDescent="0.2">
      <c r="A2544" s="194">
        <v>300</v>
      </c>
      <c r="B2544" s="195">
        <v>5949</v>
      </c>
      <c r="C2544" s="183"/>
      <c r="D2544" s="192" t="s">
        <v>3045</v>
      </c>
      <c r="E2544" s="192" t="s">
        <v>236</v>
      </c>
      <c r="F2544" s="191">
        <v>3250</v>
      </c>
      <c r="G2544" s="213" t="str">
        <f t="shared" si="78"/>
        <v>Zeeland</v>
      </c>
      <c r="H2544" s="215" t="str">
        <f t="shared" si="79"/>
        <v>TILBURG</v>
      </c>
    </row>
    <row r="2545" spans="1:8" x14ac:dyDescent="0.2">
      <c r="A2545" s="194">
        <v>300</v>
      </c>
      <c r="B2545" s="195">
        <v>5950</v>
      </c>
      <c r="C2545" s="183"/>
      <c r="D2545" s="192" t="s">
        <v>3046</v>
      </c>
      <c r="E2545" s="192" t="s">
        <v>255</v>
      </c>
      <c r="F2545" s="191">
        <v>3260</v>
      </c>
      <c r="G2545" s="213" t="str">
        <f t="shared" si="78"/>
        <v>West-Brabant</v>
      </c>
      <c r="H2545" s="215" t="str">
        <f t="shared" si="79"/>
        <v>TILBURG</v>
      </c>
    </row>
    <row r="2546" spans="1:8" x14ac:dyDescent="0.2">
      <c r="A2546" s="194">
        <v>300</v>
      </c>
      <c r="B2546" s="195">
        <v>5951</v>
      </c>
      <c r="C2546" s="183"/>
      <c r="D2546" s="192" t="s">
        <v>1448</v>
      </c>
      <c r="E2546" s="192" t="s">
        <v>394</v>
      </c>
      <c r="F2546" s="191">
        <v>3180</v>
      </c>
      <c r="G2546" s="213" t="str">
        <f t="shared" si="78"/>
        <v>Haaglanden</v>
      </c>
      <c r="H2546" s="215" t="str">
        <f t="shared" si="79"/>
        <v>TILBURG</v>
      </c>
    </row>
    <row r="2547" spans="1:8" x14ac:dyDescent="0.2">
      <c r="A2547" s="194">
        <v>300</v>
      </c>
      <c r="B2547" s="195">
        <v>5952</v>
      </c>
      <c r="C2547" s="183"/>
      <c r="D2547" s="192" t="s">
        <v>1449</v>
      </c>
      <c r="E2547" s="192" t="s">
        <v>564</v>
      </c>
      <c r="F2547" s="191">
        <v>3250</v>
      </c>
      <c r="G2547" s="213" t="str">
        <f t="shared" si="78"/>
        <v>Zeeland</v>
      </c>
      <c r="H2547" s="215" t="str">
        <f t="shared" si="79"/>
        <v>TILBURG</v>
      </c>
    </row>
    <row r="2548" spans="1:8" x14ac:dyDescent="0.2">
      <c r="A2548" s="194">
        <v>300</v>
      </c>
      <c r="B2548" s="195">
        <v>5953</v>
      </c>
      <c r="C2548" s="183"/>
      <c r="D2548" s="192" t="s">
        <v>1450</v>
      </c>
      <c r="E2548" s="192" t="s">
        <v>1451</v>
      </c>
      <c r="F2548" s="191">
        <v>3310</v>
      </c>
      <c r="G2548" s="213" t="str">
        <f t="shared" si="78"/>
        <v>Zuid-Limburg</v>
      </c>
      <c r="H2548" s="215" t="str">
        <f t="shared" si="79"/>
        <v>TILBURG</v>
      </c>
    </row>
    <row r="2549" spans="1:8" x14ac:dyDescent="0.2">
      <c r="A2549" s="194">
        <v>300</v>
      </c>
      <c r="B2549" s="195">
        <v>5954</v>
      </c>
      <c r="C2549" s="183"/>
      <c r="D2549" s="192" t="s">
        <v>3047</v>
      </c>
      <c r="E2549" s="192" t="s">
        <v>553</v>
      </c>
      <c r="F2549" s="191">
        <v>3180</v>
      </c>
      <c r="G2549" s="213" t="str">
        <f t="shared" si="78"/>
        <v>Haaglanden</v>
      </c>
      <c r="H2549" s="215" t="str">
        <f t="shared" si="79"/>
        <v>TILBURG</v>
      </c>
    </row>
    <row r="2550" spans="1:8" x14ac:dyDescent="0.2">
      <c r="A2550" s="194">
        <v>300</v>
      </c>
      <c r="B2550" s="195">
        <v>5955</v>
      </c>
      <c r="C2550" s="183"/>
      <c r="D2550" s="192" t="s">
        <v>1452</v>
      </c>
      <c r="E2550" s="192" t="s">
        <v>1453</v>
      </c>
      <c r="F2550" s="191">
        <v>3250</v>
      </c>
      <c r="G2550" s="213" t="str">
        <f t="shared" si="78"/>
        <v>Zeeland</v>
      </c>
      <c r="H2550" s="215" t="str">
        <f t="shared" si="79"/>
        <v>TILBURG</v>
      </c>
    </row>
    <row r="2551" spans="1:8" x14ac:dyDescent="0.2">
      <c r="A2551" s="194">
        <v>300</v>
      </c>
      <c r="B2551" s="195">
        <v>5956</v>
      </c>
      <c r="C2551" s="183"/>
      <c r="D2551" s="192" t="s">
        <v>3048</v>
      </c>
      <c r="E2551" s="192" t="s">
        <v>433</v>
      </c>
      <c r="F2551" s="191"/>
      <c r="G2551" s="213" t="e">
        <f t="shared" si="78"/>
        <v>#N/A</v>
      </c>
      <c r="H2551" s="215" t="e">
        <f t="shared" si="79"/>
        <v>#N/A</v>
      </c>
    </row>
    <row r="2552" spans="1:8" x14ac:dyDescent="0.2">
      <c r="A2552" s="194">
        <v>300</v>
      </c>
      <c r="B2552" s="195">
        <v>5957</v>
      </c>
      <c r="C2552" s="183"/>
      <c r="D2552" s="192" t="s">
        <v>3049</v>
      </c>
      <c r="E2552" s="192" t="s">
        <v>394</v>
      </c>
      <c r="F2552" s="191">
        <v>3180</v>
      </c>
      <c r="G2552" s="213" t="str">
        <f t="shared" si="78"/>
        <v>Haaglanden</v>
      </c>
      <c r="H2552" s="215" t="str">
        <f t="shared" si="79"/>
        <v>TILBURG</v>
      </c>
    </row>
    <row r="2553" spans="1:8" x14ac:dyDescent="0.2">
      <c r="A2553" s="194">
        <v>300</v>
      </c>
      <c r="B2553" s="195">
        <v>5958</v>
      </c>
      <c r="C2553" s="183"/>
      <c r="D2553" s="192" t="s">
        <v>1454</v>
      </c>
      <c r="E2553" s="192" t="s">
        <v>553</v>
      </c>
      <c r="F2553" s="191">
        <v>3180</v>
      </c>
      <c r="G2553" s="213" t="str">
        <f t="shared" si="78"/>
        <v>Haaglanden</v>
      </c>
      <c r="H2553" s="215" t="str">
        <f t="shared" si="79"/>
        <v>TILBURG</v>
      </c>
    </row>
    <row r="2554" spans="1:8" x14ac:dyDescent="0.2">
      <c r="A2554" s="194">
        <v>300</v>
      </c>
      <c r="B2554" s="195">
        <v>5959</v>
      </c>
      <c r="C2554" s="183"/>
      <c r="D2554" s="192" t="s">
        <v>3050</v>
      </c>
      <c r="E2554" s="192" t="s">
        <v>619</v>
      </c>
      <c r="F2554" s="191">
        <v>3310</v>
      </c>
      <c r="G2554" s="213" t="str">
        <f t="shared" si="78"/>
        <v>Zuid-Limburg</v>
      </c>
      <c r="H2554" s="215" t="str">
        <f t="shared" si="79"/>
        <v>TILBURG</v>
      </c>
    </row>
    <row r="2555" spans="1:8" x14ac:dyDescent="0.2">
      <c r="A2555" s="194">
        <v>300</v>
      </c>
      <c r="B2555" s="195">
        <v>5960</v>
      </c>
      <c r="C2555" s="183"/>
      <c r="D2555" s="192" t="s">
        <v>3051</v>
      </c>
      <c r="E2555" s="192" t="s">
        <v>553</v>
      </c>
      <c r="F2555" s="191">
        <v>3180</v>
      </c>
      <c r="G2555" s="213" t="str">
        <f t="shared" si="78"/>
        <v>Haaglanden</v>
      </c>
      <c r="H2555" s="215" t="str">
        <f t="shared" si="79"/>
        <v>TILBURG</v>
      </c>
    </row>
    <row r="2556" spans="1:8" x14ac:dyDescent="0.2">
      <c r="A2556" s="194">
        <v>300</v>
      </c>
      <c r="B2556" s="195">
        <v>5962</v>
      </c>
      <c r="C2556" s="183"/>
      <c r="D2556" s="192" t="s">
        <v>3052</v>
      </c>
      <c r="E2556" s="192" t="s">
        <v>553</v>
      </c>
      <c r="F2556" s="191">
        <v>3180</v>
      </c>
      <c r="G2556" s="213" t="str">
        <f t="shared" si="78"/>
        <v>Haaglanden</v>
      </c>
      <c r="H2556" s="215" t="str">
        <f t="shared" si="79"/>
        <v>TILBURG</v>
      </c>
    </row>
    <row r="2557" spans="1:8" x14ac:dyDescent="0.2">
      <c r="A2557" s="194">
        <v>300</v>
      </c>
      <c r="B2557" s="195">
        <v>5963</v>
      </c>
      <c r="C2557" s="183"/>
      <c r="D2557" s="192" t="s">
        <v>3053</v>
      </c>
      <c r="E2557" s="192" t="s">
        <v>432</v>
      </c>
      <c r="F2557" s="191">
        <v>3260</v>
      </c>
      <c r="G2557" s="213" t="str">
        <f t="shared" si="78"/>
        <v>West-Brabant</v>
      </c>
      <c r="H2557" s="215" t="str">
        <f t="shared" si="79"/>
        <v>TILBURG</v>
      </c>
    </row>
    <row r="2558" spans="1:8" x14ac:dyDescent="0.2">
      <c r="A2558" s="194">
        <v>300</v>
      </c>
      <c r="B2558" s="195">
        <v>5964</v>
      </c>
      <c r="C2558" s="183"/>
      <c r="D2558" s="192" t="s">
        <v>3053</v>
      </c>
      <c r="E2558" s="192" t="s">
        <v>432</v>
      </c>
      <c r="F2558" s="191">
        <v>3250</v>
      </c>
      <c r="G2558" s="213" t="str">
        <f t="shared" si="78"/>
        <v>Zeeland</v>
      </c>
      <c r="H2558" s="215" t="str">
        <f t="shared" si="79"/>
        <v>TILBURG</v>
      </c>
    </row>
    <row r="2559" spans="1:8" x14ac:dyDescent="0.2">
      <c r="A2559" s="194">
        <v>300</v>
      </c>
      <c r="B2559" s="195">
        <v>5965</v>
      </c>
      <c r="C2559" s="183"/>
      <c r="D2559" s="192" t="s">
        <v>3053</v>
      </c>
      <c r="E2559" s="192" t="s">
        <v>432</v>
      </c>
      <c r="F2559" s="191">
        <v>3230</v>
      </c>
      <c r="G2559" s="213" t="str">
        <f t="shared" si="78"/>
        <v>Zuid-Hollandse Eilanden</v>
      </c>
      <c r="H2559" s="215" t="str">
        <f t="shared" si="79"/>
        <v>TILBURG</v>
      </c>
    </row>
    <row r="2560" spans="1:8" x14ac:dyDescent="0.2">
      <c r="A2560" s="194">
        <v>300</v>
      </c>
      <c r="B2560" s="195">
        <v>5966</v>
      </c>
      <c r="C2560" s="183"/>
      <c r="D2560" s="192" t="s">
        <v>1455</v>
      </c>
      <c r="E2560" s="192" t="s">
        <v>283</v>
      </c>
      <c r="F2560" s="191">
        <v>3180</v>
      </c>
      <c r="G2560" s="213" t="str">
        <f t="shared" si="78"/>
        <v>Haaglanden</v>
      </c>
      <c r="H2560" s="215" t="str">
        <f t="shared" si="79"/>
        <v>TILBURG</v>
      </c>
    </row>
    <row r="2561" spans="1:8" x14ac:dyDescent="0.2">
      <c r="A2561" s="194">
        <v>300</v>
      </c>
      <c r="B2561" s="195">
        <v>5967</v>
      </c>
      <c r="C2561" s="183"/>
      <c r="D2561" s="192" t="s">
        <v>3054</v>
      </c>
      <c r="E2561" s="192" t="s">
        <v>1456</v>
      </c>
      <c r="F2561" s="191">
        <v>3260</v>
      </c>
      <c r="G2561" s="213" t="str">
        <f t="shared" si="78"/>
        <v>West-Brabant</v>
      </c>
      <c r="H2561" s="215" t="str">
        <f t="shared" si="79"/>
        <v>TILBURG</v>
      </c>
    </row>
    <row r="2562" spans="1:8" x14ac:dyDescent="0.2">
      <c r="A2562" s="194">
        <v>300</v>
      </c>
      <c r="B2562" s="195">
        <v>5968</v>
      </c>
      <c r="C2562" s="183"/>
      <c r="D2562" s="192" t="s">
        <v>3054</v>
      </c>
      <c r="E2562" s="192" t="s">
        <v>1456</v>
      </c>
      <c r="F2562" s="191">
        <v>3230</v>
      </c>
      <c r="G2562" s="213" t="str">
        <f t="shared" si="78"/>
        <v>Zuid-Hollandse Eilanden</v>
      </c>
      <c r="H2562" s="215" t="str">
        <f t="shared" si="79"/>
        <v>TILBURG</v>
      </c>
    </row>
    <row r="2563" spans="1:8" x14ac:dyDescent="0.2">
      <c r="A2563" s="194">
        <v>300</v>
      </c>
      <c r="B2563" s="195">
        <v>5969</v>
      </c>
      <c r="C2563" s="183"/>
      <c r="D2563" s="192" t="s">
        <v>2960</v>
      </c>
      <c r="E2563" s="192" t="s">
        <v>562</v>
      </c>
      <c r="F2563" s="191">
        <v>3180</v>
      </c>
      <c r="G2563" s="213" t="str">
        <f t="shared" si="78"/>
        <v>Haaglanden</v>
      </c>
      <c r="H2563" s="215" t="str">
        <f t="shared" si="79"/>
        <v>TILBURG</v>
      </c>
    </row>
    <row r="2564" spans="1:8" x14ac:dyDescent="0.2">
      <c r="A2564" s="194">
        <v>300</v>
      </c>
      <c r="B2564" s="195">
        <v>5970</v>
      </c>
      <c r="C2564" s="183"/>
      <c r="D2564" s="192" t="s">
        <v>1457</v>
      </c>
      <c r="E2564" s="192" t="s">
        <v>302</v>
      </c>
      <c r="F2564" s="191">
        <v>3310</v>
      </c>
      <c r="G2564" s="213" t="str">
        <f t="shared" si="78"/>
        <v>Zuid-Limburg</v>
      </c>
      <c r="H2564" s="215" t="str">
        <f t="shared" si="79"/>
        <v>TILBURG</v>
      </c>
    </row>
    <row r="2565" spans="1:8" x14ac:dyDescent="0.2">
      <c r="A2565" s="194">
        <v>300</v>
      </c>
      <c r="B2565" s="195">
        <v>5971</v>
      </c>
      <c r="C2565" s="183"/>
      <c r="D2565" s="192" t="s">
        <v>3055</v>
      </c>
      <c r="E2565" s="192" t="s">
        <v>986</v>
      </c>
      <c r="F2565" s="191">
        <v>3290</v>
      </c>
      <c r="G2565" s="213" t="str">
        <f t="shared" si="78"/>
        <v>Zuidoost-Brabant</v>
      </c>
      <c r="H2565" s="215" t="str">
        <f t="shared" si="79"/>
        <v>TILBURG</v>
      </c>
    </row>
    <row r="2566" spans="1:8" x14ac:dyDescent="0.2">
      <c r="A2566" s="194">
        <v>300</v>
      </c>
      <c r="B2566" s="195">
        <v>5972</v>
      </c>
      <c r="C2566" s="183"/>
      <c r="D2566" s="192" t="s">
        <v>3056</v>
      </c>
      <c r="E2566" s="192" t="s">
        <v>1458</v>
      </c>
      <c r="F2566" s="191">
        <v>3260</v>
      </c>
      <c r="G2566" s="213" t="str">
        <f t="shared" si="78"/>
        <v>West-Brabant</v>
      </c>
      <c r="H2566" s="215" t="str">
        <f t="shared" si="79"/>
        <v>TILBURG</v>
      </c>
    </row>
    <row r="2567" spans="1:8" x14ac:dyDescent="0.2">
      <c r="A2567" s="194">
        <v>300</v>
      </c>
      <c r="B2567" s="195">
        <v>5973</v>
      </c>
      <c r="C2567" s="183"/>
      <c r="D2567" s="192" t="s">
        <v>3056</v>
      </c>
      <c r="E2567" s="192" t="s">
        <v>1458</v>
      </c>
      <c r="F2567" s="191">
        <v>3250</v>
      </c>
      <c r="G2567" s="213" t="str">
        <f t="shared" si="78"/>
        <v>Zeeland</v>
      </c>
      <c r="H2567" s="215" t="str">
        <f t="shared" si="79"/>
        <v>TILBURG</v>
      </c>
    </row>
    <row r="2568" spans="1:8" x14ac:dyDescent="0.2">
      <c r="A2568" s="194">
        <v>300</v>
      </c>
      <c r="B2568" s="195">
        <v>5974</v>
      </c>
      <c r="C2568" s="183"/>
      <c r="D2568" s="192" t="s">
        <v>1459</v>
      </c>
      <c r="E2568" s="192" t="s">
        <v>297</v>
      </c>
      <c r="F2568" s="191">
        <v>3250</v>
      </c>
      <c r="G2568" s="213" t="str">
        <f t="shared" si="78"/>
        <v>Zeeland</v>
      </c>
      <c r="H2568" s="215" t="str">
        <f t="shared" si="79"/>
        <v>TILBURG</v>
      </c>
    </row>
    <row r="2569" spans="1:8" x14ac:dyDescent="0.2">
      <c r="A2569" s="194">
        <v>300</v>
      </c>
      <c r="B2569" s="195">
        <v>5975</v>
      </c>
      <c r="C2569" s="183"/>
      <c r="D2569" s="192" t="s">
        <v>1460</v>
      </c>
      <c r="E2569" s="192" t="s">
        <v>283</v>
      </c>
      <c r="F2569" s="191">
        <v>3180</v>
      </c>
      <c r="G2569" s="213" t="str">
        <f t="shared" si="78"/>
        <v>Haaglanden</v>
      </c>
      <c r="H2569" s="215" t="str">
        <f t="shared" si="79"/>
        <v>TILBURG</v>
      </c>
    </row>
    <row r="2570" spans="1:8" x14ac:dyDescent="0.2">
      <c r="A2570" s="194">
        <v>300</v>
      </c>
      <c r="B2570" s="195">
        <v>5977</v>
      </c>
      <c r="C2570" s="183"/>
      <c r="D2570" s="192" t="s">
        <v>3057</v>
      </c>
      <c r="E2570" s="192" t="s">
        <v>235</v>
      </c>
      <c r="F2570" s="191">
        <v>3260</v>
      </c>
      <c r="G2570" s="213" t="str">
        <f t="shared" si="78"/>
        <v>West-Brabant</v>
      </c>
      <c r="H2570" s="215" t="str">
        <f t="shared" si="79"/>
        <v>TILBURG</v>
      </c>
    </row>
    <row r="2571" spans="1:8" x14ac:dyDescent="0.2">
      <c r="A2571" s="194">
        <v>300</v>
      </c>
      <c r="B2571" s="195">
        <v>5978</v>
      </c>
      <c r="C2571" s="183"/>
      <c r="D2571" s="192" t="s">
        <v>3058</v>
      </c>
      <c r="E2571" s="192" t="s">
        <v>1135</v>
      </c>
      <c r="F2571" s="191">
        <v>3260</v>
      </c>
      <c r="G2571" s="213" t="str">
        <f t="shared" si="78"/>
        <v>West-Brabant</v>
      </c>
      <c r="H2571" s="215" t="str">
        <f t="shared" si="79"/>
        <v>TILBURG</v>
      </c>
    </row>
    <row r="2572" spans="1:8" x14ac:dyDescent="0.2">
      <c r="A2572" s="194">
        <v>300</v>
      </c>
      <c r="B2572" s="195">
        <v>5979</v>
      </c>
      <c r="C2572" s="183"/>
      <c r="D2572" s="192" t="s">
        <v>3059</v>
      </c>
      <c r="E2572" s="192" t="s">
        <v>288</v>
      </c>
      <c r="F2572" s="191">
        <v>3180</v>
      </c>
      <c r="G2572" s="213" t="str">
        <f t="shared" si="78"/>
        <v>Haaglanden</v>
      </c>
      <c r="H2572" s="215" t="str">
        <f t="shared" si="79"/>
        <v>TILBURG</v>
      </c>
    </row>
    <row r="2573" spans="1:8" x14ac:dyDescent="0.2">
      <c r="A2573" s="194">
        <v>300</v>
      </c>
      <c r="B2573" s="195">
        <v>5980</v>
      </c>
      <c r="C2573" s="183"/>
      <c r="D2573" s="192" t="s">
        <v>3060</v>
      </c>
      <c r="E2573" s="192" t="s">
        <v>1461</v>
      </c>
      <c r="F2573" s="191">
        <v>3290</v>
      </c>
      <c r="G2573" s="213" t="str">
        <f t="shared" si="78"/>
        <v>Zuidoost-Brabant</v>
      </c>
      <c r="H2573" s="215" t="str">
        <f t="shared" si="79"/>
        <v>TILBURG</v>
      </c>
    </row>
    <row r="2574" spans="1:8" x14ac:dyDescent="0.2">
      <c r="A2574" s="194">
        <v>300</v>
      </c>
      <c r="B2574" s="195">
        <v>5981</v>
      </c>
      <c r="C2574" s="183"/>
      <c r="D2574" s="192" t="s">
        <v>3061</v>
      </c>
      <c r="E2574" s="192" t="s">
        <v>236</v>
      </c>
      <c r="F2574" s="191">
        <v>3250</v>
      </c>
      <c r="G2574" s="213" t="str">
        <f t="shared" si="78"/>
        <v>Zeeland</v>
      </c>
      <c r="H2574" s="215" t="str">
        <f t="shared" si="79"/>
        <v>TILBURG</v>
      </c>
    </row>
    <row r="2575" spans="1:8" x14ac:dyDescent="0.2">
      <c r="A2575" s="194">
        <v>300</v>
      </c>
      <c r="B2575" s="195">
        <v>5982</v>
      </c>
      <c r="C2575" s="183"/>
      <c r="D2575" s="192" t="s">
        <v>1462</v>
      </c>
      <c r="E2575" s="192" t="s">
        <v>394</v>
      </c>
      <c r="F2575" s="191">
        <v>3180</v>
      </c>
      <c r="G2575" s="213" t="str">
        <f t="shared" si="78"/>
        <v>Haaglanden</v>
      </c>
      <c r="H2575" s="215" t="str">
        <f t="shared" si="79"/>
        <v>TILBURG</v>
      </c>
    </row>
    <row r="2576" spans="1:8" x14ac:dyDescent="0.2">
      <c r="A2576" s="194">
        <v>300</v>
      </c>
      <c r="B2576" s="195">
        <v>5983</v>
      </c>
      <c r="C2576" s="183"/>
      <c r="D2576" s="192" t="s">
        <v>3062</v>
      </c>
      <c r="E2576" s="192" t="s">
        <v>419</v>
      </c>
      <c r="F2576" s="191">
        <v>3250</v>
      </c>
      <c r="G2576" s="213" t="str">
        <f t="shared" si="78"/>
        <v>Zeeland</v>
      </c>
      <c r="H2576" s="215" t="str">
        <f t="shared" si="79"/>
        <v>TILBURG</v>
      </c>
    </row>
    <row r="2577" spans="1:8" x14ac:dyDescent="0.2">
      <c r="A2577" s="194">
        <v>300</v>
      </c>
      <c r="B2577" s="195">
        <v>5984</v>
      </c>
      <c r="C2577" s="183"/>
      <c r="D2577" s="192" t="s">
        <v>3063</v>
      </c>
      <c r="E2577" s="192" t="s">
        <v>553</v>
      </c>
      <c r="F2577" s="191">
        <v>3180</v>
      </c>
      <c r="G2577" s="213" t="str">
        <f t="shared" si="78"/>
        <v>Haaglanden</v>
      </c>
      <c r="H2577" s="215" t="str">
        <f t="shared" si="79"/>
        <v>TILBURG</v>
      </c>
    </row>
    <row r="2578" spans="1:8" x14ac:dyDescent="0.2">
      <c r="A2578" s="194">
        <v>300</v>
      </c>
      <c r="B2578" s="195">
        <v>5985</v>
      </c>
      <c r="C2578" s="183"/>
      <c r="D2578" s="192" t="s">
        <v>1463</v>
      </c>
      <c r="E2578" s="192" t="s">
        <v>260</v>
      </c>
      <c r="F2578" s="191">
        <v>3310</v>
      </c>
      <c r="G2578" s="213" t="str">
        <f t="shared" si="78"/>
        <v>Zuid-Limburg</v>
      </c>
      <c r="H2578" s="215" t="str">
        <f t="shared" si="79"/>
        <v>TILBURG</v>
      </c>
    </row>
    <row r="2579" spans="1:8" x14ac:dyDescent="0.2">
      <c r="A2579" s="194">
        <v>300</v>
      </c>
      <c r="B2579" s="195">
        <v>5986</v>
      </c>
      <c r="C2579" s="183"/>
      <c r="D2579" s="192" t="s">
        <v>1464</v>
      </c>
      <c r="E2579" s="192" t="s">
        <v>1465</v>
      </c>
      <c r="F2579" s="191">
        <v>3260</v>
      </c>
      <c r="G2579" s="213" t="str">
        <f t="shared" si="78"/>
        <v>West-Brabant</v>
      </c>
      <c r="H2579" s="215" t="str">
        <f t="shared" si="79"/>
        <v>TILBURG</v>
      </c>
    </row>
    <row r="2580" spans="1:8" x14ac:dyDescent="0.2">
      <c r="A2580" s="194">
        <v>300</v>
      </c>
      <c r="B2580" s="195">
        <v>5987</v>
      </c>
      <c r="C2580" s="183"/>
      <c r="D2580" s="192" t="s">
        <v>1466</v>
      </c>
      <c r="E2580" s="192" t="s">
        <v>560</v>
      </c>
      <c r="F2580" s="191">
        <v>3180</v>
      </c>
      <c r="G2580" s="213" t="str">
        <f t="shared" si="78"/>
        <v>Haaglanden</v>
      </c>
      <c r="H2580" s="215" t="str">
        <f t="shared" si="79"/>
        <v>TILBURG</v>
      </c>
    </row>
    <row r="2581" spans="1:8" x14ac:dyDescent="0.2">
      <c r="A2581" s="194">
        <v>300</v>
      </c>
      <c r="B2581" s="195">
        <v>5988</v>
      </c>
      <c r="C2581" s="183"/>
      <c r="D2581" s="192" t="s">
        <v>3064</v>
      </c>
      <c r="E2581" s="192" t="s">
        <v>302</v>
      </c>
      <c r="F2581" s="191">
        <v>3310</v>
      </c>
      <c r="G2581" s="213" t="str">
        <f t="shared" si="78"/>
        <v>Zuid-Limburg</v>
      </c>
      <c r="H2581" s="215" t="str">
        <f t="shared" si="79"/>
        <v>TILBURG</v>
      </c>
    </row>
    <row r="2582" spans="1:8" x14ac:dyDescent="0.2">
      <c r="A2582" s="194">
        <v>300</v>
      </c>
      <c r="B2582" s="195">
        <v>5989</v>
      </c>
      <c r="C2582" s="183"/>
      <c r="D2582" s="192" t="s">
        <v>2875</v>
      </c>
      <c r="E2582" s="192" t="s">
        <v>551</v>
      </c>
      <c r="F2582" s="191">
        <v>3180</v>
      </c>
      <c r="G2582" s="213" t="str">
        <f t="shared" si="78"/>
        <v>Haaglanden</v>
      </c>
      <c r="H2582" s="215" t="str">
        <f t="shared" si="79"/>
        <v>TILBURG</v>
      </c>
    </row>
    <row r="2583" spans="1:8" x14ac:dyDescent="0.2">
      <c r="A2583" s="194">
        <v>300</v>
      </c>
      <c r="B2583" s="195">
        <v>5990</v>
      </c>
      <c r="C2583" s="183"/>
      <c r="D2583" s="192" t="s">
        <v>3065</v>
      </c>
      <c r="E2583" s="192" t="s">
        <v>255</v>
      </c>
      <c r="F2583" s="191">
        <v>3260</v>
      </c>
      <c r="G2583" s="213" t="str">
        <f t="shared" si="78"/>
        <v>West-Brabant</v>
      </c>
      <c r="H2583" s="215" t="str">
        <f t="shared" si="79"/>
        <v>TILBURG</v>
      </c>
    </row>
    <row r="2584" spans="1:8" x14ac:dyDescent="0.2">
      <c r="A2584" s="194">
        <v>300</v>
      </c>
      <c r="B2584" s="195">
        <v>5991</v>
      </c>
      <c r="C2584" s="183"/>
      <c r="D2584" s="192" t="s">
        <v>3066</v>
      </c>
      <c r="E2584" s="192" t="s">
        <v>814</v>
      </c>
      <c r="F2584" s="191">
        <v>3260</v>
      </c>
      <c r="G2584" s="213" t="str">
        <f t="shared" ref="G2584:G2647" si="80">VLOOKUP($F2584,$J$23:$L$54,2,FALSE)</f>
        <v>West-Brabant</v>
      </c>
      <c r="H2584" s="215" t="str">
        <f t="shared" ref="H2584:H2647" si="81">VLOOKUP($F2584,$J$23:$L$54,3,FALSE)</f>
        <v>TILBURG</v>
      </c>
    </row>
    <row r="2585" spans="1:8" x14ac:dyDescent="0.2">
      <c r="A2585" s="194">
        <v>300</v>
      </c>
      <c r="B2585" s="195">
        <v>5992</v>
      </c>
      <c r="C2585" s="183"/>
      <c r="D2585" s="192" t="s">
        <v>3066</v>
      </c>
      <c r="E2585" s="192" t="s">
        <v>814</v>
      </c>
      <c r="F2585" s="191">
        <v>3250</v>
      </c>
      <c r="G2585" s="213" t="str">
        <f t="shared" si="80"/>
        <v>Zeeland</v>
      </c>
      <c r="H2585" s="215" t="str">
        <f t="shared" si="81"/>
        <v>TILBURG</v>
      </c>
    </row>
    <row r="2586" spans="1:8" x14ac:dyDescent="0.2">
      <c r="A2586" s="194">
        <v>300</v>
      </c>
      <c r="B2586" s="195">
        <v>5993</v>
      </c>
      <c r="C2586" s="183"/>
      <c r="D2586" s="192" t="s">
        <v>3066</v>
      </c>
      <c r="E2586" s="192" t="s">
        <v>3067</v>
      </c>
      <c r="F2586" s="191">
        <v>3230</v>
      </c>
      <c r="G2586" s="213" t="str">
        <f t="shared" si="80"/>
        <v>Zuid-Hollandse Eilanden</v>
      </c>
      <c r="H2586" s="215" t="str">
        <f t="shared" si="81"/>
        <v>TILBURG</v>
      </c>
    </row>
    <row r="2587" spans="1:8" x14ac:dyDescent="0.2">
      <c r="A2587" s="194">
        <v>300</v>
      </c>
      <c r="B2587" s="195">
        <v>5994</v>
      </c>
      <c r="C2587" s="183"/>
      <c r="D2587" s="192" t="s">
        <v>1467</v>
      </c>
      <c r="E2587" s="192" t="s">
        <v>1468</v>
      </c>
      <c r="F2587" s="191">
        <v>3230</v>
      </c>
      <c r="G2587" s="213" t="str">
        <f t="shared" si="80"/>
        <v>Zuid-Hollandse Eilanden</v>
      </c>
      <c r="H2587" s="215" t="str">
        <f t="shared" si="81"/>
        <v>TILBURG</v>
      </c>
    </row>
    <row r="2588" spans="1:8" x14ac:dyDescent="0.2">
      <c r="A2588" s="194">
        <v>300</v>
      </c>
      <c r="B2588" s="195">
        <v>5995</v>
      </c>
      <c r="C2588" s="183"/>
      <c r="D2588" s="192" t="s">
        <v>1469</v>
      </c>
      <c r="E2588" s="192" t="s">
        <v>1470</v>
      </c>
      <c r="F2588" s="191">
        <v>3290</v>
      </c>
      <c r="G2588" s="213" t="str">
        <f t="shared" si="80"/>
        <v>Zuidoost-Brabant</v>
      </c>
      <c r="H2588" s="215" t="str">
        <f t="shared" si="81"/>
        <v>TILBURG</v>
      </c>
    </row>
    <row r="2589" spans="1:8" x14ac:dyDescent="0.2">
      <c r="A2589" s="194">
        <v>300</v>
      </c>
      <c r="B2589" s="195">
        <v>5996</v>
      </c>
      <c r="C2589" s="183"/>
      <c r="D2589" s="192" t="s">
        <v>1471</v>
      </c>
      <c r="E2589" s="192" t="s">
        <v>455</v>
      </c>
      <c r="F2589" s="191">
        <v>3260</v>
      </c>
      <c r="G2589" s="213" t="str">
        <f t="shared" si="80"/>
        <v>West-Brabant</v>
      </c>
      <c r="H2589" s="215" t="str">
        <f t="shared" si="81"/>
        <v>TILBURG</v>
      </c>
    </row>
    <row r="2590" spans="1:8" x14ac:dyDescent="0.2">
      <c r="A2590" s="194">
        <v>300</v>
      </c>
      <c r="B2590" s="195">
        <v>5997</v>
      </c>
      <c r="C2590" s="183"/>
      <c r="D2590" s="192" t="s">
        <v>1472</v>
      </c>
      <c r="E2590" s="192" t="s">
        <v>1290</v>
      </c>
      <c r="F2590" s="191">
        <v>3250</v>
      </c>
      <c r="G2590" s="213" t="str">
        <f t="shared" si="80"/>
        <v>Zeeland</v>
      </c>
      <c r="H2590" s="215" t="str">
        <f t="shared" si="81"/>
        <v>TILBURG</v>
      </c>
    </row>
    <row r="2591" spans="1:8" x14ac:dyDescent="0.2">
      <c r="A2591" s="194">
        <v>300</v>
      </c>
      <c r="B2591" s="195">
        <v>5998</v>
      </c>
      <c r="C2591" s="183"/>
      <c r="D2591" s="192" t="s">
        <v>3068</v>
      </c>
      <c r="E2591" s="192" t="s">
        <v>553</v>
      </c>
      <c r="F2591" s="191">
        <v>3180</v>
      </c>
      <c r="G2591" s="213" t="str">
        <f t="shared" si="80"/>
        <v>Haaglanden</v>
      </c>
      <c r="H2591" s="215" t="str">
        <f t="shared" si="81"/>
        <v>TILBURG</v>
      </c>
    </row>
    <row r="2592" spans="1:8" x14ac:dyDescent="0.2">
      <c r="A2592" s="194">
        <v>300</v>
      </c>
      <c r="B2592" s="195">
        <v>5999</v>
      </c>
      <c r="C2592" s="183"/>
      <c r="D2592" s="192" t="s">
        <v>3069</v>
      </c>
      <c r="E2592" s="192" t="s">
        <v>401</v>
      </c>
      <c r="F2592" s="191">
        <v>3180</v>
      </c>
      <c r="G2592" s="213" t="str">
        <f t="shared" si="80"/>
        <v>Haaglanden</v>
      </c>
      <c r="H2592" s="215" t="str">
        <f t="shared" si="81"/>
        <v>TILBURG</v>
      </c>
    </row>
    <row r="2593" spans="1:8" x14ac:dyDescent="0.2">
      <c r="A2593" s="194">
        <v>300</v>
      </c>
      <c r="B2593" s="195">
        <v>6000</v>
      </c>
      <c r="C2593" s="183"/>
      <c r="D2593" s="192" t="s">
        <v>1473</v>
      </c>
      <c r="E2593" s="192" t="s">
        <v>1474</v>
      </c>
      <c r="F2593" s="191">
        <v>3250</v>
      </c>
      <c r="G2593" s="213" t="str">
        <f t="shared" si="80"/>
        <v>Zeeland</v>
      </c>
      <c r="H2593" s="215" t="str">
        <f t="shared" si="81"/>
        <v>TILBURG</v>
      </c>
    </row>
    <row r="2594" spans="1:8" x14ac:dyDescent="0.2">
      <c r="A2594" s="194">
        <v>300</v>
      </c>
      <c r="B2594" s="195">
        <v>6001</v>
      </c>
      <c r="C2594" s="183"/>
      <c r="D2594" s="192" t="s">
        <v>3070</v>
      </c>
      <c r="E2594" s="192" t="s">
        <v>253</v>
      </c>
      <c r="F2594" s="191">
        <v>3290</v>
      </c>
      <c r="G2594" s="213" t="str">
        <f t="shared" si="80"/>
        <v>Zuidoost-Brabant</v>
      </c>
      <c r="H2594" s="215" t="str">
        <f t="shared" si="81"/>
        <v>TILBURG</v>
      </c>
    </row>
    <row r="2595" spans="1:8" x14ac:dyDescent="0.2">
      <c r="A2595" s="194">
        <v>300</v>
      </c>
      <c r="B2595" s="195">
        <v>6002</v>
      </c>
      <c r="C2595" s="183"/>
      <c r="D2595" s="192" t="s">
        <v>1475</v>
      </c>
      <c r="E2595" s="192" t="s">
        <v>288</v>
      </c>
      <c r="F2595" s="191">
        <v>3250</v>
      </c>
      <c r="G2595" s="213" t="str">
        <f t="shared" si="80"/>
        <v>Zeeland</v>
      </c>
      <c r="H2595" s="215" t="str">
        <f t="shared" si="81"/>
        <v>TILBURG</v>
      </c>
    </row>
    <row r="2596" spans="1:8" x14ac:dyDescent="0.2">
      <c r="A2596" s="194">
        <v>300</v>
      </c>
      <c r="B2596" s="195">
        <v>6003</v>
      </c>
      <c r="C2596" s="183"/>
      <c r="D2596" s="192" t="s">
        <v>3071</v>
      </c>
      <c r="E2596" s="192" t="s">
        <v>444</v>
      </c>
      <c r="F2596" s="191">
        <v>3290</v>
      </c>
      <c r="G2596" s="213" t="str">
        <f t="shared" si="80"/>
        <v>Zuidoost-Brabant</v>
      </c>
      <c r="H2596" s="215" t="str">
        <f t="shared" si="81"/>
        <v>TILBURG</v>
      </c>
    </row>
    <row r="2597" spans="1:8" x14ac:dyDescent="0.2">
      <c r="A2597" s="194">
        <v>300</v>
      </c>
      <c r="B2597" s="195">
        <v>6004</v>
      </c>
      <c r="C2597" s="183"/>
      <c r="D2597" s="192" t="s">
        <v>3071</v>
      </c>
      <c r="E2597" s="192" t="s">
        <v>444</v>
      </c>
      <c r="F2597" s="191">
        <v>3260</v>
      </c>
      <c r="G2597" s="213" t="str">
        <f t="shared" si="80"/>
        <v>West-Brabant</v>
      </c>
      <c r="H2597" s="215" t="str">
        <f t="shared" si="81"/>
        <v>TILBURG</v>
      </c>
    </row>
    <row r="2598" spans="1:8" x14ac:dyDescent="0.2">
      <c r="A2598" s="194">
        <v>300</v>
      </c>
      <c r="B2598" s="195">
        <v>6005</v>
      </c>
      <c r="C2598" s="183"/>
      <c r="D2598" s="192" t="s">
        <v>1476</v>
      </c>
      <c r="E2598" s="192" t="s">
        <v>1477</v>
      </c>
      <c r="F2598" s="191">
        <v>3250</v>
      </c>
      <c r="G2598" s="213" t="str">
        <f t="shared" si="80"/>
        <v>Zeeland</v>
      </c>
      <c r="H2598" s="215" t="str">
        <f t="shared" si="81"/>
        <v>TILBURG</v>
      </c>
    </row>
    <row r="2599" spans="1:8" x14ac:dyDescent="0.2">
      <c r="A2599" s="194">
        <v>300</v>
      </c>
      <c r="B2599" s="195">
        <v>6006</v>
      </c>
      <c r="C2599" s="183"/>
      <c r="D2599" s="192" t="s">
        <v>1447</v>
      </c>
      <c r="E2599" s="192" t="s">
        <v>297</v>
      </c>
      <c r="F2599" s="191">
        <v>3260</v>
      </c>
      <c r="G2599" s="213" t="str">
        <f t="shared" si="80"/>
        <v>West-Brabant</v>
      </c>
      <c r="H2599" s="215" t="str">
        <f t="shared" si="81"/>
        <v>TILBURG</v>
      </c>
    </row>
    <row r="2600" spans="1:8" x14ac:dyDescent="0.2">
      <c r="A2600" s="194">
        <v>300</v>
      </c>
      <c r="B2600" s="195">
        <v>6007</v>
      </c>
      <c r="C2600" s="183"/>
      <c r="D2600" s="192" t="s">
        <v>3072</v>
      </c>
      <c r="E2600" s="192" t="s">
        <v>553</v>
      </c>
      <c r="F2600" s="191">
        <v>3180</v>
      </c>
      <c r="G2600" s="213" t="str">
        <f t="shared" si="80"/>
        <v>Haaglanden</v>
      </c>
      <c r="H2600" s="215" t="str">
        <f t="shared" si="81"/>
        <v>TILBURG</v>
      </c>
    </row>
    <row r="2601" spans="1:8" x14ac:dyDescent="0.2">
      <c r="A2601" s="194">
        <v>300</v>
      </c>
      <c r="B2601" s="195">
        <v>6008</v>
      </c>
      <c r="C2601" s="183"/>
      <c r="D2601" s="192" t="s">
        <v>3073</v>
      </c>
      <c r="E2601" s="192" t="s">
        <v>553</v>
      </c>
      <c r="F2601" s="191">
        <v>3180</v>
      </c>
      <c r="G2601" s="213" t="str">
        <f t="shared" si="80"/>
        <v>Haaglanden</v>
      </c>
      <c r="H2601" s="215" t="str">
        <f t="shared" si="81"/>
        <v>TILBURG</v>
      </c>
    </row>
    <row r="2602" spans="1:8" x14ac:dyDescent="0.2">
      <c r="A2602" s="194">
        <v>300</v>
      </c>
      <c r="B2602" s="195">
        <v>6009</v>
      </c>
      <c r="C2602" s="183"/>
      <c r="D2602" s="192" t="s">
        <v>3074</v>
      </c>
      <c r="E2602" s="192" t="s">
        <v>553</v>
      </c>
      <c r="F2602" s="191">
        <v>3180</v>
      </c>
      <c r="G2602" s="213" t="str">
        <f t="shared" si="80"/>
        <v>Haaglanden</v>
      </c>
      <c r="H2602" s="215" t="str">
        <f t="shared" si="81"/>
        <v>TILBURG</v>
      </c>
    </row>
    <row r="2603" spans="1:8" x14ac:dyDescent="0.2">
      <c r="A2603" s="194">
        <v>300</v>
      </c>
      <c r="B2603" s="195">
        <v>6010</v>
      </c>
      <c r="C2603" s="183"/>
      <c r="D2603" s="192" t="s">
        <v>3075</v>
      </c>
      <c r="E2603" s="192" t="s">
        <v>560</v>
      </c>
      <c r="F2603" s="191">
        <v>3180</v>
      </c>
      <c r="G2603" s="213" t="str">
        <f t="shared" si="80"/>
        <v>Haaglanden</v>
      </c>
      <c r="H2603" s="215" t="str">
        <f t="shared" si="81"/>
        <v>TILBURG</v>
      </c>
    </row>
    <row r="2604" spans="1:8" x14ac:dyDescent="0.2">
      <c r="A2604" s="194">
        <v>300</v>
      </c>
      <c r="B2604" s="195">
        <v>6011</v>
      </c>
      <c r="C2604" s="183"/>
      <c r="D2604" s="192" t="s">
        <v>3076</v>
      </c>
      <c r="E2604" s="192" t="s">
        <v>553</v>
      </c>
      <c r="F2604" s="191">
        <v>3180</v>
      </c>
      <c r="G2604" s="213" t="str">
        <f t="shared" si="80"/>
        <v>Haaglanden</v>
      </c>
      <c r="H2604" s="215" t="str">
        <f t="shared" si="81"/>
        <v>TILBURG</v>
      </c>
    </row>
    <row r="2605" spans="1:8" x14ac:dyDescent="0.2">
      <c r="A2605" s="194">
        <v>300</v>
      </c>
      <c r="B2605" s="195">
        <v>6012</v>
      </c>
      <c r="C2605" s="183"/>
      <c r="D2605" s="192" t="s">
        <v>3077</v>
      </c>
      <c r="E2605" s="192" t="s">
        <v>553</v>
      </c>
      <c r="F2605" s="191">
        <v>3180</v>
      </c>
      <c r="G2605" s="213" t="str">
        <f t="shared" si="80"/>
        <v>Haaglanden</v>
      </c>
      <c r="H2605" s="215" t="str">
        <f t="shared" si="81"/>
        <v>TILBURG</v>
      </c>
    </row>
    <row r="2606" spans="1:8" x14ac:dyDescent="0.2">
      <c r="A2606" s="194">
        <v>300</v>
      </c>
      <c r="B2606" s="195">
        <v>6013</v>
      </c>
      <c r="C2606" s="183"/>
      <c r="D2606" s="192" t="s">
        <v>3078</v>
      </c>
      <c r="E2606" s="192" t="s">
        <v>556</v>
      </c>
      <c r="F2606" s="191">
        <v>3180</v>
      </c>
      <c r="G2606" s="213" t="str">
        <f t="shared" si="80"/>
        <v>Haaglanden</v>
      </c>
      <c r="H2606" s="215" t="str">
        <f t="shared" si="81"/>
        <v>TILBURG</v>
      </c>
    </row>
    <row r="2607" spans="1:8" x14ac:dyDescent="0.2">
      <c r="A2607" s="194">
        <v>300</v>
      </c>
      <c r="B2607" s="195">
        <v>6014</v>
      </c>
      <c r="C2607" s="183"/>
      <c r="D2607" s="192" t="s">
        <v>3079</v>
      </c>
      <c r="E2607" s="192" t="s">
        <v>553</v>
      </c>
      <c r="F2607" s="191">
        <v>3180</v>
      </c>
      <c r="G2607" s="213" t="str">
        <f t="shared" si="80"/>
        <v>Haaglanden</v>
      </c>
      <c r="H2607" s="215" t="str">
        <f t="shared" si="81"/>
        <v>TILBURG</v>
      </c>
    </row>
    <row r="2608" spans="1:8" x14ac:dyDescent="0.2">
      <c r="A2608" s="194">
        <v>300</v>
      </c>
      <c r="B2608" s="195">
        <v>6015</v>
      </c>
      <c r="C2608" s="183"/>
      <c r="D2608" s="192" t="s">
        <v>3080</v>
      </c>
      <c r="E2608" s="192" t="s">
        <v>553</v>
      </c>
      <c r="F2608" s="191">
        <v>3180</v>
      </c>
      <c r="G2608" s="213" t="str">
        <f t="shared" si="80"/>
        <v>Haaglanden</v>
      </c>
      <c r="H2608" s="215" t="str">
        <f t="shared" si="81"/>
        <v>TILBURG</v>
      </c>
    </row>
    <row r="2609" spans="1:8" x14ac:dyDescent="0.2">
      <c r="A2609" s="194">
        <v>300</v>
      </c>
      <c r="B2609" s="195">
        <v>6016</v>
      </c>
      <c r="C2609" s="183"/>
      <c r="D2609" s="192" t="s">
        <v>3081</v>
      </c>
      <c r="E2609" s="192" t="s">
        <v>560</v>
      </c>
      <c r="F2609" s="191">
        <v>3180</v>
      </c>
      <c r="G2609" s="213" t="str">
        <f t="shared" si="80"/>
        <v>Haaglanden</v>
      </c>
      <c r="H2609" s="215" t="str">
        <f t="shared" si="81"/>
        <v>TILBURG</v>
      </c>
    </row>
    <row r="2610" spans="1:8" x14ac:dyDescent="0.2">
      <c r="A2610" s="194">
        <v>300</v>
      </c>
      <c r="B2610" s="195">
        <v>6017</v>
      </c>
      <c r="C2610" s="183"/>
      <c r="D2610" s="192" t="s">
        <v>3082</v>
      </c>
      <c r="E2610" s="192" t="s">
        <v>560</v>
      </c>
      <c r="F2610" s="191">
        <v>3180</v>
      </c>
      <c r="G2610" s="213" t="str">
        <f t="shared" si="80"/>
        <v>Haaglanden</v>
      </c>
      <c r="H2610" s="215" t="str">
        <f t="shared" si="81"/>
        <v>TILBURG</v>
      </c>
    </row>
    <row r="2611" spans="1:8" x14ac:dyDescent="0.2">
      <c r="A2611" s="194">
        <v>300</v>
      </c>
      <c r="B2611" s="195">
        <v>6018</v>
      </c>
      <c r="C2611" s="183"/>
      <c r="D2611" s="192" t="s">
        <v>3083</v>
      </c>
      <c r="E2611" s="192" t="s">
        <v>394</v>
      </c>
      <c r="F2611" s="191">
        <v>3180</v>
      </c>
      <c r="G2611" s="213" t="str">
        <f t="shared" si="80"/>
        <v>Haaglanden</v>
      </c>
      <c r="H2611" s="215" t="str">
        <f t="shared" si="81"/>
        <v>TILBURG</v>
      </c>
    </row>
    <row r="2612" spans="1:8" x14ac:dyDescent="0.2">
      <c r="A2612" s="194">
        <v>300</v>
      </c>
      <c r="B2612" s="195">
        <v>6019</v>
      </c>
      <c r="C2612" s="183"/>
      <c r="D2612" s="192" t="s">
        <v>3084</v>
      </c>
      <c r="E2612" s="192" t="s">
        <v>404</v>
      </c>
      <c r="F2612" s="191">
        <v>3180</v>
      </c>
      <c r="G2612" s="213" t="str">
        <f t="shared" si="80"/>
        <v>Haaglanden</v>
      </c>
      <c r="H2612" s="215" t="str">
        <f t="shared" si="81"/>
        <v>TILBURG</v>
      </c>
    </row>
    <row r="2613" spans="1:8" x14ac:dyDescent="0.2">
      <c r="A2613" s="194">
        <v>300</v>
      </c>
      <c r="B2613" s="195">
        <v>6020</v>
      </c>
      <c r="C2613" s="183"/>
      <c r="D2613" s="192" t="s">
        <v>3085</v>
      </c>
      <c r="E2613" s="192" t="s">
        <v>553</v>
      </c>
      <c r="F2613" s="191">
        <v>3180</v>
      </c>
      <c r="G2613" s="213" t="str">
        <f t="shared" si="80"/>
        <v>Haaglanden</v>
      </c>
      <c r="H2613" s="215" t="str">
        <f t="shared" si="81"/>
        <v>TILBURG</v>
      </c>
    </row>
    <row r="2614" spans="1:8" x14ac:dyDescent="0.2">
      <c r="A2614" s="194">
        <v>300</v>
      </c>
      <c r="B2614" s="195">
        <v>6021</v>
      </c>
      <c r="C2614" s="183"/>
      <c r="D2614" s="192" t="s">
        <v>3086</v>
      </c>
      <c r="E2614" s="192" t="s">
        <v>553</v>
      </c>
      <c r="F2614" s="191">
        <v>3180</v>
      </c>
      <c r="G2614" s="213" t="str">
        <f t="shared" si="80"/>
        <v>Haaglanden</v>
      </c>
      <c r="H2614" s="215" t="str">
        <f t="shared" si="81"/>
        <v>TILBURG</v>
      </c>
    </row>
    <row r="2615" spans="1:8" x14ac:dyDescent="0.2">
      <c r="A2615" s="194">
        <v>300</v>
      </c>
      <c r="B2615" s="195">
        <v>6022</v>
      </c>
      <c r="C2615" s="183"/>
      <c r="D2615" s="192" t="s">
        <v>3087</v>
      </c>
      <c r="E2615" s="192" t="s">
        <v>401</v>
      </c>
      <c r="F2615" s="191">
        <v>3180</v>
      </c>
      <c r="G2615" s="213" t="str">
        <f t="shared" si="80"/>
        <v>Haaglanden</v>
      </c>
      <c r="H2615" s="215" t="str">
        <f t="shared" si="81"/>
        <v>TILBURG</v>
      </c>
    </row>
    <row r="2616" spans="1:8" x14ac:dyDescent="0.2">
      <c r="A2616" s="194">
        <v>300</v>
      </c>
      <c r="B2616" s="195">
        <v>6023</v>
      </c>
      <c r="C2616" s="183"/>
      <c r="D2616" s="192" t="s">
        <v>3088</v>
      </c>
      <c r="E2616" s="192" t="s">
        <v>560</v>
      </c>
      <c r="F2616" s="191">
        <v>3180</v>
      </c>
      <c r="G2616" s="213" t="str">
        <f t="shared" si="80"/>
        <v>Haaglanden</v>
      </c>
      <c r="H2616" s="215" t="str">
        <f t="shared" si="81"/>
        <v>TILBURG</v>
      </c>
    </row>
    <row r="2617" spans="1:8" x14ac:dyDescent="0.2">
      <c r="A2617" s="194">
        <v>300</v>
      </c>
      <c r="B2617" s="195">
        <v>6024</v>
      </c>
      <c r="C2617" s="183"/>
      <c r="D2617" s="192" t="s">
        <v>3089</v>
      </c>
      <c r="E2617" s="192" t="s">
        <v>394</v>
      </c>
      <c r="F2617" s="191">
        <v>3180</v>
      </c>
      <c r="G2617" s="213" t="str">
        <f t="shared" si="80"/>
        <v>Haaglanden</v>
      </c>
      <c r="H2617" s="215" t="str">
        <f t="shared" si="81"/>
        <v>TILBURG</v>
      </c>
    </row>
    <row r="2618" spans="1:8" x14ac:dyDescent="0.2">
      <c r="A2618" s="194">
        <v>300</v>
      </c>
      <c r="B2618" s="195">
        <v>6025</v>
      </c>
      <c r="C2618" s="183"/>
      <c r="D2618" s="192" t="s">
        <v>3090</v>
      </c>
      <c r="E2618" s="192" t="s">
        <v>553</v>
      </c>
      <c r="F2618" s="191">
        <v>3180</v>
      </c>
      <c r="G2618" s="213" t="str">
        <f t="shared" si="80"/>
        <v>Haaglanden</v>
      </c>
      <c r="H2618" s="215" t="str">
        <f t="shared" si="81"/>
        <v>TILBURG</v>
      </c>
    </row>
    <row r="2619" spans="1:8" x14ac:dyDescent="0.2">
      <c r="A2619" s="194">
        <v>300</v>
      </c>
      <c r="B2619" s="195">
        <v>6026</v>
      </c>
      <c r="C2619" s="183"/>
      <c r="D2619" s="192" t="s">
        <v>3091</v>
      </c>
      <c r="E2619" s="192" t="s">
        <v>241</v>
      </c>
      <c r="F2619" s="191">
        <v>3180</v>
      </c>
      <c r="G2619" s="213" t="str">
        <f t="shared" si="80"/>
        <v>Haaglanden</v>
      </c>
      <c r="H2619" s="215" t="str">
        <f t="shared" si="81"/>
        <v>TILBURG</v>
      </c>
    </row>
    <row r="2620" spans="1:8" x14ac:dyDescent="0.2">
      <c r="A2620" s="194">
        <v>300</v>
      </c>
      <c r="B2620" s="195">
        <v>6027</v>
      </c>
      <c r="C2620" s="183"/>
      <c r="D2620" s="192" t="s">
        <v>3092</v>
      </c>
      <c r="E2620" s="192" t="s">
        <v>553</v>
      </c>
      <c r="F2620" s="191">
        <v>3180</v>
      </c>
      <c r="G2620" s="213" t="str">
        <f t="shared" si="80"/>
        <v>Haaglanden</v>
      </c>
      <c r="H2620" s="215" t="str">
        <f t="shared" si="81"/>
        <v>TILBURG</v>
      </c>
    </row>
    <row r="2621" spans="1:8" x14ac:dyDescent="0.2">
      <c r="A2621" s="194">
        <v>300</v>
      </c>
      <c r="B2621" s="195">
        <v>6028</v>
      </c>
      <c r="C2621" s="183"/>
      <c r="D2621" s="192" t="s">
        <v>3093</v>
      </c>
      <c r="E2621" s="192" t="s">
        <v>560</v>
      </c>
      <c r="F2621" s="191">
        <v>3180</v>
      </c>
      <c r="G2621" s="213" t="str">
        <f t="shared" si="80"/>
        <v>Haaglanden</v>
      </c>
      <c r="H2621" s="215" t="str">
        <f t="shared" si="81"/>
        <v>TILBURG</v>
      </c>
    </row>
    <row r="2622" spans="1:8" x14ac:dyDescent="0.2">
      <c r="A2622" s="194">
        <v>300</v>
      </c>
      <c r="B2622" s="195">
        <v>6029</v>
      </c>
      <c r="C2622" s="183"/>
      <c r="D2622" s="192" t="s">
        <v>1478</v>
      </c>
      <c r="E2622" s="192" t="s">
        <v>553</v>
      </c>
      <c r="F2622" s="191">
        <v>3180</v>
      </c>
      <c r="G2622" s="213" t="str">
        <f t="shared" si="80"/>
        <v>Haaglanden</v>
      </c>
      <c r="H2622" s="215" t="str">
        <f t="shared" si="81"/>
        <v>TILBURG</v>
      </c>
    </row>
    <row r="2623" spans="1:8" x14ac:dyDescent="0.2">
      <c r="A2623" s="194">
        <v>300</v>
      </c>
      <c r="B2623" s="195">
        <v>6030</v>
      </c>
      <c r="C2623" s="183"/>
      <c r="D2623" s="192" t="s">
        <v>3094</v>
      </c>
      <c r="E2623" s="192" t="s">
        <v>553</v>
      </c>
      <c r="F2623" s="191">
        <v>3180</v>
      </c>
      <c r="G2623" s="213" t="str">
        <f t="shared" si="80"/>
        <v>Haaglanden</v>
      </c>
      <c r="H2623" s="215" t="str">
        <f t="shared" si="81"/>
        <v>TILBURG</v>
      </c>
    </row>
    <row r="2624" spans="1:8" x14ac:dyDescent="0.2">
      <c r="A2624" s="194">
        <v>300</v>
      </c>
      <c r="B2624" s="195">
        <v>6031</v>
      </c>
      <c r="C2624" s="183"/>
      <c r="D2624" s="192" t="s">
        <v>3095</v>
      </c>
      <c r="E2624" s="192" t="s">
        <v>560</v>
      </c>
      <c r="F2624" s="191">
        <v>3180</v>
      </c>
      <c r="G2624" s="213" t="str">
        <f t="shared" si="80"/>
        <v>Haaglanden</v>
      </c>
      <c r="H2624" s="215" t="str">
        <f t="shared" si="81"/>
        <v>TILBURG</v>
      </c>
    </row>
    <row r="2625" spans="1:8" x14ac:dyDescent="0.2">
      <c r="A2625" s="194">
        <v>300</v>
      </c>
      <c r="B2625" s="195">
        <v>6032</v>
      </c>
      <c r="C2625" s="183"/>
      <c r="D2625" s="192" t="s">
        <v>3096</v>
      </c>
      <c r="E2625" s="192" t="s">
        <v>560</v>
      </c>
      <c r="F2625" s="191">
        <v>3180</v>
      </c>
      <c r="G2625" s="213" t="str">
        <f t="shared" si="80"/>
        <v>Haaglanden</v>
      </c>
      <c r="H2625" s="215" t="str">
        <f t="shared" si="81"/>
        <v>TILBURG</v>
      </c>
    </row>
    <row r="2626" spans="1:8" x14ac:dyDescent="0.2">
      <c r="A2626" s="194">
        <v>300</v>
      </c>
      <c r="B2626" s="195">
        <v>6034</v>
      </c>
      <c r="C2626" s="183"/>
      <c r="D2626" s="192" t="s">
        <v>3097</v>
      </c>
      <c r="E2626" s="192" t="s">
        <v>394</v>
      </c>
      <c r="F2626" s="191">
        <v>3180</v>
      </c>
      <c r="G2626" s="213" t="str">
        <f t="shared" si="80"/>
        <v>Haaglanden</v>
      </c>
      <c r="H2626" s="215" t="str">
        <f t="shared" si="81"/>
        <v>TILBURG</v>
      </c>
    </row>
    <row r="2627" spans="1:8" x14ac:dyDescent="0.2">
      <c r="A2627" s="194">
        <v>300</v>
      </c>
      <c r="B2627" s="195">
        <v>6035</v>
      </c>
      <c r="C2627" s="183"/>
      <c r="D2627" s="192" t="s">
        <v>3098</v>
      </c>
      <c r="E2627" s="192" t="s">
        <v>553</v>
      </c>
      <c r="F2627" s="191">
        <v>3180</v>
      </c>
      <c r="G2627" s="213" t="str">
        <f t="shared" si="80"/>
        <v>Haaglanden</v>
      </c>
      <c r="H2627" s="215" t="str">
        <f t="shared" si="81"/>
        <v>TILBURG</v>
      </c>
    </row>
    <row r="2628" spans="1:8" x14ac:dyDescent="0.2">
      <c r="A2628" s="194">
        <v>300</v>
      </c>
      <c r="B2628" s="195">
        <v>6036</v>
      </c>
      <c r="C2628" s="183"/>
      <c r="D2628" s="192" t="s">
        <v>3099</v>
      </c>
      <c r="E2628" s="192" t="s">
        <v>553</v>
      </c>
      <c r="F2628" s="191">
        <v>3180</v>
      </c>
      <c r="G2628" s="213" t="str">
        <f t="shared" si="80"/>
        <v>Haaglanden</v>
      </c>
      <c r="H2628" s="215" t="str">
        <f t="shared" si="81"/>
        <v>TILBURG</v>
      </c>
    </row>
    <row r="2629" spans="1:8" x14ac:dyDescent="0.2">
      <c r="A2629" s="194">
        <v>300</v>
      </c>
      <c r="B2629" s="195">
        <v>6037</v>
      </c>
      <c r="C2629" s="183"/>
      <c r="D2629" s="192" t="s">
        <v>3100</v>
      </c>
      <c r="E2629" s="192" t="s">
        <v>404</v>
      </c>
      <c r="F2629" s="191">
        <v>3180</v>
      </c>
      <c r="G2629" s="213" t="str">
        <f t="shared" si="80"/>
        <v>Haaglanden</v>
      </c>
      <c r="H2629" s="215" t="str">
        <f t="shared" si="81"/>
        <v>TILBURG</v>
      </c>
    </row>
    <row r="2630" spans="1:8" x14ac:dyDescent="0.2">
      <c r="A2630" s="194">
        <v>300</v>
      </c>
      <c r="B2630" s="195">
        <v>6038</v>
      </c>
      <c r="C2630" s="183"/>
      <c r="D2630" s="192" t="s">
        <v>3101</v>
      </c>
      <c r="E2630" s="192" t="s">
        <v>579</v>
      </c>
      <c r="F2630" s="191">
        <v>3180</v>
      </c>
      <c r="G2630" s="213" t="str">
        <f t="shared" si="80"/>
        <v>Haaglanden</v>
      </c>
      <c r="H2630" s="215" t="str">
        <f t="shared" si="81"/>
        <v>TILBURG</v>
      </c>
    </row>
    <row r="2631" spans="1:8" x14ac:dyDescent="0.2">
      <c r="A2631" s="194">
        <v>300</v>
      </c>
      <c r="B2631" s="195">
        <v>6039</v>
      </c>
      <c r="C2631" s="183"/>
      <c r="D2631" s="192" t="s">
        <v>3102</v>
      </c>
      <c r="E2631" s="192" t="s">
        <v>256</v>
      </c>
      <c r="F2631" s="191">
        <v>3180</v>
      </c>
      <c r="G2631" s="213" t="str">
        <f t="shared" si="80"/>
        <v>Haaglanden</v>
      </c>
      <c r="H2631" s="215" t="str">
        <f t="shared" si="81"/>
        <v>TILBURG</v>
      </c>
    </row>
    <row r="2632" spans="1:8" x14ac:dyDescent="0.2">
      <c r="A2632" s="194">
        <v>300</v>
      </c>
      <c r="B2632" s="195">
        <v>6040</v>
      </c>
      <c r="C2632" s="183"/>
      <c r="D2632" s="192" t="s">
        <v>3103</v>
      </c>
      <c r="E2632" s="192" t="s">
        <v>1574</v>
      </c>
      <c r="F2632" s="191">
        <v>3180</v>
      </c>
      <c r="G2632" s="213" t="str">
        <f t="shared" si="80"/>
        <v>Haaglanden</v>
      </c>
      <c r="H2632" s="215" t="str">
        <f t="shared" si="81"/>
        <v>TILBURG</v>
      </c>
    </row>
    <row r="2633" spans="1:8" x14ac:dyDescent="0.2">
      <c r="A2633" s="194">
        <v>300</v>
      </c>
      <c r="B2633" s="195">
        <v>6041</v>
      </c>
      <c r="C2633" s="183"/>
      <c r="D2633" s="192" t="s">
        <v>1479</v>
      </c>
      <c r="E2633" s="192" t="s">
        <v>404</v>
      </c>
      <c r="F2633" s="191">
        <v>3180</v>
      </c>
      <c r="G2633" s="213" t="str">
        <f t="shared" si="80"/>
        <v>Haaglanden</v>
      </c>
      <c r="H2633" s="215" t="str">
        <f t="shared" si="81"/>
        <v>TILBURG</v>
      </c>
    </row>
    <row r="2634" spans="1:8" x14ac:dyDescent="0.2">
      <c r="A2634" s="194">
        <v>300</v>
      </c>
      <c r="B2634" s="195">
        <v>6042</v>
      </c>
      <c r="C2634" s="183"/>
      <c r="D2634" s="192" t="s">
        <v>3104</v>
      </c>
      <c r="E2634" s="192" t="s">
        <v>553</v>
      </c>
      <c r="F2634" s="191">
        <v>3180</v>
      </c>
      <c r="G2634" s="213" t="str">
        <f t="shared" si="80"/>
        <v>Haaglanden</v>
      </c>
      <c r="H2634" s="215" t="str">
        <f t="shared" si="81"/>
        <v>TILBURG</v>
      </c>
    </row>
    <row r="2635" spans="1:8" x14ac:dyDescent="0.2">
      <c r="A2635" s="194">
        <v>300</v>
      </c>
      <c r="B2635" s="195">
        <v>6043</v>
      </c>
      <c r="C2635" s="183"/>
      <c r="D2635" s="192" t="s">
        <v>2929</v>
      </c>
      <c r="E2635" s="192" t="s">
        <v>551</v>
      </c>
      <c r="F2635" s="191">
        <v>3180</v>
      </c>
      <c r="G2635" s="213" t="str">
        <f t="shared" si="80"/>
        <v>Haaglanden</v>
      </c>
      <c r="H2635" s="215" t="str">
        <f t="shared" si="81"/>
        <v>TILBURG</v>
      </c>
    </row>
    <row r="2636" spans="1:8" x14ac:dyDescent="0.2">
      <c r="A2636" s="194">
        <v>300</v>
      </c>
      <c r="B2636" s="195">
        <v>6044</v>
      </c>
      <c r="C2636" s="183"/>
      <c r="D2636" s="192" t="s">
        <v>1480</v>
      </c>
      <c r="E2636" s="192" t="s">
        <v>553</v>
      </c>
      <c r="F2636" s="191">
        <v>3180</v>
      </c>
      <c r="G2636" s="213" t="str">
        <f t="shared" si="80"/>
        <v>Haaglanden</v>
      </c>
      <c r="H2636" s="215" t="str">
        <f t="shared" si="81"/>
        <v>TILBURG</v>
      </c>
    </row>
    <row r="2637" spans="1:8" x14ac:dyDescent="0.2">
      <c r="A2637" s="194">
        <v>300</v>
      </c>
      <c r="B2637" s="195">
        <v>6045</v>
      </c>
      <c r="C2637" s="183"/>
      <c r="D2637" s="192" t="s">
        <v>3105</v>
      </c>
      <c r="E2637" s="192" t="s">
        <v>560</v>
      </c>
      <c r="F2637" s="191">
        <v>3180</v>
      </c>
      <c r="G2637" s="213" t="str">
        <f t="shared" si="80"/>
        <v>Haaglanden</v>
      </c>
      <c r="H2637" s="215" t="str">
        <f t="shared" si="81"/>
        <v>TILBURG</v>
      </c>
    </row>
    <row r="2638" spans="1:8" x14ac:dyDescent="0.2">
      <c r="A2638" s="194">
        <v>300</v>
      </c>
      <c r="B2638" s="195">
        <v>6046</v>
      </c>
      <c r="C2638" s="183"/>
      <c r="D2638" s="192" t="s">
        <v>3106</v>
      </c>
      <c r="E2638" s="192" t="s">
        <v>394</v>
      </c>
      <c r="F2638" s="191">
        <v>3180</v>
      </c>
      <c r="G2638" s="213" t="str">
        <f t="shared" si="80"/>
        <v>Haaglanden</v>
      </c>
      <c r="H2638" s="215" t="str">
        <f t="shared" si="81"/>
        <v>TILBURG</v>
      </c>
    </row>
    <row r="2639" spans="1:8" x14ac:dyDescent="0.2">
      <c r="A2639" s="194">
        <v>300</v>
      </c>
      <c r="B2639" s="195">
        <v>6047</v>
      </c>
      <c r="C2639" s="183"/>
      <c r="D2639" s="192" t="s">
        <v>3107</v>
      </c>
      <c r="E2639" s="192" t="s">
        <v>2940</v>
      </c>
      <c r="F2639" s="191">
        <v>3180</v>
      </c>
      <c r="G2639" s="213" t="str">
        <f t="shared" si="80"/>
        <v>Haaglanden</v>
      </c>
      <c r="H2639" s="215" t="str">
        <f t="shared" si="81"/>
        <v>TILBURG</v>
      </c>
    </row>
    <row r="2640" spans="1:8" x14ac:dyDescent="0.2">
      <c r="A2640" s="194">
        <v>300</v>
      </c>
      <c r="B2640" s="195">
        <v>6048</v>
      </c>
      <c r="C2640" s="183"/>
      <c r="D2640" s="192" t="s">
        <v>3108</v>
      </c>
      <c r="E2640" s="192" t="s">
        <v>332</v>
      </c>
      <c r="F2640" s="191">
        <v>3180</v>
      </c>
      <c r="G2640" s="213" t="str">
        <f t="shared" si="80"/>
        <v>Haaglanden</v>
      </c>
      <c r="H2640" s="215" t="str">
        <f t="shared" si="81"/>
        <v>TILBURG</v>
      </c>
    </row>
    <row r="2641" spans="1:8" x14ac:dyDescent="0.2">
      <c r="A2641" s="194">
        <v>300</v>
      </c>
      <c r="B2641" s="195">
        <v>6049</v>
      </c>
      <c r="C2641" s="183"/>
      <c r="D2641" s="192" t="s">
        <v>3109</v>
      </c>
      <c r="E2641" s="192" t="s">
        <v>1050</v>
      </c>
      <c r="F2641" s="191">
        <v>3180</v>
      </c>
      <c r="G2641" s="213" t="str">
        <f t="shared" si="80"/>
        <v>Haaglanden</v>
      </c>
      <c r="H2641" s="215" t="str">
        <f t="shared" si="81"/>
        <v>TILBURG</v>
      </c>
    </row>
    <row r="2642" spans="1:8" x14ac:dyDescent="0.2">
      <c r="A2642" s="194">
        <v>300</v>
      </c>
      <c r="B2642" s="195">
        <v>6050</v>
      </c>
      <c r="C2642" s="183"/>
      <c r="D2642" s="192" t="s">
        <v>3110</v>
      </c>
      <c r="E2642" s="192" t="s">
        <v>553</v>
      </c>
      <c r="F2642" s="191">
        <v>3180</v>
      </c>
      <c r="G2642" s="213" t="str">
        <f t="shared" si="80"/>
        <v>Haaglanden</v>
      </c>
      <c r="H2642" s="215" t="str">
        <f t="shared" si="81"/>
        <v>TILBURG</v>
      </c>
    </row>
    <row r="2643" spans="1:8" x14ac:dyDescent="0.2">
      <c r="A2643" s="194">
        <v>300</v>
      </c>
      <c r="B2643" s="195">
        <v>6051</v>
      </c>
      <c r="C2643" s="183"/>
      <c r="D2643" s="192" t="s">
        <v>3111</v>
      </c>
      <c r="E2643" s="192" t="s">
        <v>553</v>
      </c>
      <c r="F2643" s="191">
        <v>3180</v>
      </c>
      <c r="G2643" s="213" t="str">
        <f t="shared" si="80"/>
        <v>Haaglanden</v>
      </c>
      <c r="H2643" s="215" t="str">
        <f t="shared" si="81"/>
        <v>TILBURG</v>
      </c>
    </row>
    <row r="2644" spans="1:8" x14ac:dyDescent="0.2">
      <c r="A2644" s="194">
        <v>300</v>
      </c>
      <c r="B2644" s="195">
        <v>6052</v>
      </c>
      <c r="C2644" s="183"/>
      <c r="D2644" s="192" t="s">
        <v>3112</v>
      </c>
      <c r="E2644" s="192" t="s">
        <v>1481</v>
      </c>
      <c r="F2644" s="191">
        <v>3260</v>
      </c>
      <c r="G2644" s="213" t="str">
        <f t="shared" si="80"/>
        <v>West-Brabant</v>
      </c>
      <c r="H2644" s="215" t="str">
        <f t="shared" si="81"/>
        <v>TILBURG</v>
      </c>
    </row>
    <row r="2645" spans="1:8" x14ac:dyDescent="0.2">
      <c r="A2645" s="194">
        <v>300</v>
      </c>
      <c r="B2645" s="195">
        <v>6053</v>
      </c>
      <c r="C2645" s="183"/>
      <c r="D2645" s="192" t="s">
        <v>3078</v>
      </c>
      <c r="E2645" s="192" t="s">
        <v>556</v>
      </c>
      <c r="F2645" s="191">
        <v>3260</v>
      </c>
      <c r="G2645" s="213" t="str">
        <f t="shared" si="80"/>
        <v>West-Brabant</v>
      </c>
      <c r="H2645" s="215" t="str">
        <f t="shared" si="81"/>
        <v>TILBURG</v>
      </c>
    </row>
    <row r="2646" spans="1:8" x14ac:dyDescent="0.2">
      <c r="A2646" s="194">
        <v>300</v>
      </c>
      <c r="B2646" s="195">
        <v>6054</v>
      </c>
      <c r="C2646" s="183"/>
      <c r="D2646" s="192" t="s">
        <v>1482</v>
      </c>
      <c r="E2646" s="192" t="s">
        <v>581</v>
      </c>
      <c r="F2646" s="191">
        <v>3260</v>
      </c>
      <c r="G2646" s="213" t="str">
        <f t="shared" si="80"/>
        <v>West-Brabant</v>
      </c>
      <c r="H2646" s="215" t="str">
        <f t="shared" si="81"/>
        <v>TILBURG</v>
      </c>
    </row>
    <row r="2647" spans="1:8" x14ac:dyDescent="0.2">
      <c r="A2647" s="194">
        <v>300</v>
      </c>
      <c r="B2647" s="195">
        <v>6055</v>
      </c>
      <c r="C2647" s="183"/>
      <c r="D2647" s="192" t="s">
        <v>3113</v>
      </c>
      <c r="E2647" s="192" t="s">
        <v>288</v>
      </c>
      <c r="F2647" s="191">
        <v>3260</v>
      </c>
      <c r="G2647" s="213" t="str">
        <f t="shared" si="80"/>
        <v>West-Brabant</v>
      </c>
      <c r="H2647" s="215" t="str">
        <f t="shared" si="81"/>
        <v>TILBURG</v>
      </c>
    </row>
    <row r="2648" spans="1:8" x14ac:dyDescent="0.2">
      <c r="A2648" s="194">
        <v>300</v>
      </c>
      <c r="B2648" s="195">
        <v>6056</v>
      </c>
      <c r="C2648" s="183"/>
      <c r="D2648" s="192" t="s">
        <v>1483</v>
      </c>
      <c r="E2648" s="192" t="s">
        <v>589</v>
      </c>
      <c r="F2648" s="191">
        <v>3260</v>
      </c>
      <c r="G2648" s="213" t="str">
        <f t="shared" ref="G2648:G2711" si="82">VLOOKUP($F2648,$J$23:$L$54,2,FALSE)</f>
        <v>West-Brabant</v>
      </c>
      <c r="H2648" s="215" t="str">
        <f t="shared" ref="H2648:H2711" si="83">VLOOKUP($F2648,$J$23:$L$54,3,FALSE)</f>
        <v>TILBURG</v>
      </c>
    </row>
    <row r="2649" spans="1:8" x14ac:dyDescent="0.2">
      <c r="A2649" s="194">
        <v>300</v>
      </c>
      <c r="B2649" s="195">
        <v>6057</v>
      </c>
      <c r="C2649" s="183"/>
      <c r="D2649" s="192" t="s">
        <v>3114</v>
      </c>
      <c r="E2649" s="192" t="s">
        <v>1484</v>
      </c>
      <c r="F2649" s="191">
        <v>3260</v>
      </c>
      <c r="G2649" s="213" t="str">
        <f t="shared" si="82"/>
        <v>West-Brabant</v>
      </c>
      <c r="H2649" s="215" t="str">
        <f t="shared" si="83"/>
        <v>TILBURG</v>
      </c>
    </row>
    <row r="2650" spans="1:8" x14ac:dyDescent="0.2">
      <c r="A2650" s="194">
        <v>300</v>
      </c>
      <c r="B2650" s="195">
        <v>6058</v>
      </c>
      <c r="C2650" s="183"/>
      <c r="D2650" s="192" t="s">
        <v>3115</v>
      </c>
      <c r="E2650" s="192" t="s">
        <v>1188</v>
      </c>
      <c r="F2650" s="191">
        <v>3260</v>
      </c>
      <c r="G2650" s="213" t="str">
        <f t="shared" si="82"/>
        <v>West-Brabant</v>
      </c>
      <c r="H2650" s="215" t="str">
        <f t="shared" si="83"/>
        <v>TILBURG</v>
      </c>
    </row>
    <row r="2651" spans="1:8" x14ac:dyDescent="0.2">
      <c r="A2651" s="194">
        <v>300</v>
      </c>
      <c r="B2651" s="195">
        <v>6059</v>
      </c>
      <c r="C2651" s="183"/>
      <c r="D2651" s="192" t="s">
        <v>3116</v>
      </c>
      <c r="E2651" s="192" t="s">
        <v>265</v>
      </c>
      <c r="F2651" s="191">
        <v>3260</v>
      </c>
      <c r="G2651" s="213" t="str">
        <f t="shared" si="82"/>
        <v>West-Brabant</v>
      </c>
      <c r="H2651" s="215" t="str">
        <f t="shared" si="83"/>
        <v>TILBURG</v>
      </c>
    </row>
    <row r="2652" spans="1:8" x14ac:dyDescent="0.2">
      <c r="A2652" s="194">
        <v>300</v>
      </c>
      <c r="B2652" s="195">
        <v>6060</v>
      </c>
      <c r="C2652" s="183"/>
      <c r="D2652" s="192" t="s">
        <v>3061</v>
      </c>
      <c r="E2652" s="192" t="s">
        <v>236</v>
      </c>
      <c r="F2652" s="191">
        <v>3260</v>
      </c>
      <c r="G2652" s="213" t="str">
        <f t="shared" si="82"/>
        <v>West-Brabant</v>
      </c>
      <c r="H2652" s="215" t="str">
        <f t="shared" si="83"/>
        <v>TILBURG</v>
      </c>
    </row>
    <row r="2653" spans="1:8" x14ac:dyDescent="0.2">
      <c r="A2653" s="194">
        <v>300</v>
      </c>
      <c r="B2653" s="195">
        <v>6061</v>
      </c>
      <c r="C2653" s="183"/>
      <c r="D2653" s="192" t="s">
        <v>3062</v>
      </c>
      <c r="E2653" s="192" t="s">
        <v>419</v>
      </c>
      <c r="F2653" s="191">
        <v>3260</v>
      </c>
      <c r="G2653" s="213" t="str">
        <f t="shared" si="82"/>
        <v>West-Brabant</v>
      </c>
      <c r="H2653" s="215" t="str">
        <f t="shared" si="83"/>
        <v>TILBURG</v>
      </c>
    </row>
    <row r="2654" spans="1:8" x14ac:dyDescent="0.2">
      <c r="A2654" s="194">
        <v>300</v>
      </c>
      <c r="B2654" s="195">
        <v>6062</v>
      </c>
      <c r="C2654" s="183"/>
      <c r="D2654" s="192" t="s">
        <v>3060</v>
      </c>
      <c r="E2654" s="192" t="s">
        <v>1461</v>
      </c>
      <c r="F2654" s="191">
        <v>3260</v>
      </c>
      <c r="G2654" s="213" t="str">
        <f t="shared" si="82"/>
        <v>West-Brabant</v>
      </c>
      <c r="H2654" s="215" t="str">
        <f t="shared" si="83"/>
        <v>TILBURG</v>
      </c>
    </row>
    <row r="2655" spans="1:8" x14ac:dyDescent="0.2">
      <c r="A2655" s="194">
        <v>300</v>
      </c>
      <c r="B2655" s="195">
        <v>6064</v>
      </c>
      <c r="C2655" s="183"/>
      <c r="D2655" s="192" t="s">
        <v>1485</v>
      </c>
      <c r="E2655" s="192" t="s">
        <v>858</v>
      </c>
      <c r="F2655" s="191">
        <v>3260</v>
      </c>
      <c r="G2655" s="213" t="str">
        <f t="shared" si="82"/>
        <v>West-Brabant</v>
      </c>
      <c r="H2655" s="215" t="str">
        <f t="shared" si="83"/>
        <v>TILBURG</v>
      </c>
    </row>
    <row r="2656" spans="1:8" x14ac:dyDescent="0.2">
      <c r="A2656" s="194">
        <v>300</v>
      </c>
      <c r="B2656" s="195">
        <v>6065</v>
      </c>
      <c r="C2656" s="183"/>
      <c r="D2656" s="192" t="s">
        <v>3117</v>
      </c>
      <c r="E2656" s="192" t="s">
        <v>283</v>
      </c>
      <c r="F2656" s="191">
        <v>3260</v>
      </c>
      <c r="G2656" s="213" t="str">
        <f t="shared" si="82"/>
        <v>West-Brabant</v>
      </c>
      <c r="H2656" s="215" t="str">
        <f t="shared" si="83"/>
        <v>TILBURG</v>
      </c>
    </row>
    <row r="2657" spans="1:8" x14ac:dyDescent="0.2">
      <c r="A2657" s="194">
        <v>300</v>
      </c>
      <c r="B2657" s="195">
        <v>6066</v>
      </c>
      <c r="C2657" s="183"/>
      <c r="D2657" s="192" t="s">
        <v>2924</v>
      </c>
      <c r="E2657" s="192" t="s">
        <v>255</v>
      </c>
      <c r="F2657" s="191">
        <v>3260</v>
      </c>
      <c r="G2657" s="213" t="str">
        <f t="shared" si="82"/>
        <v>West-Brabant</v>
      </c>
      <c r="H2657" s="215" t="str">
        <f t="shared" si="83"/>
        <v>TILBURG</v>
      </c>
    </row>
    <row r="2658" spans="1:8" x14ac:dyDescent="0.2">
      <c r="A2658" s="194">
        <v>300</v>
      </c>
      <c r="B2658" s="195">
        <v>6067</v>
      </c>
      <c r="C2658" s="183"/>
      <c r="D2658" s="192" t="s">
        <v>3118</v>
      </c>
      <c r="E2658" s="192" t="s">
        <v>236</v>
      </c>
      <c r="F2658" s="191">
        <v>3260</v>
      </c>
      <c r="G2658" s="213" t="str">
        <f t="shared" si="82"/>
        <v>West-Brabant</v>
      </c>
      <c r="H2658" s="215" t="str">
        <f t="shared" si="83"/>
        <v>TILBURG</v>
      </c>
    </row>
    <row r="2659" spans="1:8" x14ac:dyDescent="0.2">
      <c r="A2659" s="194">
        <v>300</v>
      </c>
      <c r="B2659" s="195">
        <v>6068</v>
      </c>
      <c r="C2659" s="183"/>
      <c r="D2659" s="192" t="s">
        <v>3119</v>
      </c>
      <c r="E2659" s="192" t="s">
        <v>432</v>
      </c>
      <c r="F2659" s="191">
        <v>3260</v>
      </c>
      <c r="G2659" s="213" t="str">
        <f t="shared" si="82"/>
        <v>West-Brabant</v>
      </c>
      <c r="H2659" s="215" t="str">
        <f t="shared" si="83"/>
        <v>TILBURG</v>
      </c>
    </row>
    <row r="2660" spans="1:8" x14ac:dyDescent="0.2">
      <c r="A2660" s="194">
        <v>300</v>
      </c>
      <c r="B2660" s="195">
        <v>6069</v>
      </c>
      <c r="C2660" s="183"/>
      <c r="D2660" s="192" t="s">
        <v>3120</v>
      </c>
      <c r="E2660" s="192" t="s">
        <v>288</v>
      </c>
      <c r="F2660" s="191">
        <v>3260</v>
      </c>
      <c r="G2660" s="213" t="str">
        <f t="shared" si="82"/>
        <v>West-Brabant</v>
      </c>
      <c r="H2660" s="215" t="str">
        <f t="shared" si="83"/>
        <v>TILBURG</v>
      </c>
    </row>
    <row r="2661" spans="1:8" x14ac:dyDescent="0.2">
      <c r="A2661" s="194">
        <v>300</v>
      </c>
      <c r="B2661" s="195">
        <v>6070</v>
      </c>
      <c r="C2661" s="183"/>
      <c r="D2661" s="192" t="s">
        <v>3121</v>
      </c>
      <c r="E2661" s="192" t="s">
        <v>398</v>
      </c>
      <c r="F2661" s="191">
        <v>3260</v>
      </c>
      <c r="G2661" s="213" t="str">
        <f t="shared" si="82"/>
        <v>West-Brabant</v>
      </c>
      <c r="H2661" s="215" t="str">
        <f t="shared" si="83"/>
        <v>TILBURG</v>
      </c>
    </row>
    <row r="2662" spans="1:8" x14ac:dyDescent="0.2">
      <c r="A2662" s="194">
        <v>300</v>
      </c>
      <c r="B2662" s="195">
        <v>6071</v>
      </c>
      <c r="C2662" s="183"/>
      <c r="D2662" s="192" t="s">
        <v>3122</v>
      </c>
      <c r="E2662" s="192" t="s">
        <v>1486</v>
      </c>
      <c r="F2662" s="191">
        <v>3260</v>
      </c>
      <c r="G2662" s="213" t="str">
        <f t="shared" si="82"/>
        <v>West-Brabant</v>
      </c>
      <c r="H2662" s="215" t="str">
        <f t="shared" si="83"/>
        <v>TILBURG</v>
      </c>
    </row>
    <row r="2663" spans="1:8" x14ac:dyDescent="0.2">
      <c r="A2663" s="194">
        <v>300</v>
      </c>
      <c r="B2663" s="195">
        <v>6072</v>
      </c>
      <c r="C2663" s="183"/>
      <c r="D2663" s="192" t="s">
        <v>946</v>
      </c>
      <c r="E2663" s="192" t="s">
        <v>947</v>
      </c>
      <c r="F2663" s="191">
        <v>3260</v>
      </c>
      <c r="G2663" s="213" t="str">
        <f t="shared" si="82"/>
        <v>West-Brabant</v>
      </c>
      <c r="H2663" s="215" t="str">
        <f t="shared" si="83"/>
        <v>TILBURG</v>
      </c>
    </row>
    <row r="2664" spans="1:8" x14ac:dyDescent="0.2">
      <c r="A2664" s="194">
        <v>300</v>
      </c>
      <c r="B2664" s="195">
        <v>6073</v>
      </c>
      <c r="C2664" s="183"/>
      <c r="D2664" s="192" t="s">
        <v>3123</v>
      </c>
      <c r="E2664" s="192" t="s">
        <v>3124</v>
      </c>
      <c r="F2664" s="191">
        <v>3260</v>
      </c>
      <c r="G2664" s="213" t="str">
        <f t="shared" si="82"/>
        <v>West-Brabant</v>
      </c>
      <c r="H2664" s="215" t="str">
        <f t="shared" si="83"/>
        <v>TILBURG</v>
      </c>
    </row>
    <row r="2665" spans="1:8" x14ac:dyDescent="0.2">
      <c r="A2665" s="194">
        <v>300</v>
      </c>
      <c r="B2665" s="195">
        <v>6074</v>
      </c>
      <c r="C2665" s="183"/>
      <c r="D2665" s="192" t="s">
        <v>3125</v>
      </c>
      <c r="E2665" s="192" t="s">
        <v>1487</v>
      </c>
      <c r="F2665" s="191">
        <v>3260</v>
      </c>
      <c r="G2665" s="213" t="str">
        <f t="shared" si="82"/>
        <v>West-Brabant</v>
      </c>
      <c r="H2665" s="215" t="str">
        <f t="shared" si="83"/>
        <v>TILBURG</v>
      </c>
    </row>
    <row r="2666" spans="1:8" x14ac:dyDescent="0.2">
      <c r="A2666" s="194">
        <v>300</v>
      </c>
      <c r="B2666" s="195">
        <v>6075</v>
      </c>
      <c r="C2666" s="183"/>
      <c r="D2666" s="192" t="s">
        <v>3126</v>
      </c>
      <c r="E2666" s="192" t="s">
        <v>1518</v>
      </c>
      <c r="F2666" s="191">
        <v>3260</v>
      </c>
      <c r="G2666" s="213" t="str">
        <f t="shared" si="82"/>
        <v>West-Brabant</v>
      </c>
      <c r="H2666" s="215" t="str">
        <f t="shared" si="83"/>
        <v>TILBURG</v>
      </c>
    </row>
    <row r="2667" spans="1:8" x14ac:dyDescent="0.2">
      <c r="A2667" s="194">
        <v>300</v>
      </c>
      <c r="B2667" s="195">
        <v>6076</v>
      </c>
      <c r="C2667" s="183"/>
      <c r="D2667" s="192" t="s">
        <v>1488</v>
      </c>
      <c r="E2667" s="192" t="s">
        <v>1456</v>
      </c>
      <c r="F2667" s="191">
        <v>3260</v>
      </c>
      <c r="G2667" s="213" t="str">
        <f t="shared" si="82"/>
        <v>West-Brabant</v>
      </c>
      <c r="H2667" s="215" t="str">
        <f t="shared" si="83"/>
        <v>TILBURG</v>
      </c>
    </row>
    <row r="2668" spans="1:8" x14ac:dyDescent="0.2">
      <c r="A2668" s="194">
        <v>300</v>
      </c>
      <c r="B2668" s="195">
        <v>6077</v>
      </c>
      <c r="C2668" s="183"/>
      <c r="D2668" s="192" t="s">
        <v>3127</v>
      </c>
      <c r="E2668" s="192" t="s">
        <v>1458</v>
      </c>
      <c r="F2668" s="191">
        <v>3260</v>
      </c>
      <c r="G2668" s="213" t="str">
        <f t="shared" si="82"/>
        <v>West-Brabant</v>
      </c>
      <c r="H2668" s="215" t="str">
        <f t="shared" si="83"/>
        <v>TILBURG</v>
      </c>
    </row>
    <row r="2669" spans="1:8" x14ac:dyDescent="0.2">
      <c r="A2669" s="194">
        <v>300</v>
      </c>
      <c r="B2669" s="195">
        <v>6078</v>
      </c>
      <c r="C2669" s="183"/>
      <c r="D2669" s="192" t="s">
        <v>3128</v>
      </c>
      <c r="E2669" s="192" t="s">
        <v>236</v>
      </c>
      <c r="F2669" s="191">
        <v>3260</v>
      </c>
      <c r="G2669" s="213" t="str">
        <f t="shared" si="82"/>
        <v>West-Brabant</v>
      </c>
      <c r="H2669" s="215" t="str">
        <f t="shared" si="83"/>
        <v>TILBURG</v>
      </c>
    </row>
    <row r="2670" spans="1:8" x14ac:dyDescent="0.2">
      <c r="A2670" s="194">
        <v>300</v>
      </c>
      <c r="B2670" s="195">
        <v>6080</v>
      </c>
      <c r="C2670" s="183"/>
      <c r="D2670" s="192" t="s">
        <v>1489</v>
      </c>
      <c r="E2670" s="192" t="s">
        <v>1490</v>
      </c>
      <c r="F2670" s="191">
        <v>3310</v>
      </c>
      <c r="G2670" s="213" t="str">
        <f t="shared" si="82"/>
        <v>Zuid-Limburg</v>
      </c>
      <c r="H2670" s="215" t="str">
        <f t="shared" si="83"/>
        <v>TILBURG</v>
      </c>
    </row>
    <row r="2671" spans="1:8" x14ac:dyDescent="0.2">
      <c r="A2671" s="194">
        <v>300</v>
      </c>
      <c r="B2671" s="195">
        <v>6081</v>
      </c>
      <c r="C2671" s="183"/>
      <c r="D2671" s="192" t="s">
        <v>1491</v>
      </c>
      <c r="E2671" s="192" t="s">
        <v>861</v>
      </c>
      <c r="F2671" s="191">
        <v>3310</v>
      </c>
      <c r="G2671" s="213" t="str">
        <f t="shared" si="82"/>
        <v>Zuid-Limburg</v>
      </c>
      <c r="H2671" s="215" t="str">
        <f t="shared" si="83"/>
        <v>TILBURG</v>
      </c>
    </row>
    <row r="2672" spans="1:8" x14ac:dyDescent="0.2">
      <c r="A2672" s="194">
        <v>300</v>
      </c>
      <c r="B2672" s="195">
        <v>6082</v>
      </c>
      <c r="C2672" s="183"/>
      <c r="D2672" s="192" t="s">
        <v>3129</v>
      </c>
      <c r="E2672" s="192" t="s">
        <v>594</v>
      </c>
      <c r="F2672" s="191">
        <v>3310</v>
      </c>
      <c r="G2672" s="213" t="str">
        <f t="shared" si="82"/>
        <v>Zuid-Limburg</v>
      </c>
      <c r="H2672" s="215" t="str">
        <f t="shared" si="83"/>
        <v>TILBURG</v>
      </c>
    </row>
    <row r="2673" spans="1:8" x14ac:dyDescent="0.2">
      <c r="A2673" s="194">
        <v>300</v>
      </c>
      <c r="B2673" s="195">
        <v>6083</v>
      </c>
      <c r="C2673" s="183"/>
      <c r="D2673" s="192" t="s">
        <v>1492</v>
      </c>
      <c r="E2673" s="192" t="s">
        <v>1493</v>
      </c>
      <c r="F2673" s="191">
        <v>3310</v>
      </c>
      <c r="G2673" s="213" t="str">
        <f t="shared" si="82"/>
        <v>Zuid-Limburg</v>
      </c>
      <c r="H2673" s="215" t="str">
        <f t="shared" si="83"/>
        <v>TILBURG</v>
      </c>
    </row>
    <row r="2674" spans="1:8" x14ac:dyDescent="0.2">
      <c r="A2674" s="194">
        <v>300</v>
      </c>
      <c r="B2674" s="195">
        <v>6084</v>
      </c>
      <c r="C2674" s="183"/>
      <c r="D2674" s="192" t="s">
        <v>3130</v>
      </c>
      <c r="E2674" s="192" t="s">
        <v>260</v>
      </c>
      <c r="F2674" s="191">
        <v>3310</v>
      </c>
      <c r="G2674" s="213" t="str">
        <f t="shared" si="82"/>
        <v>Zuid-Limburg</v>
      </c>
      <c r="H2674" s="215" t="str">
        <f t="shared" si="83"/>
        <v>TILBURG</v>
      </c>
    </row>
    <row r="2675" spans="1:8" x14ac:dyDescent="0.2">
      <c r="A2675" s="194">
        <v>300</v>
      </c>
      <c r="B2675" s="195">
        <v>6085</v>
      </c>
      <c r="C2675" s="183"/>
      <c r="D2675" s="192" t="s">
        <v>3131</v>
      </c>
      <c r="E2675" s="192" t="s">
        <v>302</v>
      </c>
      <c r="F2675" s="191">
        <v>3310</v>
      </c>
      <c r="G2675" s="213" t="str">
        <f t="shared" si="82"/>
        <v>Zuid-Limburg</v>
      </c>
      <c r="H2675" s="215" t="str">
        <f t="shared" si="83"/>
        <v>TILBURG</v>
      </c>
    </row>
    <row r="2676" spans="1:8" x14ac:dyDescent="0.2">
      <c r="A2676" s="194">
        <v>300</v>
      </c>
      <c r="B2676" s="195">
        <v>6086</v>
      </c>
      <c r="C2676" s="183"/>
      <c r="D2676" s="192" t="s">
        <v>1494</v>
      </c>
      <c r="E2676" s="192" t="s">
        <v>302</v>
      </c>
      <c r="F2676" s="191">
        <v>3310</v>
      </c>
      <c r="G2676" s="213" t="str">
        <f t="shared" si="82"/>
        <v>Zuid-Limburg</v>
      </c>
      <c r="H2676" s="215" t="str">
        <f t="shared" si="83"/>
        <v>TILBURG</v>
      </c>
    </row>
    <row r="2677" spans="1:8" x14ac:dyDescent="0.2">
      <c r="A2677" s="194">
        <v>300</v>
      </c>
      <c r="B2677" s="195">
        <v>6087</v>
      </c>
      <c r="C2677" s="183"/>
      <c r="D2677" s="192" t="s">
        <v>1495</v>
      </c>
      <c r="E2677" s="192" t="s">
        <v>260</v>
      </c>
      <c r="F2677" s="191">
        <v>3310</v>
      </c>
      <c r="G2677" s="213" t="str">
        <f t="shared" si="82"/>
        <v>Zuid-Limburg</v>
      </c>
      <c r="H2677" s="215" t="str">
        <f t="shared" si="83"/>
        <v>TILBURG</v>
      </c>
    </row>
    <row r="2678" spans="1:8" x14ac:dyDescent="0.2">
      <c r="A2678" s="194">
        <v>300</v>
      </c>
      <c r="B2678" s="195">
        <v>6088</v>
      </c>
      <c r="C2678" s="183"/>
      <c r="D2678" s="192" t="s">
        <v>1496</v>
      </c>
      <c r="E2678" s="192" t="s">
        <v>260</v>
      </c>
      <c r="F2678" s="191">
        <v>3310</v>
      </c>
      <c r="G2678" s="213" t="str">
        <f t="shared" si="82"/>
        <v>Zuid-Limburg</v>
      </c>
      <c r="H2678" s="215" t="str">
        <f t="shared" si="83"/>
        <v>TILBURG</v>
      </c>
    </row>
    <row r="2679" spans="1:8" x14ac:dyDescent="0.2">
      <c r="A2679" s="194">
        <v>300</v>
      </c>
      <c r="B2679" s="195">
        <v>6089</v>
      </c>
      <c r="C2679" s="183"/>
      <c r="D2679" s="192" t="s">
        <v>3132</v>
      </c>
      <c r="E2679" s="192" t="s">
        <v>1493</v>
      </c>
      <c r="F2679" s="191">
        <v>3310</v>
      </c>
      <c r="G2679" s="213" t="str">
        <f t="shared" si="82"/>
        <v>Zuid-Limburg</v>
      </c>
      <c r="H2679" s="215" t="str">
        <f t="shared" si="83"/>
        <v>TILBURG</v>
      </c>
    </row>
    <row r="2680" spans="1:8" x14ac:dyDescent="0.2">
      <c r="A2680" s="194">
        <v>300</v>
      </c>
      <c r="B2680" s="195">
        <v>6090</v>
      </c>
      <c r="C2680" s="183"/>
      <c r="D2680" s="192" t="s">
        <v>1497</v>
      </c>
      <c r="E2680" s="192" t="s">
        <v>1498</v>
      </c>
      <c r="F2680" s="191">
        <v>3310</v>
      </c>
      <c r="G2680" s="213" t="str">
        <f t="shared" si="82"/>
        <v>Zuid-Limburg</v>
      </c>
      <c r="H2680" s="215" t="str">
        <f t="shared" si="83"/>
        <v>TILBURG</v>
      </c>
    </row>
    <row r="2681" spans="1:8" x14ac:dyDescent="0.2">
      <c r="A2681" s="194">
        <v>300</v>
      </c>
      <c r="B2681" s="195">
        <v>6091</v>
      </c>
      <c r="C2681" s="183"/>
      <c r="D2681" s="192" t="s">
        <v>1499</v>
      </c>
      <c r="E2681" s="192" t="s">
        <v>980</v>
      </c>
      <c r="F2681" s="191">
        <v>3310</v>
      </c>
      <c r="G2681" s="213" t="str">
        <f t="shared" si="82"/>
        <v>Zuid-Limburg</v>
      </c>
      <c r="H2681" s="215" t="str">
        <f t="shared" si="83"/>
        <v>TILBURG</v>
      </c>
    </row>
    <row r="2682" spans="1:8" x14ac:dyDescent="0.2">
      <c r="A2682" s="194">
        <v>300</v>
      </c>
      <c r="B2682" s="195">
        <v>6092</v>
      </c>
      <c r="C2682" s="183"/>
      <c r="D2682" s="192" t="s">
        <v>1500</v>
      </c>
      <c r="E2682" s="192" t="s">
        <v>1501</v>
      </c>
      <c r="F2682" s="191">
        <v>3310</v>
      </c>
      <c r="G2682" s="213" t="str">
        <f t="shared" si="82"/>
        <v>Zuid-Limburg</v>
      </c>
      <c r="H2682" s="215" t="str">
        <f t="shared" si="83"/>
        <v>TILBURG</v>
      </c>
    </row>
    <row r="2683" spans="1:8" x14ac:dyDescent="0.2">
      <c r="A2683" s="194">
        <v>300</v>
      </c>
      <c r="B2683" s="195">
        <v>6093</v>
      </c>
      <c r="C2683" s="183"/>
      <c r="D2683" s="192" t="s">
        <v>1502</v>
      </c>
      <c r="E2683" s="192" t="s">
        <v>883</v>
      </c>
      <c r="F2683" s="191">
        <v>3310</v>
      </c>
      <c r="G2683" s="213" t="str">
        <f t="shared" si="82"/>
        <v>Zuid-Limburg</v>
      </c>
      <c r="H2683" s="215" t="str">
        <f t="shared" si="83"/>
        <v>TILBURG</v>
      </c>
    </row>
    <row r="2684" spans="1:8" x14ac:dyDescent="0.2">
      <c r="A2684" s="194">
        <v>300</v>
      </c>
      <c r="B2684" s="195">
        <v>6094</v>
      </c>
      <c r="C2684" s="183"/>
      <c r="D2684" s="192" t="s">
        <v>1503</v>
      </c>
      <c r="E2684" s="192" t="s">
        <v>260</v>
      </c>
      <c r="F2684" s="191">
        <v>3310</v>
      </c>
      <c r="G2684" s="213" t="str">
        <f t="shared" si="82"/>
        <v>Zuid-Limburg</v>
      </c>
      <c r="H2684" s="215" t="str">
        <f t="shared" si="83"/>
        <v>TILBURG</v>
      </c>
    </row>
    <row r="2685" spans="1:8" x14ac:dyDescent="0.2">
      <c r="A2685" s="194">
        <v>300</v>
      </c>
      <c r="B2685" s="195">
        <v>6095</v>
      </c>
      <c r="C2685" s="183"/>
      <c r="D2685" s="192" t="s">
        <v>3133</v>
      </c>
      <c r="E2685" s="192" t="s">
        <v>3134</v>
      </c>
      <c r="F2685" s="191">
        <v>3310</v>
      </c>
      <c r="G2685" s="213" t="str">
        <f t="shared" si="82"/>
        <v>Zuid-Limburg</v>
      </c>
      <c r="H2685" s="215" t="str">
        <f t="shared" si="83"/>
        <v>TILBURG</v>
      </c>
    </row>
    <row r="2686" spans="1:8" x14ac:dyDescent="0.2">
      <c r="A2686" s="194">
        <v>300</v>
      </c>
      <c r="B2686" s="195">
        <v>6096</v>
      </c>
      <c r="C2686" s="183"/>
      <c r="D2686" s="192" t="s">
        <v>3135</v>
      </c>
      <c r="E2686" s="192" t="s">
        <v>428</v>
      </c>
      <c r="F2686" s="191">
        <v>3310</v>
      </c>
      <c r="G2686" s="213" t="str">
        <f t="shared" si="82"/>
        <v>Zuid-Limburg</v>
      </c>
      <c r="H2686" s="215" t="str">
        <f t="shared" si="83"/>
        <v>TILBURG</v>
      </c>
    </row>
    <row r="2687" spans="1:8" x14ac:dyDescent="0.2">
      <c r="A2687" s="194">
        <v>300</v>
      </c>
      <c r="B2687" s="195">
        <v>6097</v>
      </c>
      <c r="C2687" s="183"/>
      <c r="D2687" s="192" t="s">
        <v>3136</v>
      </c>
      <c r="E2687" s="192" t="s">
        <v>594</v>
      </c>
      <c r="F2687" s="191">
        <v>3310</v>
      </c>
      <c r="G2687" s="213" t="str">
        <f t="shared" si="82"/>
        <v>Zuid-Limburg</v>
      </c>
      <c r="H2687" s="215" t="str">
        <f t="shared" si="83"/>
        <v>TILBURG</v>
      </c>
    </row>
    <row r="2688" spans="1:8" x14ac:dyDescent="0.2">
      <c r="A2688" s="194">
        <v>300</v>
      </c>
      <c r="B2688" s="195">
        <v>6098</v>
      </c>
      <c r="C2688" s="183"/>
      <c r="D2688" s="192" t="s">
        <v>3137</v>
      </c>
      <c r="E2688" s="192" t="s">
        <v>322</v>
      </c>
      <c r="F2688" s="191">
        <v>3310</v>
      </c>
      <c r="G2688" s="213" t="str">
        <f t="shared" si="82"/>
        <v>Zuid-Limburg</v>
      </c>
      <c r="H2688" s="215" t="str">
        <f t="shared" si="83"/>
        <v>TILBURG</v>
      </c>
    </row>
    <row r="2689" spans="1:8" x14ac:dyDescent="0.2">
      <c r="A2689" s="194">
        <v>300</v>
      </c>
      <c r="B2689" s="195">
        <v>6099</v>
      </c>
      <c r="C2689" s="183"/>
      <c r="D2689" s="192" t="s">
        <v>3138</v>
      </c>
      <c r="E2689" s="192" t="s">
        <v>1285</v>
      </c>
      <c r="F2689" s="191">
        <v>3310</v>
      </c>
      <c r="G2689" s="213" t="str">
        <f t="shared" si="82"/>
        <v>Zuid-Limburg</v>
      </c>
      <c r="H2689" s="215" t="str">
        <f t="shared" si="83"/>
        <v>TILBURG</v>
      </c>
    </row>
    <row r="2690" spans="1:8" x14ac:dyDescent="0.2">
      <c r="A2690" s="194">
        <v>300</v>
      </c>
      <c r="B2690" s="195">
        <v>6100</v>
      </c>
      <c r="C2690" s="183"/>
      <c r="D2690" s="192" t="s">
        <v>3139</v>
      </c>
      <c r="E2690" s="192" t="s">
        <v>260</v>
      </c>
      <c r="F2690" s="191">
        <v>3310</v>
      </c>
      <c r="G2690" s="213" t="str">
        <f t="shared" si="82"/>
        <v>Zuid-Limburg</v>
      </c>
      <c r="H2690" s="215" t="str">
        <f t="shared" si="83"/>
        <v>TILBURG</v>
      </c>
    </row>
    <row r="2691" spans="1:8" x14ac:dyDescent="0.2">
      <c r="A2691" s="194">
        <v>300</v>
      </c>
      <c r="B2691" s="195">
        <v>6101</v>
      </c>
      <c r="C2691" s="183"/>
      <c r="D2691" s="192" t="s">
        <v>3140</v>
      </c>
      <c r="E2691" s="192" t="s">
        <v>302</v>
      </c>
      <c r="F2691" s="191">
        <v>3310</v>
      </c>
      <c r="G2691" s="213" t="str">
        <f t="shared" si="82"/>
        <v>Zuid-Limburg</v>
      </c>
      <c r="H2691" s="215" t="str">
        <f t="shared" si="83"/>
        <v>TILBURG</v>
      </c>
    </row>
    <row r="2692" spans="1:8" x14ac:dyDescent="0.2">
      <c r="A2692" s="194">
        <v>300</v>
      </c>
      <c r="B2692" s="195">
        <v>6102</v>
      </c>
      <c r="C2692" s="183"/>
      <c r="D2692" s="192" t="s">
        <v>3141</v>
      </c>
      <c r="E2692" s="192" t="s">
        <v>1493</v>
      </c>
      <c r="F2692" s="191">
        <v>3310</v>
      </c>
      <c r="G2692" s="213" t="str">
        <f t="shared" si="82"/>
        <v>Zuid-Limburg</v>
      </c>
      <c r="H2692" s="215" t="str">
        <f t="shared" si="83"/>
        <v>TILBURG</v>
      </c>
    </row>
    <row r="2693" spans="1:8" x14ac:dyDescent="0.2">
      <c r="A2693" s="194">
        <v>300</v>
      </c>
      <c r="B2693" s="195">
        <v>6103</v>
      </c>
      <c r="C2693" s="183"/>
      <c r="D2693" s="192" t="s">
        <v>1504</v>
      </c>
      <c r="E2693" s="192" t="s">
        <v>260</v>
      </c>
      <c r="F2693" s="191">
        <v>3310</v>
      </c>
      <c r="G2693" s="213" t="str">
        <f t="shared" si="82"/>
        <v>Zuid-Limburg</v>
      </c>
      <c r="H2693" s="215" t="str">
        <f t="shared" si="83"/>
        <v>TILBURG</v>
      </c>
    </row>
    <row r="2694" spans="1:8" x14ac:dyDescent="0.2">
      <c r="A2694" s="194">
        <v>300</v>
      </c>
      <c r="B2694" s="195">
        <v>6104</v>
      </c>
      <c r="C2694" s="183"/>
      <c r="D2694" s="192" t="s">
        <v>3142</v>
      </c>
      <c r="E2694" s="192" t="s">
        <v>1236</v>
      </c>
      <c r="F2694" s="191">
        <v>3290</v>
      </c>
      <c r="G2694" s="213" t="str">
        <f t="shared" si="82"/>
        <v>Zuidoost-Brabant</v>
      </c>
      <c r="H2694" s="215" t="str">
        <f t="shared" si="83"/>
        <v>TILBURG</v>
      </c>
    </row>
    <row r="2695" spans="1:8" x14ac:dyDescent="0.2">
      <c r="A2695" s="194">
        <v>300</v>
      </c>
      <c r="B2695" s="195">
        <v>6105</v>
      </c>
      <c r="C2695" s="183"/>
      <c r="D2695" s="192" t="s">
        <v>3143</v>
      </c>
      <c r="E2695" s="192" t="s">
        <v>253</v>
      </c>
      <c r="F2695" s="191">
        <v>3290</v>
      </c>
      <c r="G2695" s="213" t="str">
        <f t="shared" si="82"/>
        <v>Zuidoost-Brabant</v>
      </c>
      <c r="H2695" s="215" t="str">
        <f t="shared" si="83"/>
        <v>TILBURG</v>
      </c>
    </row>
    <row r="2696" spans="1:8" x14ac:dyDescent="0.2">
      <c r="A2696" s="194">
        <v>300</v>
      </c>
      <c r="B2696" s="195">
        <v>6106</v>
      </c>
      <c r="C2696" s="183"/>
      <c r="D2696" s="192" t="s">
        <v>1505</v>
      </c>
      <c r="E2696" s="192" t="s">
        <v>1506</v>
      </c>
      <c r="F2696" s="191">
        <v>3290</v>
      </c>
      <c r="G2696" s="213" t="str">
        <f t="shared" si="82"/>
        <v>Zuidoost-Brabant</v>
      </c>
      <c r="H2696" s="215" t="str">
        <f t="shared" si="83"/>
        <v>TILBURG</v>
      </c>
    </row>
    <row r="2697" spans="1:8" x14ac:dyDescent="0.2">
      <c r="A2697" s="194">
        <v>300</v>
      </c>
      <c r="B2697" s="195">
        <v>6107</v>
      </c>
      <c r="C2697" s="183"/>
      <c r="D2697" s="192" t="s">
        <v>1507</v>
      </c>
      <c r="E2697" s="192" t="s">
        <v>326</v>
      </c>
      <c r="F2697" s="191">
        <v>3290</v>
      </c>
      <c r="G2697" s="213" t="str">
        <f t="shared" si="82"/>
        <v>Zuidoost-Brabant</v>
      </c>
      <c r="H2697" s="215" t="str">
        <f t="shared" si="83"/>
        <v>TILBURG</v>
      </c>
    </row>
    <row r="2698" spans="1:8" x14ac:dyDescent="0.2">
      <c r="A2698" s="194">
        <v>300</v>
      </c>
      <c r="B2698" s="195">
        <v>6108</v>
      </c>
      <c r="C2698" s="183"/>
      <c r="D2698" s="192" t="s">
        <v>1508</v>
      </c>
      <c r="E2698" s="192" t="s">
        <v>1172</v>
      </c>
      <c r="F2698" s="191">
        <v>3290</v>
      </c>
      <c r="G2698" s="213" t="str">
        <f t="shared" si="82"/>
        <v>Zuidoost-Brabant</v>
      </c>
      <c r="H2698" s="215" t="str">
        <f t="shared" si="83"/>
        <v>TILBURG</v>
      </c>
    </row>
    <row r="2699" spans="1:8" x14ac:dyDescent="0.2">
      <c r="A2699" s="194">
        <v>300</v>
      </c>
      <c r="B2699" s="195">
        <v>6109</v>
      </c>
      <c r="C2699" s="183"/>
      <c r="D2699" s="192" t="s">
        <v>3144</v>
      </c>
      <c r="E2699" s="192" t="s">
        <v>3145</v>
      </c>
      <c r="F2699" s="191">
        <v>3290</v>
      </c>
      <c r="G2699" s="213" t="str">
        <f t="shared" si="82"/>
        <v>Zuidoost-Brabant</v>
      </c>
      <c r="H2699" s="215" t="str">
        <f t="shared" si="83"/>
        <v>TILBURG</v>
      </c>
    </row>
    <row r="2700" spans="1:8" x14ac:dyDescent="0.2">
      <c r="A2700" s="194">
        <v>300</v>
      </c>
      <c r="B2700" s="195">
        <v>6110</v>
      </c>
      <c r="C2700" s="183"/>
      <c r="D2700" s="192" t="s">
        <v>3146</v>
      </c>
      <c r="E2700" s="192" t="s">
        <v>1509</v>
      </c>
      <c r="F2700" s="191">
        <v>3290</v>
      </c>
      <c r="G2700" s="213" t="str">
        <f t="shared" si="82"/>
        <v>Zuidoost-Brabant</v>
      </c>
      <c r="H2700" s="215" t="str">
        <f t="shared" si="83"/>
        <v>TILBURG</v>
      </c>
    </row>
    <row r="2701" spans="1:8" x14ac:dyDescent="0.2">
      <c r="A2701" s="194">
        <v>300</v>
      </c>
      <c r="B2701" s="195">
        <v>6111</v>
      </c>
      <c r="C2701" s="183"/>
      <c r="D2701" s="192" t="s">
        <v>3147</v>
      </c>
      <c r="E2701" s="192" t="s">
        <v>435</v>
      </c>
      <c r="F2701" s="191">
        <v>3290</v>
      </c>
      <c r="G2701" s="213" t="str">
        <f t="shared" si="82"/>
        <v>Zuidoost-Brabant</v>
      </c>
      <c r="H2701" s="215" t="str">
        <f t="shared" si="83"/>
        <v>TILBURG</v>
      </c>
    </row>
    <row r="2702" spans="1:8" x14ac:dyDescent="0.2">
      <c r="A2702" s="194">
        <v>300</v>
      </c>
      <c r="B2702" s="195">
        <v>6112</v>
      </c>
      <c r="C2702" s="183"/>
      <c r="D2702" s="192" t="s">
        <v>1510</v>
      </c>
      <c r="E2702" s="192" t="s">
        <v>470</v>
      </c>
      <c r="F2702" s="191">
        <v>3290</v>
      </c>
      <c r="G2702" s="213" t="str">
        <f t="shared" si="82"/>
        <v>Zuidoost-Brabant</v>
      </c>
      <c r="H2702" s="215" t="str">
        <f t="shared" si="83"/>
        <v>TILBURG</v>
      </c>
    </row>
    <row r="2703" spans="1:8" x14ac:dyDescent="0.2">
      <c r="A2703" s="194">
        <v>300</v>
      </c>
      <c r="B2703" s="195">
        <v>6113</v>
      </c>
      <c r="C2703" s="183"/>
      <c r="D2703" s="192" t="s">
        <v>3148</v>
      </c>
      <c r="E2703" s="192" t="s">
        <v>472</v>
      </c>
      <c r="F2703" s="191">
        <v>3290</v>
      </c>
      <c r="G2703" s="213" t="str">
        <f t="shared" si="82"/>
        <v>Zuidoost-Brabant</v>
      </c>
      <c r="H2703" s="215" t="str">
        <f t="shared" si="83"/>
        <v>TILBURG</v>
      </c>
    </row>
    <row r="2704" spans="1:8" x14ac:dyDescent="0.2">
      <c r="A2704" s="194">
        <v>300</v>
      </c>
      <c r="B2704" s="195">
        <v>6114</v>
      </c>
      <c r="C2704" s="183"/>
      <c r="D2704" s="192" t="s">
        <v>3116</v>
      </c>
      <c r="E2704" s="192" t="s">
        <v>265</v>
      </c>
      <c r="F2704" s="191">
        <v>3290</v>
      </c>
      <c r="G2704" s="213" t="str">
        <f t="shared" si="82"/>
        <v>Zuidoost-Brabant</v>
      </c>
      <c r="H2704" s="215" t="str">
        <f t="shared" si="83"/>
        <v>TILBURG</v>
      </c>
    </row>
    <row r="2705" spans="1:8" x14ac:dyDescent="0.2">
      <c r="A2705" s="194">
        <v>300</v>
      </c>
      <c r="B2705" s="195">
        <v>6115</v>
      </c>
      <c r="C2705" s="183"/>
      <c r="D2705" s="192" t="s">
        <v>1511</v>
      </c>
      <c r="E2705" s="192" t="s">
        <v>986</v>
      </c>
      <c r="F2705" s="191">
        <v>3290</v>
      </c>
      <c r="G2705" s="213" t="str">
        <f t="shared" si="82"/>
        <v>Zuidoost-Brabant</v>
      </c>
      <c r="H2705" s="215" t="str">
        <f t="shared" si="83"/>
        <v>TILBURG</v>
      </c>
    </row>
    <row r="2706" spans="1:8" x14ac:dyDescent="0.2">
      <c r="A2706" s="194">
        <v>300</v>
      </c>
      <c r="B2706" s="195">
        <v>6116</v>
      </c>
      <c r="C2706" s="183"/>
      <c r="D2706" s="192" t="s">
        <v>1512</v>
      </c>
      <c r="E2706" s="192" t="s">
        <v>265</v>
      </c>
      <c r="F2706" s="191">
        <v>3290</v>
      </c>
      <c r="G2706" s="213" t="str">
        <f t="shared" si="82"/>
        <v>Zuidoost-Brabant</v>
      </c>
      <c r="H2706" s="215" t="str">
        <f t="shared" si="83"/>
        <v>TILBURG</v>
      </c>
    </row>
    <row r="2707" spans="1:8" x14ac:dyDescent="0.2">
      <c r="A2707" s="194">
        <v>300</v>
      </c>
      <c r="B2707" s="195">
        <v>6117</v>
      </c>
      <c r="C2707" s="183"/>
      <c r="D2707" s="192" t="s">
        <v>3128</v>
      </c>
      <c r="E2707" s="192" t="s">
        <v>236</v>
      </c>
      <c r="F2707" s="191">
        <v>3250</v>
      </c>
      <c r="G2707" s="213" t="str">
        <f t="shared" si="82"/>
        <v>Zeeland</v>
      </c>
      <c r="H2707" s="215" t="str">
        <f t="shared" si="83"/>
        <v>TILBURG</v>
      </c>
    </row>
    <row r="2708" spans="1:8" x14ac:dyDescent="0.2">
      <c r="A2708" s="194">
        <v>300</v>
      </c>
      <c r="B2708" s="195">
        <v>6118</v>
      </c>
      <c r="C2708" s="183"/>
      <c r="D2708" s="192" t="s">
        <v>3127</v>
      </c>
      <c r="E2708" s="192" t="s">
        <v>1458</v>
      </c>
      <c r="F2708" s="191">
        <v>3250</v>
      </c>
      <c r="G2708" s="213" t="str">
        <f t="shared" si="82"/>
        <v>Zeeland</v>
      </c>
      <c r="H2708" s="215" t="str">
        <f t="shared" si="83"/>
        <v>TILBURG</v>
      </c>
    </row>
    <row r="2709" spans="1:8" x14ac:dyDescent="0.2">
      <c r="A2709" s="194">
        <v>300</v>
      </c>
      <c r="B2709" s="195">
        <v>6119</v>
      </c>
      <c r="C2709" s="183"/>
      <c r="D2709" s="192" t="s">
        <v>1513</v>
      </c>
      <c r="E2709" s="192" t="s">
        <v>1514</v>
      </c>
      <c r="F2709" s="191">
        <v>3250</v>
      </c>
      <c r="G2709" s="213" t="str">
        <f t="shared" si="82"/>
        <v>Zeeland</v>
      </c>
      <c r="H2709" s="215" t="str">
        <f t="shared" si="83"/>
        <v>TILBURG</v>
      </c>
    </row>
    <row r="2710" spans="1:8" x14ac:dyDescent="0.2">
      <c r="A2710" s="194">
        <v>300</v>
      </c>
      <c r="B2710" s="195">
        <v>6120</v>
      </c>
      <c r="C2710" s="183"/>
      <c r="D2710" s="192" t="s">
        <v>1515</v>
      </c>
      <c r="E2710" s="192" t="s">
        <v>419</v>
      </c>
      <c r="F2710" s="191">
        <v>3250</v>
      </c>
      <c r="G2710" s="213" t="str">
        <f t="shared" si="82"/>
        <v>Zeeland</v>
      </c>
      <c r="H2710" s="215" t="str">
        <f t="shared" si="83"/>
        <v>TILBURG</v>
      </c>
    </row>
    <row r="2711" spans="1:8" x14ac:dyDescent="0.2">
      <c r="A2711" s="194">
        <v>300</v>
      </c>
      <c r="B2711" s="195">
        <v>6121</v>
      </c>
      <c r="C2711" s="183"/>
      <c r="D2711" s="192" t="s">
        <v>1516</v>
      </c>
      <c r="E2711" s="192" t="s">
        <v>288</v>
      </c>
      <c r="F2711" s="191">
        <v>3250</v>
      </c>
      <c r="G2711" s="213" t="str">
        <f t="shared" si="82"/>
        <v>Zeeland</v>
      </c>
      <c r="H2711" s="215" t="str">
        <f t="shared" si="83"/>
        <v>TILBURG</v>
      </c>
    </row>
    <row r="2712" spans="1:8" x14ac:dyDescent="0.2">
      <c r="A2712" s="194">
        <v>300</v>
      </c>
      <c r="B2712" s="195">
        <v>6122</v>
      </c>
      <c r="C2712" s="183"/>
      <c r="D2712" s="192" t="s">
        <v>1517</v>
      </c>
      <c r="E2712" s="192" t="s">
        <v>419</v>
      </c>
      <c r="F2712" s="191">
        <v>3250</v>
      </c>
      <c r="G2712" s="213" t="str">
        <f t="shared" ref="G2712:G2775" si="84">VLOOKUP($F2712,$J$23:$L$54,2,FALSE)</f>
        <v>Zeeland</v>
      </c>
      <c r="H2712" s="215" t="str">
        <f t="shared" ref="H2712:H2775" si="85">VLOOKUP($F2712,$J$23:$L$54,3,FALSE)</f>
        <v>TILBURG</v>
      </c>
    </row>
    <row r="2713" spans="1:8" x14ac:dyDescent="0.2">
      <c r="A2713" s="194">
        <v>300</v>
      </c>
      <c r="B2713" s="195">
        <v>6123</v>
      </c>
      <c r="C2713" s="183"/>
      <c r="D2713" s="192" t="s">
        <v>3126</v>
      </c>
      <c r="E2713" s="192" t="s">
        <v>1518</v>
      </c>
      <c r="F2713" s="191">
        <v>3250</v>
      </c>
      <c r="G2713" s="213" t="str">
        <f t="shared" si="84"/>
        <v>Zeeland</v>
      </c>
      <c r="H2713" s="215" t="str">
        <f t="shared" si="85"/>
        <v>TILBURG</v>
      </c>
    </row>
    <row r="2714" spans="1:8" x14ac:dyDescent="0.2">
      <c r="A2714" s="194">
        <v>300</v>
      </c>
      <c r="B2714" s="195">
        <v>6124</v>
      </c>
      <c r="C2714" s="183"/>
      <c r="D2714" s="192" t="s">
        <v>3123</v>
      </c>
      <c r="E2714" s="192" t="s">
        <v>3124</v>
      </c>
      <c r="F2714" s="191">
        <v>3250</v>
      </c>
      <c r="G2714" s="213" t="str">
        <f t="shared" si="84"/>
        <v>Zeeland</v>
      </c>
      <c r="H2714" s="215" t="str">
        <f t="shared" si="85"/>
        <v>TILBURG</v>
      </c>
    </row>
    <row r="2715" spans="1:8" x14ac:dyDescent="0.2">
      <c r="A2715" s="194">
        <v>300</v>
      </c>
      <c r="B2715" s="195">
        <v>6125</v>
      </c>
      <c r="C2715" s="183"/>
      <c r="D2715" s="192" t="s">
        <v>3122</v>
      </c>
      <c r="E2715" s="192" t="s">
        <v>1486</v>
      </c>
      <c r="F2715" s="191">
        <v>3250</v>
      </c>
      <c r="G2715" s="213" t="str">
        <f t="shared" si="84"/>
        <v>Zeeland</v>
      </c>
      <c r="H2715" s="215" t="str">
        <f t="shared" si="85"/>
        <v>TILBURG</v>
      </c>
    </row>
    <row r="2716" spans="1:8" x14ac:dyDescent="0.2">
      <c r="A2716" s="194">
        <v>300</v>
      </c>
      <c r="B2716" s="195">
        <v>6126</v>
      </c>
      <c r="C2716" s="183"/>
      <c r="D2716" s="192" t="s">
        <v>3120</v>
      </c>
      <c r="E2716" s="192" t="s">
        <v>288</v>
      </c>
      <c r="F2716" s="191">
        <v>3250</v>
      </c>
      <c r="G2716" s="213" t="str">
        <f t="shared" si="84"/>
        <v>Zeeland</v>
      </c>
      <c r="H2716" s="215" t="str">
        <f t="shared" si="85"/>
        <v>TILBURG</v>
      </c>
    </row>
    <row r="2717" spans="1:8" x14ac:dyDescent="0.2">
      <c r="A2717" s="194">
        <v>300</v>
      </c>
      <c r="B2717" s="195">
        <v>6127</v>
      </c>
      <c r="C2717" s="183"/>
      <c r="D2717" s="192" t="s">
        <v>1519</v>
      </c>
      <c r="E2717" s="192" t="s">
        <v>297</v>
      </c>
      <c r="F2717" s="191">
        <v>3250</v>
      </c>
      <c r="G2717" s="213" t="str">
        <f t="shared" si="84"/>
        <v>Zeeland</v>
      </c>
      <c r="H2717" s="215" t="str">
        <f t="shared" si="85"/>
        <v>TILBURG</v>
      </c>
    </row>
    <row r="2718" spans="1:8" x14ac:dyDescent="0.2">
      <c r="A2718" s="194">
        <v>300</v>
      </c>
      <c r="B2718" s="195">
        <v>6128</v>
      </c>
      <c r="C2718" s="183"/>
      <c r="D2718" s="192" t="s">
        <v>3149</v>
      </c>
      <c r="E2718" s="192" t="s">
        <v>410</v>
      </c>
      <c r="F2718" s="191">
        <v>3250</v>
      </c>
      <c r="G2718" s="213" t="str">
        <f t="shared" si="84"/>
        <v>Zeeland</v>
      </c>
      <c r="H2718" s="215" t="str">
        <f t="shared" si="85"/>
        <v>TILBURG</v>
      </c>
    </row>
    <row r="2719" spans="1:8" x14ac:dyDescent="0.2">
      <c r="A2719" s="194">
        <v>300</v>
      </c>
      <c r="B2719" s="195">
        <v>6129</v>
      </c>
      <c r="C2719" s="183"/>
      <c r="D2719" s="192" t="s">
        <v>3119</v>
      </c>
      <c r="E2719" s="192" t="s">
        <v>432</v>
      </c>
      <c r="F2719" s="191">
        <v>3250</v>
      </c>
      <c r="G2719" s="213" t="str">
        <f t="shared" si="84"/>
        <v>Zeeland</v>
      </c>
      <c r="H2719" s="215" t="str">
        <f t="shared" si="85"/>
        <v>TILBURG</v>
      </c>
    </row>
    <row r="2720" spans="1:8" x14ac:dyDescent="0.2">
      <c r="A2720" s="194">
        <v>300</v>
      </c>
      <c r="B2720" s="195">
        <v>6130</v>
      </c>
      <c r="C2720" s="183"/>
      <c r="D2720" s="192" t="s">
        <v>3118</v>
      </c>
      <c r="E2720" s="192" t="s">
        <v>236</v>
      </c>
      <c r="F2720" s="191">
        <v>3250</v>
      </c>
      <c r="G2720" s="213" t="str">
        <f t="shared" si="84"/>
        <v>Zeeland</v>
      </c>
      <c r="H2720" s="215" t="str">
        <f t="shared" si="85"/>
        <v>TILBURG</v>
      </c>
    </row>
    <row r="2721" spans="1:8" x14ac:dyDescent="0.2">
      <c r="A2721" s="194">
        <v>300</v>
      </c>
      <c r="B2721" s="195">
        <v>6131</v>
      </c>
      <c r="C2721" s="183"/>
      <c r="D2721" s="192" t="s">
        <v>2904</v>
      </c>
      <c r="E2721" s="192" t="s">
        <v>419</v>
      </c>
      <c r="F2721" s="191">
        <v>3250</v>
      </c>
      <c r="G2721" s="213" t="str">
        <f t="shared" si="84"/>
        <v>Zeeland</v>
      </c>
      <c r="H2721" s="215" t="str">
        <f t="shared" si="85"/>
        <v>TILBURG</v>
      </c>
    </row>
    <row r="2722" spans="1:8" x14ac:dyDescent="0.2">
      <c r="A2722" s="194">
        <v>300</v>
      </c>
      <c r="B2722" s="195">
        <v>6132</v>
      </c>
      <c r="C2722" s="183"/>
      <c r="D2722" s="192" t="s">
        <v>3150</v>
      </c>
      <c r="E2722" s="192" t="s">
        <v>1188</v>
      </c>
      <c r="F2722" s="191">
        <v>3250</v>
      </c>
      <c r="G2722" s="213" t="str">
        <f t="shared" si="84"/>
        <v>Zeeland</v>
      </c>
      <c r="H2722" s="215" t="str">
        <f t="shared" si="85"/>
        <v>TILBURG</v>
      </c>
    </row>
    <row r="2723" spans="1:8" x14ac:dyDescent="0.2">
      <c r="A2723" s="194">
        <v>300</v>
      </c>
      <c r="B2723" s="195">
        <v>6133</v>
      </c>
      <c r="C2723" s="183"/>
      <c r="D2723" s="192" t="s">
        <v>3136</v>
      </c>
      <c r="E2723" s="192" t="s">
        <v>594</v>
      </c>
      <c r="F2723" s="191">
        <v>3250</v>
      </c>
      <c r="G2723" s="213" t="str">
        <f t="shared" si="84"/>
        <v>Zeeland</v>
      </c>
      <c r="H2723" s="215" t="str">
        <f t="shared" si="85"/>
        <v>TILBURG</v>
      </c>
    </row>
    <row r="2724" spans="1:8" x14ac:dyDescent="0.2">
      <c r="A2724" s="194">
        <v>300</v>
      </c>
      <c r="B2724" s="195">
        <v>6134</v>
      </c>
      <c r="C2724" s="183"/>
      <c r="D2724" s="192" t="s">
        <v>3113</v>
      </c>
      <c r="E2724" s="192" t="s">
        <v>288</v>
      </c>
      <c r="F2724" s="191">
        <v>3250</v>
      </c>
      <c r="G2724" s="213" t="str">
        <f t="shared" si="84"/>
        <v>Zeeland</v>
      </c>
      <c r="H2724" s="215" t="str">
        <f t="shared" si="85"/>
        <v>TILBURG</v>
      </c>
    </row>
    <row r="2725" spans="1:8" x14ac:dyDescent="0.2">
      <c r="A2725" s="194">
        <v>300</v>
      </c>
      <c r="B2725" s="195">
        <v>6135</v>
      </c>
      <c r="C2725" s="183"/>
      <c r="D2725" s="192" t="s">
        <v>1520</v>
      </c>
      <c r="E2725" s="192" t="s">
        <v>288</v>
      </c>
      <c r="F2725" s="191">
        <v>3250</v>
      </c>
      <c r="G2725" s="213" t="str">
        <f t="shared" si="84"/>
        <v>Zeeland</v>
      </c>
      <c r="H2725" s="215" t="str">
        <f t="shared" si="85"/>
        <v>TILBURG</v>
      </c>
    </row>
    <row r="2726" spans="1:8" x14ac:dyDescent="0.2">
      <c r="A2726" s="194">
        <v>300</v>
      </c>
      <c r="B2726" s="195">
        <v>6136</v>
      </c>
      <c r="C2726" s="183"/>
      <c r="D2726" s="192" t="s">
        <v>3151</v>
      </c>
      <c r="E2726" s="192" t="s">
        <v>1521</v>
      </c>
      <c r="F2726" s="191">
        <v>3250</v>
      </c>
      <c r="G2726" s="213" t="str">
        <f t="shared" si="84"/>
        <v>Zeeland</v>
      </c>
      <c r="H2726" s="215" t="str">
        <f t="shared" si="85"/>
        <v>TILBURG</v>
      </c>
    </row>
    <row r="2727" spans="1:8" x14ac:dyDescent="0.2">
      <c r="A2727" s="194">
        <v>300</v>
      </c>
      <c r="B2727" s="195">
        <v>6137</v>
      </c>
      <c r="C2727" s="183"/>
      <c r="D2727" s="192" t="s">
        <v>3112</v>
      </c>
      <c r="E2727" s="192" t="s">
        <v>1481</v>
      </c>
      <c r="F2727" s="191">
        <v>3250</v>
      </c>
      <c r="G2727" s="213" t="str">
        <f t="shared" si="84"/>
        <v>Zeeland</v>
      </c>
      <c r="H2727" s="215" t="str">
        <f t="shared" si="85"/>
        <v>TILBURG</v>
      </c>
    </row>
    <row r="2728" spans="1:8" x14ac:dyDescent="0.2">
      <c r="A2728" s="194">
        <v>300</v>
      </c>
      <c r="B2728" s="195">
        <v>6138</v>
      </c>
      <c r="C2728" s="183"/>
      <c r="D2728" s="192" t="s">
        <v>1522</v>
      </c>
      <c r="E2728" s="192" t="s">
        <v>560</v>
      </c>
      <c r="F2728" s="191">
        <v>3230</v>
      </c>
      <c r="G2728" s="213" t="str">
        <f t="shared" si="84"/>
        <v>Zuid-Hollandse Eilanden</v>
      </c>
      <c r="H2728" s="215" t="str">
        <f t="shared" si="85"/>
        <v>TILBURG</v>
      </c>
    </row>
    <row r="2729" spans="1:8" x14ac:dyDescent="0.2">
      <c r="A2729" s="194">
        <v>300</v>
      </c>
      <c r="B2729" s="195">
        <v>6139</v>
      </c>
      <c r="C2729" s="183"/>
      <c r="D2729" s="192" t="s">
        <v>3062</v>
      </c>
      <c r="E2729" s="192" t="s">
        <v>419</v>
      </c>
      <c r="F2729" s="191">
        <v>3230</v>
      </c>
      <c r="G2729" s="213" t="str">
        <f t="shared" si="84"/>
        <v>Zuid-Hollandse Eilanden</v>
      </c>
      <c r="H2729" s="215" t="str">
        <f t="shared" si="85"/>
        <v>TILBURG</v>
      </c>
    </row>
    <row r="2730" spans="1:8" x14ac:dyDescent="0.2">
      <c r="A2730" s="194">
        <v>300</v>
      </c>
      <c r="B2730" s="195">
        <v>6140</v>
      </c>
      <c r="C2730" s="183"/>
      <c r="D2730" s="192" t="s">
        <v>3152</v>
      </c>
      <c r="E2730" s="192" t="s">
        <v>560</v>
      </c>
      <c r="F2730" s="191">
        <v>3230</v>
      </c>
      <c r="G2730" s="213" t="str">
        <f t="shared" si="84"/>
        <v>Zuid-Hollandse Eilanden</v>
      </c>
      <c r="H2730" s="215" t="str">
        <f t="shared" si="85"/>
        <v>TILBURG</v>
      </c>
    </row>
    <row r="2731" spans="1:8" x14ac:dyDescent="0.2">
      <c r="A2731" s="194">
        <v>300</v>
      </c>
      <c r="B2731" s="195">
        <v>6141</v>
      </c>
      <c r="C2731" s="183"/>
      <c r="D2731" s="192" t="s">
        <v>3115</v>
      </c>
      <c r="E2731" s="192" t="s">
        <v>1188</v>
      </c>
      <c r="F2731" s="191">
        <v>3230</v>
      </c>
      <c r="G2731" s="213" t="str">
        <f t="shared" si="84"/>
        <v>Zuid-Hollandse Eilanden</v>
      </c>
      <c r="H2731" s="215" t="str">
        <f t="shared" si="85"/>
        <v>TILBURG</v>
      </c>
    </row>
    <row r="2732" spans="1:8" x14ac:dyDescent="0.2">
      <c r="A2732" s="194">
        <v>300</v>
      </c>
      <c r="B2732" s="195">
        <v>6142</v>
      </c>
      <c r="C2732" s="183"/>
      <c r="D2732" s="192" t="s">
        <v>3101</v>
      </c>
      <c r="E2732" s="192" t="s">
        <v>579</v>
      </c>
      <c r="F2732" s="191">
        <v>3230</v>
      </c>
      <c r="G2732" s="213" t="str">
        <f t="shared" si="84"/>
        <v>Zuid-Hollandse Eilanden</v>
      </c>
      <c r="H2732" s="215" t="str">
        <f t="shared" si="85"/>
        <v>TILBURG</v>
      </c>
    </row>
    <row r="2733" spans="1:8" x14ac:dyDescent="0.2">
      <c r="A2733" s="194">
        <v>300</v>
      </c>
      <c r="B2733" s="195">
        <v>6143</v>
      </c>
      <c r="C2733" s="183"/>
      <c r="D2733" s="192" t="s">
        <v>3153</v>
      </c>
      <c r="E2733" s="192" t="s">
        <v>311</v>
      </c>
      <c r="F2733" s="191">
        <v>3230</v>
      </c>
      <c r="G2733" s="213" t="str">
        <f t="shared" si="84"/>
        <v>Zuid-Hollandse Eilanden</v>
      </c>
      <c r="H2733" s="215" t="str">
        <f t="shared" si="85"/>
        <v>TILBURG</v>
      </c>
    </row>
    <row r="2734" spans="1:8" x14ac:dyDescent="0.2">
      <c r="A2734" s="194">
        <v>300</v>
      </c>
      <c r="B2734" s="195">
        <v>6144</v>
      </c>
      <c r="C2734" s="183"/>
      <c r="D2734" s="192" t="s">
        <v>3103</v>
      </c>
      <c r="E2734" s="192" t="s">
        <v>1574</v>
      </c>
      <c r="F2734" s="191">
        <v>3230</v>
      </c>
      <c r="G2734" s="213" t="str">
        <f t="shared" si="84"/>
        <v>Zuid-Hollandse Eilanden</v>
      </c>
      <c r="H2734" s="215" t="str">
        <f t="shared" si="85"/>
        <v>TILBURG</v>
      </c>
    </row>
    <row r="2735" spans="1:8" x14ac:dyDescent="0.2">
      <c r="A2735" s="194">
        <v>300</v>
      </c>
      <c r="B2735" s="195">
        <v>6145</v>
      </c>
      <c r="C2735" s="183"/>
      <c r="D2735" s="192" t="s">
        <v>3154</v>
      </c>
      <c r="E2735" s="192" t="s">
        <v>560</v>
      </c>
      <c r="F2735" s="191">
        <v>3230</v>
      </c>
      <c r="G2735" s="213" t="str">
        <f t="shared" si="84"/>
        <v>Zuid-Hollandse Eilanden</v>
      </c>
      <c r="H2735" s="215" t="str">
        <f t="shared" si="85"/>
        <v>TILBURG</v>
      </c>
    </row>
    <row r="2736" spans="1:8" x14ac:dyDescent="0.2">
      <c r="A2736" s="194">
        <v>300</v>
      </c>
      <c r="B2736" s="195">
        <v>6146</v>
      </c>
      <c r="C2736" s="183"/>
      <c r="D2736" s="192" t="s">
        <v>3127</v>
      </c>
      <c r="E2736" s="192" t="s">
        <v>1458</v>
      </c>
      <c r="F2736" s="191">
        <v>3230</v>
      </c>
      <c r="G2736" s="213" t="str">
        <f t="shared" si="84"/>
        <v>Zuid-Hollandse Eilanden</v>
      </c>
      <c r="H2736" s="215" t="str">
        <f t="shared" si="85"/>
        <v>TILBURG</v>
      </c>
    </row>
    <row r="2737" spans="1:8" x14ac:dyDescent="0.2">
      <c r="A2737" s="194">
        <v>300</v>
      </c>
      <c r="B2737" s="195">
        <v>6147</v>
      </c>
      <c r="C2737" s="183"/>
      <c r="D2737" s="192" t="s">
        <v>3122</v>
      </c>
      <c r="E2737" s="192" t="s">
        <v>1486</v>
      </c>
      <c r="F2737" s="191">
        <v>3230</v>
      </c>
      <c r="G2737" s="213" t="str">
        <f t="shared" si="84"/>
        <v>Zuid-Hollandse Eilanden</v>
      </c>
      <c r="H2737" s="215" t="str">
        <f t="shared" si="85"/>
        <v>TILBURG</v>
      </c>
    </row>
    <row r="2738" spans="1:8" x14ac:dyDescent="0.2">
      <c r="A2738" s="194">
        <v>300</v>
      </c>
      <c r="B2738" s="195">
        <v>6148</v>
      </c>
      <c r="C2738" s="183"/>
      <c r="D2738" s="192" t="s">
        <v>3090</v>
      </c>
      <c r="E2738" s="192" t="s">
        <v>553</v>
      </c>
      <c r="F2738" s="191">
        <v>3230</v>
      </c>
      <c r="G2738" s="213" t="str">
        <f t="shared" si="84"/>
        <v>Zuid-Hollandse Eilanden</v>
      </c>
      <c r="H2738" s="215" t="str">
        <f t="shared" si="85"/>
        <v>TILBURG</v>
      </c>
    </row>
    <row r="2739" spans="1:8" x14ac:dyDescent="0.2">
      <c r="A2739" s="194">
        <v>300</v>
      </c>
      <c r="B2739" s="195">
        <v>6149</v>
      </c>
      <c r="C2739" s="183"/>
      <c r="D2739" s="192" t="s">
        <v>3092</v>
      </c>
      <c r="E2739" s="192" t="s">
        <v>553</v>
      </c>
      <c r="F2739" s="191">
        <v>3230</v>
      </c>
      <c r="G2739" s="213" t="str">
        <f t="shared" si="84"/>
        <v>Zuid-Hollandse Eilanden</v>
      </c>
      <c r="H2739" s="215" t="str">
        <f t="shared" si="85"/>
        <v>TILBURG</v>
      </c>
    </row>
    <row r="2740" spans="1:8" x14ac:dyDescent="0.2">
      <c r="A2740" s="194">
        <v>300</v>
      </c>
      <c r="B2740" s="195">
        <v>6150</v>
      </c>
      <c r="C2740" s="183"/>
      <c r="D2740" s="192" t="s">
        <v>3120</v>
      </c>
      <c r="E2740" s="192" t="s">
        <v>288</v>
      </c>
      <c r="F2740" s="191">
        <v>3230</v>
      </c>
      <c r="G2740" s="213" t="str">
        <f t="shared" si="84"/>
        <v>Zuid-Hollandse Eilanden</v>
      </c>
      <c r="H2740" s="215" t="str">
        <f t="shared" si="85"/>
        <v>TILBURG</v>
      </c>
    </row>
    <row r="2741" spans="1:8" x14ac:dyDescent="0.2">
      <c r="A2741" s="194">
        <v>300</v>
      </c>
      <c r="B2741" s="195">
        <v>6151</v>
      </c>
      <c r="C2741" s="183"/>
      <c r="D2741" s="192" t="s">
        <v>3155</v>
      </c>
      <c r="E2741" s="192" t="s">
        <v>560</v>
      </c>
      <c r="F2741" s="191">
        <v>3230</v>
      </c>
      <c r="G2741" s="213" t="str">
        <f t="shared" si="84"/>
        <v>Zuid-Hollandse Eilanden</v>
      </c>
      <c r="H2741" s="215" t="str">
        <f t="shared" si="85"/>
        <v>TILBURG</v>
      </c>
    </row>
    <row r="2742" spans="1:8" x14ac:dyDescent="0.2">
      <c r="A2742" s="194">
        <v>300</v>
      </c>
      <c r="B2742" s="195">
        <v>6152</v>
      </c>
      <c r="C2742" s="183"/>
      <c r="D2742" s="192" t="s">
        <v>2854</v>
      </c>
      <c r="E2742" s="192" t="s">
        <v>579</v>
      </c>
      <c r="F2742" s="191">
        <v>3230</v>
      </c>
      <c r="G2742" s="213" t="str">
        <f t="shared" si="84"/>
        <v>Zuid-Hollandse Eilanden</v>
      </c>
      <c r="H2742" s="215" t="str">
        <f t="shared" si="85"/>
        <v>TILBURG</v>
      </c>
    </row>
    <row r="2743" spans="1:8" x14ac:dyDescent="0.2">
      <c r="A2743" s="194">
        <v>300</v>
      </c>
      <c r="B2743" s="195">
        <v>6153</v>
      </c>
      <c r="C2743" s="183"/>
      <c r="D2743" s="192" t="s">
        <v>3156</v>
      </c>
      <c r="E2743" s="192" t="s">
        <v>560</v>
      </c>
      <c r="F2743" s="191">
        <v>3230</v>
      </c>
      <c r="G2743" s="213" t="str">
        <f t="shared" si="84"/>
        <v>Zuid-Hollandse Eilanden</v>
      </c>
      <c r="H2743" s="215" t="str">
        <f t="shared" si="85"/>
        <v>TILBURG</v>
      </c>
    </row>
    <row r="2744" spans="1:8" x14ac:dyDescent="0.2">
      <c r="A2744" s="194">
        <v>300</v>
      </c>
      <c r="B2744" s="195">
        <v>6154</v>
      </c>
      <c r="C2744" s="183"/>
      <c r="D2744" s="192" t="s">
        <v>3081</v>
      </c>
      <c r="E2744" s="192" t="s">
        <v>560</v>
      </c>
      <c r="F2744" s="191">
        <v>3230</v>
      </c>
      <c r="G2744" s="213" t="str">
        <f t="shared" si="84"/>
        <v>Zuid-Hollandse Eilanden</v>
      </c>
      <c r="H2744" s="215" t="str">
        <f t="shared" si="85"/>
        <v>TILBURG</v>
      </c>
    </row>
    <row r="2745" spans="1:8" x14ac:dyDescent="0.2">
      <c r="A2745" s="194">
        <v>300</v>
      </c>
      <c r="B2745" s="195">
        <v>6155</v>
      </c>
      <c r="C2745" s="183"/>
      <c r="D2745" s="192" t="s">
        <v>3157</v>
      </c>
      <c r="E2745" s="192" t="s">
        <v>394</v>
      </c>
      <c r="F2745" s="191">
        <v>3180</v>
      </c>
      <c r="G2745" s="213" t="str">
        <f t="shared" si="84"/>
        <v>Haaglanden</v>
      </c>
      <c r="H2745" s="215" t="str">
        <f t="shared" si="85"/>
        <v>TILBURG</v>
      </c>
    </row>
    <row r="2746" spans="1:8" x14ac:dyDescent="0.2">
      <c r="A2746" s="194">
        <v>300</v>
      </c>
      <c r="B2746" s="195">
        <v>6156</v>
      </c>
      <c r="C2746" s="183"/>
      <c r="D2746" s="192" t="s">
        <v>3158</v>
      </c>
      <c r="E2746" s="192" t="s">
        <v>394</v>
      </c>
      <c r="F2746" s="191">
        <v>3180</v>
      </c>
      <c r="G2746" s="213" t="str">
        <f t="shared" si="84"/>
        <v>Haaglanden</v>
      </c>
      <c r="H2746" s="215" t="str">
        <f t="shared" si="85"/>
        <v>TILBURG</v>
      </c>
    </row>
    <row r="2747" spans="1:8" x14ac:dyDescent="0.2">
      <c r="A2747" s="194">
        <v>300</v>
      </c>
      <c r="B2747" s="195">
        <v>6157</v>
      </c>
      <c r="C2747" s="183"/>
      <c r="D2747" s="192" t="s">
        <v>3159</v>
      </c>
      <c r="E2747" s="192" t="s">
        <v>1595</v>
      </c>
      <c r="F2747" s="191">
        <v>3180</v>
      </c>
      <c r="G2747" s="213" t="str">
        <f t="shared" si="84"/>
        <v>Haaglanden</v>
      </c>
      <c r="H2747" s="215" t="str">
        <f t="shared" si="85"/>
        <v>TILBURG</v>
      </c>
    </row>
    <row r="2748" spans="1:8" x14ac:dyDescent="0.2">
      <c r="A2748" s="194">
        <v>300</v>
      </c>
      <c r="B2748" s="195">
        <v>6158</v>
      </c>
      <c r="C2748" s="183"/>
      <c r="D2748" s="192" t="s">
        <v>3160</v>
      </c>
      <c r="E2748" s="192" t="s">
        <v>332</v>
      </c>
      <c r="F2748" s="191">
        <v>3180</v>
      </c>
      <c r="G2748" s="213" t="str">
        <f t="shared" si="84"/>
        <v>Haaglanden</v>
      </c>
      <c r="H2748" s="215" t="str">
        <f t="shared" si="85"/>
        <v>TILBURG</v>
      </c>
    </row>
    <row r="2749" spans="1:8" x14ac:dyDescent="0.2">
      <c r="A2749" s="194">
        <v>300</v>
      </c>
      <c r="B2749" s="195">
        <v>6159</v>
      </c>
      <c r="C2749" s="183"/>
      <c r="D2749" s="192" t="s">
        <v>3161</v>
      </c>
      <c r="E2749" s="192" t="s">
        <v>242</v>
      </c>
      <c r="F2749" s="191">
        <v>3230</v>
      </c>
      <c r="G2749" s="213" t="str">
        <f t="shared" si="84"/>
        <v>Zuid-Hollandse Eilanden</v>
      </c>
      <c r="H2749" s="215" t="str">
        <f t="shared" si="85"/>
        <v>TILBURG</v>
      </c>
    </row>
    <row r="2750" spans="1:8" x14ac:dyDescent="0.2">
      <c r="A2750" s="194">
        <v>300</v>
      </c>
      <c r="B2750" s="195">
        <v>6160</v>
      </c>
      <c r="C2750" s="183"/>
      <c r="D2750" s="192" t="s">
        <v>3162</v>
      </c>
      <c r="E2750" s="192" t="s">
        <v>3163</v>
      </c>
      <c r="F2750" s="191">
        <v>3260</v>
      </c>
      <c r="G2750" s="213" t="str">
        <f t="shared" si="84"/>
        <v>West-Brabant</v>
      </c>
      <c r="H2750" s="215" t="str">
        <f t="shared" si="85"/>
        <v>TILBURG</v>
      </c>
    </row>
    <row r="2751" spans="1:8" x14ac:dyDescent="0.2">
      <c r="A2751" s="194">
        <v>300</v>
      </c>
      <c r="B2751" s="195">
        <v>6161</v>
      </c>
      <c r="C2751" s="183"/>
      <c r="D2751" s="192" t="s">
        <v>1523</v>
      </c>
      <c r="E2751" s="192" t="s">
        <v>435</v>
      </c>
      <c r="F2751" s="191">
        <v>3290</v>
      </c>
      <c r="G2751" s="213" t="str">
        <f t="shared" si="84"/>
        <v>Zuidoost-Brabant</v>
      </c>
      <c r="H2751" s="215" t="str">
        <f t="shared" si="85"/>
        <v>TILBURG</v>
      </c>
    </row>
    <row r="2752" spans="1:8" x14ac:dyDescent="0.2">
      <c r="A2752" s="194">
        <v>300</v>
      </c>
      <c r="B2752" s="195">
        <v>6163</v>
      </c>
      <c r="C2752" s="183"/>
      <c r="D2752" s="192" t="s">
        <v>3164</v>
      </c>
      <c r="E2752" s="192" t="s">
        <v>446</v>
      </c>
      <c r="F2752" s="191">
        <v>3290</v>
      </c>
      <c r="G2752" s="213" t="str">
        <f t="shared" si="84"/>
        <v>Zuidoost-Brabant</v>
      </c>
      <c r="H2752" s="215" t="str">
        <f t="shared" si="85"/>
        <v>TILBURG</v>
      </c>
    </row>
    <row r="2753" spans="1:8" x14ac:dyDescent="0.2">
      <c r="A2753" s="194">
        <v>300</v>
      </c>
      <c r="B2753" s="195">
        <v>6164</v>
      </c>
      <c r="C2753" s="183"/>
      <c r="D2753" s="192" t="s">
        <v>3165</v>
      </c>
      <c r="E2753" s="192" t="s">
        <v>417</v>
      </c>
      <c r="F2753" s="191">
        <v>3310</v>
      </c>
      <c r="G2753" s="213" t="str">
        <f t="shared" si="84"/>
        <v>Zuid-Limburg</v>
      </c>
      <c r="H2753" s="215" t="str">
        <f t="shared" si="85"/>
        <v>TILBURG</v>
      </c>
    </row>
    <row r="2754" spans="1:8" x14ac:dyDescent="0.2">
      <c r="A2754" s="194">
        <v>300</v>
      </c>
      <c r="B2754" s="195">
        <v>6165</v>
      </c>
      <c r="C2754" s="183"/>
      <c r="D2754" s="192" t="s">
        <v>1524</v>
      </c>
      <c r="E2754" s="192" t="s">
        <v>271</v>
      </c>
      <c r="F2754" s="191">
        <v>3100</v>
      </c>
      <c r="G2754" s="213" t="str">
        <f t="shared" si="84"/>
        <v>Flevoland</v>
      </c>
      <c r="H2754" s="215" t="str">
        <f t="shared" si="85"/>
        <v>ZWOLLE</v>
      </c>
    </row>
    <row r="2755" spans="1:8" x14ac:dyDescent="0.2">
      <c r="A2755" s="194">
        <v>300</v>
      </c>
      <c r="B2755" s="195">
        <v>6166</v>
      </c>
      <c r="C2755" s="183"/>
      <c r="D2755" s="192" t="s">
        <v>930</v>
      </c>
      <c r="E2755" s="192" t="s">
        <v>275</v>
      </c>
      <c r="F2755" s="191">
        <v>3060</v>
      </c>
      <c r="G2755" s="213" t="str">
        <f t="shared" si="84"/>
        <v>Apeldoorn Zutphen e.o.</v>
      </c>
      <c r="H2755" s="215" t="str">
        <f t="shared" si="85"/>
        <v>AMERSFOORT</v>
      </c>
    </row>
    <row r="2756" spans="1:8" x14ac:dyDescent="0.2">
      <c r="A2756" s="194">
        <v>300</v>
      </c>
      <c r="B2756" s="195">
        <v>6167</v>
      </c>
      <c r="C2756" s="183"/>
      <c r="D2756" s="192" t="s">
        <v>3166</v>
      </c>
      <c r="E2756" s="192" t="s">
        <v>271</v>
      </c>
      <c r="F2756" s="191">
        <v>3100</v>
      </c>
      <c r="G2756" s="213" t="str">
        <f t="shared" si="84"/>
        <v>Flevoland</v>
      </c>
      <c r="H2756" s="215" t="str">
        <f t="shared" si="85"/>
        <v>ZWOLLE</v>
      </c>
    </row>
    <row r="2757" spans="1:8" x14ac:dyDescent="0.2">
      <c r="A2757" s="194">
        <v>300</v>
      </c>
      <c r="B2757" s="195">
        <v>6168</v>
      </c>
      <c r="C2757" s="183"/>
      <c r="D2757" s="192" t="s">
        <v>2984</v>
      </c>
      <c r="E2757" s="192" t="s">
        <v>429</v>
      </c>
      <c r="F2757" s="191">
        <v>3060</v>
      </c>
      <c r="G2757" s="213" t="str">
        <f t="shared" si="84"/>
        <v>Apeldoorn Zutphen e.o.</v>
      </c>
      <c r="H2757" s="215" t="str">
        <f t="shared" si="85"/>
        <v>AMERSFOORT</v>
      </c>
    </row>
    <row r="2758" spans="1:8" x14ac:dyDescent="0.2">
      <c r="A2758" s="194">
        <v>300</v>
      </c>
      <c r="B2758" s="195">
        <v>6169</v>
      </c>
      <c r="C2758" s="183"/>
      <c r="D2758" s="192" t="s">
        <v>3167</v>
      </c>
      <c r="E2758" s="192" t="s">
        <v>428</v>
      </c>
      <c r="F2758" s="191">
        <v>3110</v>
      </c>
      <c r="G2758" s="213" t="str">
        <f t="shared" si="84"/>
        <v>t Gooi</v>
      </c>
      <c r="H2758" s="215" t="str">
        <f t="shared" si="85"/>
        <v>AMERSFOORT</v>
      </c>
    </row>
    <row r="2759" spans="1:8" x14ac:dyDescent="0.2">
      <c r="A2759" s="194">
        <v>300</v>
      </c>
      <c r="B2759" s="195">
        <v>6170</v>
      </c>
      <c r="C2759" s="183"/>
      <c r="D2759" s="192" t="s">
        <v>3168</v>
      </c>
      <c r="E2759" s="192" t="s">
        <v>275</v>
      </c>
      <c r="F2759" s="191">
        <v>3060</v>
      </c>
      <c r="G2759" s="213" t="str">
        <f t="shared" si="84"/>
        <v>Apeldoorn Zutphen e.o.</v>
      </c>
      <c r="H2759" s="215" t="str">
        <f t="shared" si="85"/>
        <v>AMERSFOORT</v>
      </c>
    </row>
    <row r="2760" spans="1:8" x14ac:dyDescent="0.2">
      <c r="A2760" s="194">
        <v>300</v>
      </c>
      <c r="B2760" s="195">
        <v>6171</v>
      </c>
      <c r="C2760" s="183"/>
      <c r="D2760" s="192" t="s">
        <v>1525</v>
      </c>
      <c r="E2760" s="192" t="s">
        <v>323</v>
      </c>
      <c r="F2760" s="191">
        <v>3140</v>
      </c>
      <c r="G2760" s="213" t="str">
        <f t="shared" si="84"/>
        <v>Zaanstreek/Waterland</v>
      </c>
      <c r="H2760" s="215" t="str">
        <f t="shared" si="85"/>
        <v>ZWOLLE</v>
      </c>
    </row>
    <row r="2761" spans="1:8" x14ac:dyDescent="0.2">
      <c r="A2761" s="194">
        <v>300</v>
      </c>
      <c r="B2761" s="195">
        <v>6172</v>
      </c>
      <c r="C2761" s="183"/>
      <c r="D2761" s="192" t="s">
        <v>3169</v>
      </c>
      <c r="E2761" s="192" t="s">
        <v>255</v>
      </c>
      <c r="F2761" s="191">
        <v>3110</v>
      </c>
      <c r="G2761" s="213" t="str">
        <f t="shared" si="84"/>
        <v>t Gooi</v>
      </c>
      <c r="H2761" s="215" t="str">
        <f t="shared" si="85"/>
        <v>AMERSFOORT</v>
      </c>
    </row>
    <row r="2762" spans="1:8" x14ac:dyDescent="0.2">
      <c r="A2762" s="194">
        <v>300</v>
      </c>
      <c r="B2762" s="195">
        <v>6173</v>
      </c>
      <c r="C2762" s="183"/>
      <c r="D2762" s="192" t="s">
        <v>1526</v>
      </c>
      <c r="E2762" s="192" t="s">
        <v>246</v>
      </c>
      <c r="F2762" s="191">
        <v>3060</v>
      </c>
      <c r="G2762" s="213" t="str">
        <f t="shared" si="84"/>
        <v>Apeldoorn Zutphen e.o.</v>
      </c>
      <c r="H2762" s="215" t="str">
        <f t="shared" si="85"/>
        <v>AMERSFOORT</v>
      </c>
    </row>
    <row r="2763" spans="1:8" x14ac:dyDescent="0.2">
      <c r="A2763" s="194">
        <v>300</v>
      </c>
      <c r="B2763" s="195">
        <v>6174</v>
      </c>
      <c r="C2763" s="183"/>
      <c r="D2763" s="192" t="s">
        <v>2977</v>
      </c>
      <c r="E2763" s="192" t="s">
        <v>251</v>
      </c>
      <c r="F2763" s="191">
        <v>3210</v>
      </c>
      <c r="G2763" s="213" t="str">
        <f t="shared" si="84"/>
        <v>Rotterdam</v>
      </c>
      <c r="H2763" s="215" t="str">
        <f t="shared" si="85"/>
        <v>ZWOLLE</v>
      </c>
    </row>
    <row r="2764" spans="1:8" x14ac:dyDescent="0.2">
      <c r="A2764" s="194">
        <v>300</v>
      </c>
      <c r="B2764" s="195">
        <v>6175</v>
      </c>
      <c r="C2764" s="183"/>
      <c r="D2764" s="192" t="s">
        <v>1527</v>
      </c>
      <c r="E2764" s="192" t="s">
        <v>428</v>
      </c>
      <c r="F2764" s="191">
        <v>3110</v>
      </c>
      <c r="G2764" s="213" t="str">
        <f t="shared" si="84"/>
        <v>t Gooi</v>
      </c>
      <c r="H2764" s="215" t="str">
        <f t="shared" si="85"/>
        <v>AMERSFOORT</v>
      </c>
    </row>
    <row r="2765" spans="1:8" x14ac:dyDescent="0.2">
      <c r="A2765" s="194">
        <v>300</v>
      </c>
      <c r="B2765" s="195">
        <v>6176</v>
      </c>
      <c r="C2765" s="183"/>
      <c r="D2765" s="192" t="s">
        <v>3105</v>
      </c>
      <c r="E2765" s="192" t="s">
        <v>560</v>
      </c>
      <c r="F2765" s="191">
        <v>3210</v>
      </c>
      <c r="G2765" s="213" t="str">
        <f t="shared" si="84"/>
        <v>Rotterdam</v>
      </c>
      <c r="H2765" s="215" t="str">
        <f t="shared" si="85"/>
        <v>ZWOLLE</v>
      </c>
    </row>
    <row r="2766" spans="1:8" x14ac:dyDescent="0.2">
      <c r="A2766" s="194">
        <v>300</v>
      </c>
      <c r="B2766" s="195">
        <v>6177</v>
      </c>
      <c r="C2766" s="183"/>
      <c r="D2766" s="192" t="s">
        <v>3170</v>
      </c>
      <c r="E2766" s="192" t="s">
        <v>582</v>
      </c>
      <c r="F2766" s="191">
        <v>3110</v>
      </c>
      <c r="G2766" s="213" t="str">
        <f t="shared" si="84"/>
        <v>t Gooi</v>
      </c>
      <c r="H2766" s="215" t="str">
        <f t="shared" si="85"/>
        <v>AMERSFOORT</v>
      </c>
    </row>
    <row r="2767" spans="1:8" x14ac:dyDescent="0.2">
      <c r="A2767" s="194">
        <v>300</v>
      </c>
      <c r="B2767" s="195">
        <v>6178</v>
      </c>
      <c r="C2767" s="183"/>
      <c r="D2767" s="192" t="s">
        <v>1528</v>
      </c>
      <c r="E2767" s="192" t="s">
        <v>263</v>
      </c>
      <c r="F2767" s="191">
        <v>3150</v>
      </c>
      <c r="G2767" s="213" t="str">
        <f t="shared" si="84"/>
        <v>Amsterdam</v>
      </c>
      <c r="H2767" s="215" t="str">
        <f t="shared" si="85"/>
        <v>AMERSFOORT</v>
      </c>
    </row>
    <row r="2768" spans="1:8" x14ac:dyDescent="0.2">
      <c r="A2768" s="194">
        <v>300</v>
      </c>
      <c r="B2768" s="195">
        <v>6179</v>
      </c>
      <c r="C2768" s="183"/>
      <c r="D2768" s="192" t="s">
        <v>3171</v>
      </c>
      <c r="E2768" s="192" t="s">
        <v>628</v>
      </c>
      <c r="F2768" s="191">
        <v>3060</v>
      </c>
      <c r="G2768" s="213" t="str">
        <f t="shared" si="84"/>
        <v>Apeldoorn Zutphen e.o.</v>
      </c>
      <c r="H2768" s="215" t="str">
        <f t="shared" si="85"/>
        <v>AMERSFOORT</v>
      </c>
    </row>
    <row r="2769" spans="1:8" x14ac:dyDescent="0.2">
      <c r="A2769" s="194">
        <v>300</v>
      </c>
      <c r="B2769" s="195">
        <v>6180</v>
      </c>
      <c r="C2769" s="183"/>
      <c r="D2769" s="192" t="s">
        <v>3172</v>
      </c>
      <c r="E2769" s="192" t="s">
        <v>1061</v>
      </c>
      <c r="F2769" s="191">
        <v>3060</v>
      </c>
      <c r="G2769" s="213" t="str">
        <f t="shared" si="84"/>
        <v>Apeldoorn Zutphen e.o.</v>
      </c>
      <c r="H2769" s="215" t="str">
        <f t="shared" si="85"/>
        <v>AMERSFOORT</v>
      </c>
    </row>
    <row r="2770" spans="1:8" x14ac:dyDescent="0.2">
      <c r="A2770" s="194">
        <v>300</v>
      </c>
      <c r="B2770" s="195">
        <v>6181</v>
      </c>
      <c r="C2770" s="183"/>
      <c r="D2770" s="192" t="s">
        <v>3173</v>
      </c>
      <c r="E2770" s="192" t="s">
        <v>300</v>
      </c>
      <c r="F2770" s="191">
        <v>3040</v>
      </c>
      <c r="G2770" s="213" t="str">
        <f t="shared" si="84"/>
        <v>Zwolle</v>
      </c>
      <c r="H2770" s="215" t="str">
        <f t="shared" si="85"/>
        <v>ZWOLLE</v>
      </c>
    </row>
    <row r="2771" spans="1:8" x14ac:dyDescent="0.2">
      <c r="A2771" s="194">
        <v>300</v>
      </c>
      <c r="B2771" s="195">
        <v>6182</v>
      </c>
      <c r="C2771" s="183"/>
      <c r="D2771" s="192" t="s">
        <v>1529</v>
      </c>
      <c r="E2771" s="192" t="s">
        <v>428</v>
      </c>
      <c r="F2771" s="191">
        <v>3110</v>
      </c>
      <c r="G2771" s="213" t="str">
        <f t="shared" si="84"/>
        <v>t Gooi</v>
      </c>
      <c r="H2771" s="215" t="str">
        <f t="shared" si="85"/>
        <v>AMERSFOORT</v>
      </c>
    </row>
    <row r="2772" spans="1:8" x14ac:dyDescent="0.2">
      <c r="A2772" s="194">
        <v>300</v>
      </c>
      <c r="B2772" s="195">
        <v>6183</v>
      </c>
      <c r="C2772" s="183"/>
      <c r="D2772" s="192" t="s">
        <v>2975</v>
      </c>
      <c r="E2772" s="192" t="s">
        <v>383</v>
      </c>
      <c r="F2772" s="191">
        <v>3060</v>
      </c>
      <c r="G2772" s="213" t="str">
        <f t="shared" si="84"/>
        <v>Apeldoorn Zutphen e.o.</v>
      </c>
      <c r="H2772" s="215" t="str">
        <f t="shared" si="85"/>
        <v>AMERSFOORT</v>
      </c>
    </row>
    <row r="2773" spans="1:8" x14ac:dyDescent="0.2">
      <c r="A2773" s="194">
        <v>300</v>
      </c>
      <c r="B2773" s="195">
        <v>6184</v>
      </c>
      <c r="C2773" s="183"/>
      <c r="D2773" s="192" t="s">
        <v>2976</v>
      </c>
      <c r="E2773" s="192" t="s">
        <v>251</v>
      </c>
      <c r="F2773" s="191">
        <v>3090</v>
      </c>
      <c r="G2773" s="213" t="str">
        <f t="shared" si="84"/>
        <v>Utrecht</v>
      </c>
      <c r="H2773" s="215" t="str">
        <f t="shared" si="85"/>
        <v>AMERSFOORT</v>
      </c>
    </row>
    <row r="2774" spans="1:8" x14ac:dyDescent="0.2">
      <c r="A2774" s="194">
        <v>300</v>
      </c>
      <c r="B2774" s="195">
        <v>6185</v>
      </c>
      <c r="C2774" s="183"/>
      <c r="D2774" s="192" t="s">
        <v>3174</v>
      </c>
      <c r="E2774" s="192" t="s">
        <v>263</v>
      </c>
      <c r="F2774" s="191">
        <v>3150</v>
      </c>
      <c r="G2774" s="213" t="str">
        <f t="shared" si="84"/>
        <v>Amsterdam</v>
      </c>
      <c r="H2774" s="215" t="str">
        <f t="shared" si="85"/>
        <v>AMERSFOORT</v>
      </c>
    </row>
    <row r="2775" spans="1:8" x14ac:dyDescent="0.2">
      <c r="A2775" s="194">
        <v>300</v>
      </c>
      <c r="B2775" s="195">
        <v>6186</v>
      </c>
      <c r="C2775" s="183"/>
      <c r="D2775" s="192" t="s">
        <v>3175</v>
      </c>
      <c r="E2775" s="192" t="s">
        <v>275</v>
      </c>
      <c r="F2775" s="191">
        <v>3060</v>
      </c>
      <c r="G2775" s="213" t="str">
        <f t="shared" si="84"/>
        <v>Apeldoorn Zutphen e.o.</v>
      </c>
      <c r="H2775" s="215" t="str">
        <f t="shared" si="85"/>
        <v>AMERSFOORT</v>
      </c>
    </row>
    <row r="2776" spans="1:8" x14ac:dyDescent="0.2">
      <c r="A2776" s="194">
        <v>300</v>
      </c>
      <c r="B2776" s="195">
        <v>6187</v>
      </c>
      <c r="C2776" s="183"/>
      <c r="D2776" s="192" t="s">
        <v>3082</v>
      </c>
      <c r="E2776" s="192" t="s">
        <v>560</v>
      </c>
      <c r="F2776" s="191">
        <v>3210</v>
      </c>
      <c r="G2776" s="213" t="str">
        <f t="shared" ref="G2776:G2839" si="86">VLOOKUP($F2776,$J$23:$L$54,2,FALSE)</f>
        <v>Rotterdam</v>
      </c>
      <c r="H2776" s="215" t="str">
        <f t="shared" ref="H2776:H2839" si="87">VLOOKUP($F2776,$J$23:$L$54,3,FALSE)</f>
        <v>ZWOLLE</v>
      </c>
    </row>
    <row r="2777" spans="1:8" x14ac:dyDescent="0.2">
      <c r="A2777" s="194">
        <v>300</v>
      </c>
      <c r="B2777" s="195">
        <v>6188</v>
      </c>
      <c r="C2777" s="183"/>
      <c r="D2777" s="192" t="s">
        <v>3017</v>
      </c>
      <c r="E2777" s="192" t="s">
        <v>3018</v>
      </c>
      <c r="F2777" s="191">
        <v>3030</v>
      </c>
      <c r="G2777" s="213" t="str">
        <f t="shared" si="86"/>
        <v>Drenthe</v>
      </c>
      <c r="H2777" s="215" t="str">
        <f t="shared" si="87"/>
        <v>ZWOLLE</v>
      </c>
    </row>
    <row r="2778" spans="1:8" x14ac:dyDescent="0.2">
      <c r="A2778" s="194">
        <v>300</v>
      </c>
      <c r="B2778" s="195">
        <v>6189</v>
      </c>
      <c r="C2778" s="183"/>
      <c r="D2778" s="192" t="s">
        <v>1530</v>
      </c>
      <c r="E2778" s="192" t="s">
        <v>428</v>
      </c>
      <c r="F2778" s="191">
        <v>3110</v>
      </c>
      <c r="G2778" s="213" t="str">
        <f t="shared" si="86"/>
        <v>t Gooi</v>
      </c>
      <c r="H2778" s="215" t="str">
        <f t="shared" si="87"/>
        <v>AMERSFOORT</v>
      </c>
    </row>
    <row r="2779" spans="1:8" x14ac:dyDescent="0.2">
      <c r="A2779" s="194">
        <v>300</v>
      </c>
      <c r="B2779" s="195">
        <v>6190</v>
      </c>
      <c r="C2779" s="183"/>
      <c r="D2779" s="192" t="s">
        <v>1531</v>
      </c>
      <c r="E2779" s="192" t="s">
        <v>1532</v>
      </c>
      <c r="F2779" s="191">
        <v>3090</v>
      </c>
      <c r="G2779" s="213" t="str">
        <f t="shared" si="86"/>
        <v>Utrecht</v>
      </c>
      <c r="H2779" s="215" t="str">
        <f t="shared" si="87"/>
        <v>AMERSFOORT</v>
      </c>
    </row>
    <row r="2780" spans="1:8" x14ac:dyDescent="0.2">
      <c r="A2780" s="194">
        <v>300</v>
      </c>
      <c r="B2780" s="195">
        <v>6191</v>
      </c>
      <c r="C2780" s="183"/>
      <c r="D2780" s="192" t="s">
        <v>3176</v>
      </c>
      <c r="E2780" s="192" t="s">
        <v>291</v>
      </c>
      <c r="F2780" s="191">
        <v>3060</v>
      </c>
      <c r="G2780" s="213" t="str">
        <f t="shared" si="86"/>
        <v>Apeldoorn Zutphen e.o.</v>
      </c>
      <c r="H2780" s="215" t="str">
        <f t="shared" si="87"/>
        <v>AMERSFOORT</v>
      </c>
    </row>
    <row r="2781" spans="1:8" x14ac:dyDescent="0.2">
      <c r="A2781" s="194">
        <v>300</v>
      </c>
      <c r="B2781" s="195">
        <v>6192</v>
      </c>
      <c r="C2781" s="183"/>
      <c r="D2781" s="192" t="s">
        <v>2836</v>
      </c>
      <c r="E2781" s="192" t="s">
        <v>241</v>
      </c>
      <c r="F2781" s="191">
        <v>3140</v>
      </c>
      <c r="G2781" s="213" t="str">
        <f t="shared" si="86"/>
        <v>Zaanstreek/Waterland</v>
      </c>
      <c r="H2781" s="215" t="str">
        <f t="shared" si="87"/>
        <v>ZWOLLE</v>
      </c>
    </row>
    <row r="2782" spans="1:8" x14ac:dyDescent="0.2">
      <c r="A2782" s="194">
        <v>300</v>
      </c>
      <c r="B2782" s="195">
        <v>6193</v>
      </c>
      <c r="C2782" s="183"/>
      <c r="D2782" s="192" t="s">
        <v>3177</v>
      </c>
      <c r="E2782" s="192" t="s">
        <v>263</v>
      </c>
      <c r="F2782" s="191">
        <v>3150</v>
      </c>
      <c r="G2782" s="213" t="str">
        <f t="shared" si="86"/>
        <v>Amsterdam</v>
      </c>
      <c r="H2782" s="215" t="str">
        <f t="shared" si="87"/>
        <v>AMERSFOORT</v>
      </c>
    </row>
    <row r="2783" spans="1:8" x14ac:dyDescent="0.2">
      <c r="A2783" s="194">
        <v>300</v>
      </c>
      <c r="B2783" s="195">
        <v>6194</v>
      </c>
      <c r="C2783" s="183"/>
      <c r="D2783" s="192" t="s">
        <v>3178</v>
      </c>
      <c r="E2783" s="192" t="s">
        <v>367</v>
      </c>
      <c r="F2783" s="191">
        <v>3060</v>
      </c>
      <c r="G2783" s="213" t="str">
        <f t="shared" si="86"/>
        <v>Apeldoorn Zutphen e.o.</v>
      </c>
      <c r="H2783" s="215" t="str">
        <f t="shared" si="87"/>
        <v>AMERSFOORT</v>
      </c>
    </row>
    <row r="2784" spans="1:8" x14ac:dyDescent="0.2">
      <c r="A2784" s="194">
        <v>300</v>
      </c>
      <c r="B2784" s="195">
        <v>6195</v>
      </c>
      <c r="C2784" s="183"/>
      <c r="D2784" s="192" t="s">
        <v>3047</v>
      </c>
      <c r="E2784" s="192" t="s">
        <v>553</v>
      </c>
      <c r="F2784" s="191">
        <v>3210</v>
      </c>
      <c r="G2784" s="213" t="str">
        <f t="shared" si="86"/>
        <v>Rotterdam</v>
      </c>
      <c r="H2784" s="215" t="str">
        <f t="shared" si="87"/>
        <v>ZWOLLE</v>
      </c>
    </row>
    <row r="2785" spans="1:8" x14ac:dyDescent="0.2">
      <c r="A2785" s="194">
        <v>300</v>
      </c>
      <c r="B2785" s="195">
        <v>6196</v>
      </c>
      <c r="C2785" s="183"/>
      <c r="D2785" s="192" t="s">
        <v>3179</v>
      </c>
      <c r="E2785" s="192" t="s">
        <v>560</v>
      </c>
      <c r="F2785" s="191">
        <v>3210</v>
      </c>
      <c r="G2785" s="213" t="str">
        <f t="shared" si="86"/>
        <v>Rotterdam</v>
      </c>
      <c r="H2785" s="215" t="str">
        <f t="shared" si="87"/>
        <v>ZWOLLE</v>
      </c>
    </row>
    <row r="2786" spans="1:8" x14ac:dyDescent="0.2">
      <c r="A2786" s="194">
        <v>300</v>
      </c>
      <c r="B2786" s="195">
        <v>6197</v>
      </c>
      <c r="C2786" s="183"/>
      <c r="D2786" s="192" t="s">
        <v>3180</v>
      </c>
      <c r="E2786" s="192" t="s">
        <v>428</v>
      </c>
      <c r="F2786" s="191">
        <v>3110</v>
      </c>
      <c r="G2786" s="213" t="str">
        <f t="shared" si="86"/>
        <v>t Gooi</v>
      </c>
      <c r="H2786" s="215" t="str">
        <f t="shared" si="87"/>
        <v>AMERSFOORT</v>
      </c>
    </row>
    <row r="2787" spans="1:8" x14ac:dyDescent="0.2">
      <c r="A2787" s="194">
        <v>300</v>
      </c>
      <c r="B2787" s="195">
        <v>6198</v>
      </c>
      <c r="C2787" s="183"/>
      <c r="D2787" s="192" t="s">
        <v>1533</v>
      </c>
      <c r="E2787" s="192" t="s">
        <v>429</v>
      </c>
      <c r="F2787" s="191">
        <v>3060</v>
      </c>
      <c r="G2787" s="213" t="str">
        <f t="shared" si="86"/>
        <v>Apeldoorn Zutphen e.o.</v>
      </c>
      <c r="H2787" s="215" t="str">
        <f t="shared" si="87"/>
        <v>AMERSFOORT</v>
      </c>
    </row>
    <row r="2788" spans="1:8" x14ac:dyDescent="0.2">
      <c r="A2788" s="194">
        <v>300</v>
      </c>
      <c r="B2788" s="195">
        <v>6199</v>
      </c>
      <c r="C2788" s="183"/>
      <c r="D2788" s="192" t="s">
        <v>3181</v>
      </c>
      <c r="E2788" s="192" t="s">
        <v>366</v>
      </c>
      <c r="F2788" s="191">
        <v>3030</v>
      </c>
      <c r="G2788" s="213" t="str">
        <f t="shared" si="86"/>
        <v>Drenthe</v>
      </c>
      <c r="H2788" s="215" t="str">
        <f t="shared" si="87"/>
        <v>ZWOLLE</v>
      </c>
    </row>
    <row r="2789" spans="1:8" x14ac:dyDescent="0.2">
      <c r="A2789" s="194">
        <v>300</v>
      </c>
      <c r="B2789" s="195">
        <v>6200</v>
      </c>
      <c r="C2789" s="183"/>
      <c r="D2789" s="192" t="s">
        <v>3101</v>
      </c>
      <c r="E2789" s="192" t="s">
        <v>579</v>
      </c>
      <c r="F2789" s="191">
        <v>3210</v>
      </c>
      <c r="G2789" s="213" t="str">
        <f t="shared" si="86"/>
        <v>Rotterdam</v>
      </c>
      <c r="H2789" s="215" t="str">
        <f t="shared" si="87"/>
        <v>ZWOLLE</v>
      </c>
    </row>
    <row r="2790" spans="1:8" x14ac:dyDescent="0.2">
      <c r="A2790" s="194">
        <v>300</v>
      </c>
      <c r="B2790" s="195">
        <v>6201</v>
      </c>
      <c r="C2790" s="183"/>
      <c r="D2790" s="192" t="s">
        <v>1534</v>
      </c>
      <c r="E2790" s="192" t="s">
        <v>428</v>
      </c>
      <c r="F2790" s="191">
        <v>3110</v>
      </c>
      <c r="G2790" s="213" t="str">
        <f t="shared" si="86"/>
        <v>t Gooi</v>
      </c>
      <c r="H2790" s="215" t="str">
        <f t="shared" si="87"/>
        <v>AMERSFOORT</v>
      </c>
    </row>
    <row r="2791" spans="1:8" x14ac:dyDescent="0.2">
      <c r="A2791" s="194">
        <v>300</v>
      </c>
      <c r="B2791" s="195">
        <v>6202</v>
      </c>
      <c r="C2791" s="183"/>
      <c r="D2791" s="192" t="s">
        <v>3182</v>
      </c>
      <c r="E2791" s="192" t="s">
        <v>306</v>
      </c>
      <c r="F2791" s="191">
        <v>3090</v>
      </c>
      <c r="G2791" s="213" t="str">
        <f t="shared" si="86"/>
        <v>Utrecht</v>
      </c>
      <c r="H2791" s="215" t="str">
        <f t="shared" si="87"/>
        <v>AMERSFOORT</v>
      </c>
    </row>
    <row r="2792" spans="1:8" x14ac:dyDescent="0.2">
      <c r="A2792" s="194">
        <v>300</v>
      </c>
      <c r="B2792" s="195">
        <v>6203</v>
      </c>
      <c r="C2792" s="183"/>
      <c r="D2792" s="192" t="s">
        <v>1535</v>
      </c>
      <c r="E2792" s="192" t="s">
        <v>650</v>
      </c>
      <c r="F2792" s="191">
        <v>3090</v>
      </c>
      <c r="G2792" s="213" t="str">
        <f t="shared" si="86"/>
        <v>Utrecht</v>
      </c>
      <c r="H2792" s="215" t="str">
        <f t="shared" si="87"/>
        <v>AMERSFOORT</v>
      </c>
    </row>
    <row r="2793" spans="1:8" x14ac:dyDescent="0.2">
      <c r="A2793" s="194">
        <v>300</v>
      </c>
      <c r="B2793" s="195">
        <v>6204</v>
      </c>
      <c r="C2793" s="183"/>
      <c r="D2793" s="192" t="s">
        <v>3183</v>
      </c>
      <c r="E2793" s="192" t="s">
        <v>957</v>
      </c>
      <c r="F2793" s="191">
        <v>3090</v>
      </c>
      <c r="G2793" s="213" t="str">
        <f t="shared" si="86"/>
        <v>Utrecht</v>
      </c>
      <c r="H2793" s="215" t="str">
        <f t="shared" si="87"/>
        <v>AMERSFOORT</v>
      </c>
    </row>
    <row r="2794" spans="1:8" x14ac:dyDescent="0.2">
      <c r="A2794" s="194">
        <v>300</v>
      </c>
      <c r="B2794" s="195">
        <v>6205</v>
      </c>
      <c r="C2794" s="183"/>
      <c r="D2794" s="192" t="s">
        <v>3184</v>
      </c>
      <c r="E2794" s="192" t="s">
        <v>560</v>
      </c>
      <c r="F2794" s="191"/>
      <c r="G2794" s="213" t="e">
        <f t="shared" si="86"/>
        <v>#N/A</v>
      </c>
      <c r="H2794" s="215" t="e">
        <f t="shared" si="87"/>
        <v>#N/A</v>
      </c>
    </row>
    <row r="2795" spans="1:8" x14ac:dyDescent="0.2">
      <c r="A2795" s="194">
        <v>300</v>
      </c>
      <c r="B2795" s="195">
        <v>6206</v>
      </c>
      <c r="C2795" s="183"/>
      <c r="D2795" s="192" t="s">
        <v>3185</v>
      </c>
      <c r="E2795" s="192" t="s">
        <v>271</v>
      </c>
      <c r="F2795" s="191">
        <v>3100</v>
      </c>
      <c r="G2795" s="213" t="str">
        <f t="shared" si="86"/>
        <v>Flevoland</v>
      </c>
      <c r="H2795" s="215" t="str">
        <f t="shared" si="87"/>
        <v>ZWOLLE</v>
      </c>
    </row>
    <row r="2796" spans="1:8" x14ac:dyDescent="0.2">
      <c r="A2796" s="194">
        <v>300</v>
      </c>
      <c r="B2796" s="195">
        <v>6207</v>
      </c>
      <c r="C2796" s="183"/>
      <c r="D2796" s="192" t="s">
        <v>3186</v>
      </c>
      <c r="E2796" s="192" t="s">
        <v>271</v>
      </c>
      <c r="F2796" s="191">
        <v>3100</v>
      </c>
      <c r="G2796" s="213" t="str">
        <f t="shared" si="86"/>
        <v>Flevoland</v>
      </c>
      <c r="H2796" s="215" t="str">
        <f t="shared" si="87"/>
        <v>ZWOLLE</v>
      </c>
    </row>
    <row r="2797" spans="1:8" x14ac:dyDescent="0.2">
      <c r="A2797" s="194">
        <v>300</v>
      </c>
      <c r="B2797" s="195">
        <v>6208</v>
      </c>
      <c r="C2797" s="183"/>
      <c r="D2797" s="192" t="s">
        <v>1536</v>
      </c>
      <c r="E2797" s="192" t="s">
        <v>275</v>
      </c>
      <c r="F2797" s="191">
        <v>3060</v>
      </c>
      <c r="G2797" s="213" t="str">
        <f t="shared" si="86"/>
        <v>Apeldoorn Zutphen e.o.</v>
      </c>
      <c r="H2797" s="215" t="str">
        <f t="shared" si="87"/>
        <v>AMERSFOORT</v>
      </c>
    </row>
    <row r="2798" spans="1:8" x14ac:dyDescent="0.2">
      <c r="A2798" s="194">
        <v>300</v>
      </c>
      <c r="B2798" s="195">
        <v>6209</v>
      </c>
      <c r="C2798" s="183"/>
      <c r="D2798" s="192" t="s">
        <v>3078</v>
      </c>
      <c r="E2798" s="192" t="s">
        <v>556</v>
      </c>
      <c r="F2798" s="191">
        <v>3210</v>
      </c>
      <c r="G2798" s="213" t="str">
        <f t="shared" si="86"/>
        <v>Rotterdam</v>
      </c>
      <c r="H2798" s="215" t="str">
        <f t="shared" si="87"/>
        <v>ZWOLLE</v>
      </c>
    </row>
    <row r="2799" spans="1:8" x14ac:dyDescent="0.2">
      <c r="A2799" s="194">
        <v>300</v>
      </c>
      <c r="B2799" s="195">
        <v>6210</v>
      </c>
      <c r="C2799" s="183"/>
      <c r="D2799" s="192" t="s">
        <v>1537</v>
      </c>
      <c r="E2799" s="192" t="s">
        <v>263</v>
      </c>
      <c r="F2799" s="191">
        <v>3150</v>
      </c>
      <c r="G2799" s="213" t="str">
        <f t="shared" si="86"/>
        <v>Amsterdam</v>
      </c>
      <c r="H2799" s="215" t="str">
        <f t="shared" si="87"/>
        <v>AMERSFOORT</v>
      </c>
    </row>
    <row r="2800" spans="1:8" x14ac:dyDescent="0.2">
      <c r="A2800" s="194">
        <v>300</v>
      </c>
      <c r="B2800" s="195">
        <v>6211</v>
      </c>
      <c r="C2800" s="183"/>
      <c r="D2800" s="192" t="s">
        <v>3187</v>
      </c>
      <c r="E2800" s="192" t="s">
        <v>428</v>
      </c>
      <c r="F2800" s="191">
        <v>3110</v>
      </c>
      <c r="G2800" s="213" t="str">
        <f t="shared" si="86"/>
        <v>t Gooi</v>
      </c>
      <c r="H2800" s="215" t="str">
        <f t="shared" si="87"/>
        <v>AMERSFOORT</v>
      </c>
    </row>
    <row r="2801" spans="1:8" x14ac:dyDescent="0.2">
      <c r="A2801" s="194">
        <v>300</v>
      </c>
      <c r="B2801" s="195">
        <v>6212</v>
      </c>
      <c r="C2801" s="183"/>
      <c r="D2801" s="192" t="s">
        <v>3188</v>
      </c>
      <c r="E2801" s="192" t="s">
        <v>3016</v>
      </c>
      <c r="F2801" s="191">
        <v>3030</v>
      </c>
      <c r="G2801" s="213" t="str">
        <f t="shared" si="86"/>
        <v>Drenthe</v>
      </c>
      <c r="H2801" s="215" t="str">
        <f t="shared" si="87"/>
        <v>ZWOLLE</v>
      </c>
    </row>
    <row r="2802" spans="1:8" x14ac:dyDescent="0.2">
      <c r="A2802" s="194">
        <v>300</v>
      </c>
      <c r="B2802" s="195">
        <v>6213</v>
      </c>
      <c r="C2802" s="183"/>
      <c r="D2802" s="192" t="s">
        <v>1538</v>
      </c>
      <c r="E2802" s="192" t="s">
        <v>263</v>
      </c>
      <c r="F2802" s="191">
        <v>3150</v>
      </c>
      <c r="G2802" s="213" t="str">
        <f t="shared" si="86"/>
        <v>Amsterdam</v>
      </c>
      <c r="H2802" s="215" t="str">
        <f t="shared" si="87"/>
        <v>AMERSFOORT</v>
      </c>
    </row>
    <row r="2803" spans="1:8" x14ac:dyDescent="0.2">
      <c r="A2803" s="194">
        <v>300</v>
      </c>
      <c r="B2803" s="195">
        <v>6214</v>
      </c>
      <c r="C2803" s="183"/>
      <c r="D2803" s="192" t="s">
        <v>1539</v>
      </c>
      <c r="E2803" s="192" t="s">
        <v>560</v>
      </c>
      <c r="F2803" s="191">
        <v>3210</v>
      </c>
      <c r="G2803" s="213" t="str">
        <f t="shared" si="86"/>
        <v>Rotterdam</v>
      </c>
      <c r="H2803" s="215" t="str">
        <f t="shared" si="87"/>
        <v>ZWOLLE</v>
      </c>
    </row>
    <row r="2804" spans="1:8" x14ac:dyDescent="0.2">
      <c r="A2804" s="194">
        <v>300</v>
      </c>
      <c r="B2804" s="195">
        <v>6215</v>
      </c>
      <c r="C2804" s="183"/>
      <c r="D2804" s="192" t="s">
        <v>1540</v>
      </c>
      <c r="E2804" s="192" t="s">
        <v>428</v>
      </c>
      <c r="F2804" s="191">
        <v>3110</v>
      </c>
      <c r="G2804" s="213" t="str">
        <f t="shared" si="86"/>
        <v>t Gooi</v>
      </c>
      <c r="H2804" s="215" t="str">
        <f t="shared" si="87"/>
        <v>AMERSFOORT</v>
      </c>
    </row>
    <row r="2805" spans="1:8" x14ac:dyDescent="0.2">
      <c r="A2805" s="194">
        <v>300</v>
      </c>
      <c r="B2805" s="195">
        <v>6216</v>
      </c>
      <c r="C2805" s="183"/>
      <c r="D2805" s="192" t="s">
        <v>3028</v>
      </c>
      <c r="E2805" s="192" t="s">
        <v>1423</v>
      </c>
      <c r="F2805" s="191">
        <v>3040</v>
      </c>
      <c r="G2805" s="213" t="str">
        <f t="shared" si="86"/>
        <v>Zwolle</v>
      </c>
      <c r="H2805" s="215" t="str">
        <f t="shared" si="87"/>
        <v>ZWOLLE</v>
      </c>
    </row>
    <row r="2806" spans="1:8" x14ac:dyDescent="0.2">
      <c r="A2806" s="194">
        <v>300</v>
      </c>
      <c r="B2806" s="195">
        <v>6217</v>
      </c>
      <c r="C2806" s="183"/>
      <c r="D2806" s="192" t="s">
        <v>3083</v>
      </c>
      <c r="E2806" s="192" t="s">
        <v>394</v>
      </c>
      <c r="F2806" s="191">
        <v>3140</v>
      </c>
      <c r="G2806" s="213" t="str">
        <f t="shared" si="86"/>
        <v>Zaanstreek/Waterland</v>
      </c>
      <c r="H2806" s="215" t="str">
        <f t="shared" si="87"/>
        <v>ZWOLLE</v>
      </c>
    </row>
    <row r="2807" spans="1:8" x14ac:dyDescent="0.2">
      <c r="A2807" s="194">
        <v>300</v>
      </c>
      <c r="B2807" s="195">
        <v>6218</v>
      </c>
      <c r="C2807" s="183"/>
      <c r="D2807" s="192" t="s">
        <v>1541</v>
      </c>
      <c r="E2807" s="192" t="s">
        <v>263</v>
      </c>
      <c r="F2807" s="191">
        <v>3150</v>
      </c>
      <c r="G2807" s="213" t="str">
        <f t="shared" si="86"/>
        <v>Amsterdam</v>
      </c>
      <c r="H2807" s="215" t="str">
        <f t="shared" si="87"/>
        <v>AMERSFOORT</v>
      </c>
    </row>
    <row r="2808" spans="1:8" x14ac:dyDescent="0.2">
      <c r="A2808" s="194">
        <v>300</v>
      </c>
      <c r="B2808" s="195">
        <v>6219</v>
      </c>
      <c r="C2808" s="183"/>
      <c r="D2808" s="192" t="s">
        <v>3189</v>
      </c>
      <c r="E2808" s="192" t="s">
        <v>428</v>
      </c>
      <c r="F2808" s="191">
        <v>3110</v>
      </c>
      <c r="G2808" s="213" t="str">
        <f t="shared" si="86"/>
        <v>t Gooi</v>
      </c>
      <c r="H2808" s="215" t="str">
        <f t="shared" si="87"/>
        <v>AMERSFOORT</v>
      </c>
    </row>
    <row r="2809" spans="1:8" x14ac:dyDescent="0.2">
      <c r="A2809" s="194">
        <v>300</v>
      </c>
      <c r="B2809" s="195">
        <v>6220</v>
      </c>
      <c r="C2809" s="183"/>
      <c r="D2809" s="192" t="s">
        <v>3190</v>
      </c>
      <c r="E2809" s="192" t="s">
        <v>263</v>
      </c>
      <c r="F2809" s="191">
        <v>3150</v>
      </c>
      <c r="G2809" s="213" t="str">
        <f t="shared" si="86"/>
        <v>Amsterdam</v>
      </c>
      <c r="H2809" s="215" t="str">
        <f t="shared" si="87"/>
        <v>AMERSFOORT</v>
      </c>
    </row>
    <row r="2810" spans="1:8" x14ac:dyDescent="0.2">
      <c r="A2810" s="194">
        <v>300</v>
      </c>
      <c r="B2810" s="195">
        <v>6221</v>
      </c>
      <c r="C2810" s="183"/>
      <c r="D2810" s="192" t="s">
        <v>3191</v>
      </c>
      <c r="E2810" s="192" t="s">
        <v>263</v>
      </c>
      <c r="F2810" s="191">
        <v>3150</v>
      </c>
      <c r="G2810" s="213" t="str">
        <f t="shared" si="86"/>
        <v>Amsterdam</v>
      </c>
      <c r="H2810" s="215" t="str">
        <f t="shared" si="87"/>
        <v>AMERSFOORT</v>
      </c>
    </row>
    <row r="2811" spans="1:8" x14ac:dyDescent="0.2">
      <c r="A2811" s="194">
        <v>300</v>
      </c>
      <c r="B2811" s="195">
        <v>6222</v>
      </c>
      <c r="C2811" s="183"/>
      <c r="D2811" s="192" t="s">
        <v>3074</v>
      </c>
      <c r="E2811" s="192" t="s">
        <v>553</v>
      </c>
      <c r="F2811" s="191">
        <v>3090</v>
      </c>
      <c r="G2811" s="213" t="str">
        <f t="shared" si="86"/>
        <v>Utrecht</v>
      </c>
      <c r="H2811" s="215" t="str">
        <f t="shared" si="87"/>
        <v>AMERSFOORT</v>
      </c>
    </row>
    <row r="2812" spans="1:8" x14ac:dyDescent="0.2">
      <c r="A2812" s="194">
        <v>300</v>
      </c>
      <c r="B2812" s="195">
        <v>6223</v>
      </c>
      <c r="C2812" s="183"/>
      <c r="D2812" s="192" t="s">
        <v>3080</v>
      </c>
      <c r="E2812" s="192" t="s">
        <v>553</v>
      </c>
      <c r="F2812" s="191">
        <v>3210</v>
      </c>
      <c r="G2812" s="213" t="str">
        <f t="shared" si="86"/>
        <v>Rotterdam</v>
      </c>
      <c r="H2812" s="215" t="str">
        <f t="shared" si="87"/>
        <v>ZWOLLE</v>
      </c>
    </row>
    <row r="2813" spans="1:8" x14ac:dyDescent="0.2">
      <c r="A2813" s="194">
        <v>300</v>
      </c>
      <c r="B2813" s="195">
        <v>6224</v>
      </c>
      <c r="C2813" s="183"/>
      <c r="D2813" s="192" t="s">
        <v>3192</v>
      </c>
      <c r="E2813" s="192" t="s">
        <v>263</v>
      </c>
      <c r="F2813" s="191">
        <v>3150</v>
      </c>
      <c r="G2813" s="213" t="str">
        <f t="shared" si="86"/>
        <v>Amsterdam</v>
      </c>
      <c r="H2813" s="215" t="str">
        <f t="shared" si="87"/>
        <v>AMERSFOORT</v>
      </c>
    </row>
    <row r="2814" spans="1:8" x14ac:dyDescent="0.2">
      <c r="A2814" s="194">
        <v>300</v>
      </c>
      <c r="B2814" s="195">
        <v>6225</v>
      </c>
      <c r="C2814" s="183"/>
      <c r="D2814" s="192" t="s">
        <v>3193</v>
      </c>
      <c r="E2814" s="192" t="s">
        <v>263</v>
      </c>
      <c r="F2814" s="191">
        <v>3150</v>
      </c>
      <c r="G2814" s="213" t="str">
        <f t="shared" si="86"/>
        <v>Amsterdam</v>
      </c>
      <c r="H2814" s="215" t="str">
        <f t="shared" si="87"/>
        <v>AMERSFOORT</v>
      </c>
    </row>
    <row r="2815" spans="1:8" x14ac:dyDescent="0.2">
      <c r="A2815" s="194">
        <v>300</v>
      </c>
      <c r="B2815" s="195">
        <v>6226</v>
      </c>
      <c r="C2815" s="183"/>
      <c r="D2815" s="192" t="s">
        <v>3194</v>
      </c>
      <c r="E2815" s="192" t="s">
        <v>263</v>
      </c>
      <c r="F2815" s="191">
        <v>3150</v>
      </c>
      <c r="G2815" s="213" t="str">
        <f t="shared" si="86"/>
        <v>Amsterdam</v>
      </c>
      <c r="H2815" s="215" t="str">
        <f t="shared" si="87"/>
        <v>AMERSFOORT</v>
      </c>
    </row>
    <row r="2816" spans="1:8" x14ac:dyDescent="0.2">
      <c r="A2816" s="194">
        <v>300</v>
      </c>
      <c r="B2816" s="195">
        <v>6227</v>
      </c>
      <c r="C2816" s="183"/>
      <c r="D2816" s="192" t="s">
        <v>1542</v>
      </c>
      <c r="E2816" s="192" t="s">
        <v>823</v>
      </c>
      <c r="F2816" s="191">
        <v>3090</v>
      </c>
      <c r="G2816" s="213" t="str">
        <f t="shared" si="86"/>
        <v>Utrecht</v>
      </c>
      <c r="H2816" s="215" t="str">
        <f t="shared" si="87"/>
        <v>AMERSFOORT</v>
      </c>
    </row>
    <row r="2817" spans="1:8" x14ac:dyDescent="0.2">
      <c r="A2817" s="194">
        <v>300</v>
      </c>
      <c r="B2817" s="195">
        <v>6228</v>
      </c>
      <c r="C2817" s="183"/>
      <c r="D2817" s="192" t="s">
        <v>3195</v>
      </c>
      <c r="E2817" s="192" t="s">
        <v>823</v>
      </c>
      <c r="F2817" s="191">
        <v>3210</v>
      </c>
      <c r="G2817" s="213" t="str">
        <f t="shared" si="86"/>
        <v>Rotterdam</v>
      </c>
      <c r="H2817" s="215" t="str">
        <f t="shared" si="87"/>
        <v>ZWOLLE</v>
      </c>
    </row>
    <row r="2818" spans="1:8" x14ac:dyDescent="0.2">
      <c r="A2818" s="194">
        <v>300</v>
      </c>
      <c r="B2818" s="195">
        <v>6229</v>
      </c>
      <c r="C2818" s="183"/>
      <c r="D2818" s="192" t="s">
        <v>1543</v>
      </c>
      <c r="E2818" s="192" t="s">
        <v>263</v>
      </c>
      <c r="F2818" s="191">
        <v>3150</v>
      </c>
      <c r="G2818" s="213" t="str">
        <f t="shared" si="86"/>
        <v>Amsterdam</v>
      </c>
      <c r="H2818" s="215" t="str">
        <f t="shared" si="87"/>
        <v>AMERSFOORT</v>
      </c>
    </row>
    <row r="2819" spans="1:8" x14ac:dyDescent="0.2">
      <c r="A2819" s="194">
        <v>300</v>
      </c>
      <c r="B2819" s="195">
        <v>6230</v>
      </c>
      <c r="C2819" s="183"/>
      <c r="D2819" s="192" t="s">
        <v>3196</v>
      </c>
      <c r="E2819" s="192" t="s">
        <v>1681</v>
      </c>
      <c r="F2819" s="191">
        <v>3130</v>
      </c>
      <c r="G2819" s="213" t="str">
        <f t="shared" si="86"/>
        <v>Kennemerland</v>
      </c>
      <c r="H2819" s="215" t="str">
        <f t="shared" si="87"/>
        <v>ZWOLLE</v>
      </c>
    </row>
    <row r="2820" spans="1:8" x14ac:dyDescent="0.2">
      <c r="A2820" s="194">
        <v>300</v>
      </c>
      <c r="B2820" s="195">
        <v>6231</v>
      </c>
      <c r="C2820" s="183"/>
      <c r="D2820" s="192" t="s">
        <v>3106</v>
      </c>
      <c r="E2820" s="192" t="s">
        <v>394</v>
      </c>
      <c r="F2820" s="191">
        <v>3090</v>
      </c>
      <c r="G2820" s="213" t="str">
        <f t="shared" si="86"/>
        <v>Utrecht</v>
      </c>
      <c r="H2820" s="215" t="str">
        <f t="shared" si="87"/>
        <v>AMERSFOORT</v>
      </c>
    </row>
    <row r="2821" spans="1:8" x14ac:dyDescent="0.2">
      <c r="A2821" s="194">
        <v>300</v>
      </c>
      <c r="B2821" s="195">
        <v>6232</v>
      </c>
      <c r="C2821" s="183"/>
      <c r="D2821" s="192" t="s">
        <v>2955</v>
      </c>
      <c r="E2821" s="192" t="s">
        <v>290</v>
      </c>
      <c r="F2821" s="191">
        <v>3060</v>
      </c>
      <c r="G2821" s="213" t="str">
        <f t="shared" si="86"/>
        <v>Apeldoorn Zutphen e.o.</v>
      </c>
      <c r="H2821" s="215" t="str">
        <f t="shared" si="87"/>
        <v>AMERSFOORT</v>
      </c>
    </row>
    <row r="2822" spans="1:8" x14ac:dyDescent="0.2">
      <c r="A2822" s="194">
        <v>300</v>
      </c>
      <c r="B2822" s="195">
        <v>6233</v>
      </c>
      <c r="C2822" s="183"/>
      <c r="D2822" s="192" t="s">
        <v>3197</v>
      </c>
      <c r="E2822" s="192" t="s">
        <v>3198</v>
      </c>
      <c r="F2822" s="191">
        <v>3140</v>
      </c>
      <c r="G2822" s="213" t="str">
        <f t="shared" si="86"/>
        <v>Zaanstreek/Waterland</v>
      </c>
      <c r="H2822" s="215" t="str">
        <f t="shared" si="87"/>
        <v>ZWOLLE</v>
      </c>
    </row>
    <row r="2823" spans="1:8" x14ac:dyDescent="0.2">
      <c r="A2823" s="194">
        <v>300</v>
      </c>
      <c r="B2823" s="195">
        <v>6234</v>
      </c>
      <c r="C2823" s="183"/>
      <c r="D2823" s="192" t="s">
        <v>3199</v>
      </c>
      <c r="E2823" s="192" t="s">
        <v>323</v>
      </c>
      <c r="F2823" s="191">
        <v>3140</v>
      </c>
      <c r="G2823" s="213" t="str">
        <f t="shared" si="86"/>
        <v>Zaanstreek/Waterland</v>
      </c>
      <c r="H2823" s="215" t="str">
        <f t="shared" si="87"/>
        <v>ZWOLLE</v>
      </c>
    </row>
    <row r="2824" spans="1:8" x14ac:dyDescent="0.2">
      <c r="A2824" s="194">
        <v>300</v>
      </c>
      <c r="B2824" s="195">
        <v>6235</v>
      </c>
      <c r="C2824" s="183"/>
      <c r="D2824" s="192" t="s">
        <v>3200</v>
      </c>
      <c r="E2824" s="192" t="s">
        <v>263</v>
      </c>
      <c r="F2824" s="191">
        <v>3150</v>
      </c>
      <c r="G2824" s="213" t="str">
        <f t="shared" si="86"/>
        <v>Amsterdam</v>
      </c>
      <c r="H2824" s="215" t="str">
        <f t="shared" si="87"/>
        <v>AMERSFOORT</v>
      </c>
    </row>
    <row r="2825" spans="1:8" x14ac:dyDescent="0.2">
      <c r="A2825" s="194">
        <v>300</v>
      </c>
      <c r="B2825" s="195">
        <v>6236</v>
      </c>
      <c r="C2825" s="183"/>
      <c r="D2825" s="192" t="s">
        <v>3201</v>
      </c>
      <c r="E2825" s="192" t="s">
        <v>397</v>
      </c>
      <c r="F2825" s="191">
        <v>3210</v>
      </c>
      <c r="G2825" s="213" t="str">
        <f t="shared" si="86"/>
        <v>Rotterdam</v>
      </c>
      <c r="H2825" s="215" t="str">
        <f t="shared" si="87"/>
        <v>ZWOLLE</v>
      </c>
    </row>
    <row r="2826" spans="1:8" x14ac:dyDescent="0.2">
      <c r="A2826" s="194">
        <v>300</v>
      </c>
      <c r="B2826" s="195">
        <v>6237</v>
      </c>
      <c r="C2826" s="183"/>
      <c r="D2826" s="192" t="s">
        <v>1544</v>
      </c>
      <c r="E2826" s="192" t="s">
        <v>263</v>
      </c>
      <c r="F2826" s="191">
        <v>3150</v>
      </c>
      <c r="G2826" s="213" t="str">
        <f t="shared" si="86"/>
        <v>Amsterdam</v>
      </c>
      <c r="H2826" s="215" t="str">
        <f t="shared" si="87"/>
        <v>AMERSFOORT</v>
      </c>
    </row>
    <row r="2827" spans="1:8" x14ac:dyDescent="0.2">
      <c r="A2827" s="194">
        <v>300</v>
      </c>
      <c r="B2827" s="195">
        <v>6238</v>
      </c>
      <c r="C2827" s="183"/>
      <c r="D2827" s="192" t="s">
        <v>1545</v>
      </c>
      <c r="E2827" s="192" t="s">
        <v>240</v>
      </c>
      <c r="F2827" s="191">
        <v>3090</v>
      </c>
      <c r="G2827" s="213" t="str">
        <f t="shared" si="86"/>
        <v>Utrecht</v>
      </c>
      <c r="H2827" s="215" t="str">
        <f t="shared" si="87"/>
        <v>AMERSFOORT</v>
      </c>
    </row>
    <row r="2828" spans="1:8" x14ac:dyDescent="0.2">
      <c r="A2828" s="194">
        <v>300</v>
      </c>
      <c r="B2828" s="195">
        <v>6239</v>
      </c>
      <c r="C2828" s="183"/>
      <c r="D2828" s="192" t="s">
        <v>1546</v>
      </c>
      <c r="E2828" s="192" t="s">
        <v>560</v>
      </c>
      <c r="F2828" s="191">
        <v>3210</v>
      </c>
      <c r="G2828" s="213" t="str">
        <f t="shared" si="86"/>
        <v>Rotterdam</v>
      </c>
      <c r="H2828" s="215" t="str">
        <f t="shared" si="87"/>
        <v>ZWOLLE</v>
      </c>
    </row>
    <row r="2829" spans="1:8" x14ac:dyDescent="0.2">
      <c r="A2829" s="194">
        <v>300</v>
      </c>
      <c r="B2829" s="195">
        <v>6240</v>
      </c>
      <c r="C2829" s="183"/>
      <c r="D2829" s="192" t="s">
        <v>3153</v>
      </c>
      <c r="E2829" s="192" t="s">
        <v>311</v>
      </c>
      <c r="F2829" s="191">
        <v>3210</v>
      </c>
      <c r="G2829" s="213" t="str">
        <f t="shared" si="86"/>
        <v>Rotterdam</v>
      </c>
      <c r="H2829" s="215" t="str">
        <f t="shared" si="87"/>
        <v>ZWOLLE</v>
      </c>
    </row>
    <row r="2830" spans="1:8" x14ac:dyDescent="0.2">
      <c r="A2830" s="194">
        <v>300</v>
      </c>
      <c r="B2830" s="195">
        <v>6241</v>
      </c>
      <c r="C2830" s="183"/>
      <c r="D2830" s="192" t="s">
        <v>3202</v>
      </c>
      <c r="E2830" s="192" t="s">
        <v>550</v>
      </c>
      <c r="F2830" s="191">
        <v>3130</v>
      </c>
      <c r="G2830" s="213" t="str">
        <f t="shared" si="86"/>
        <v>Kennemerland</v>
      </c>
      <c r="H2830" s="215" t="str">
        <f t="shared" si="87"/>
        <v>ZWOLLE</v>
      </c>
    </row>
    <row r="2831" spans="1:8" x14ac:dyDescent="0.2">
      <c r="A2831" s="194">
        <v>300</v>
      </c>
      <c r="B2831" s="195">
        <v>6242</v>
      </c>
      <c r="C2831" s="183"/>
      <c r="D2831" s="192" t="s">
        <v>1547</v>
      </c>
      <c r="E2831" s="192" t="s">
        <v>239</v>
      </c>
      <c r="F2831" s="191">
        <v>3040</v>
      </c>
      <c r="G2831" s="213" t="str">
        <f t="shared" si="86"/>
        <v>Zwolle</v>
      </c>
      <c r="H2831" s="215" t="str">
        <f t="shared" si="87"/>
        <v>ZWOLLE</v>
      </c>
    </row>
    <row r="2832" spans="1:8" x14ac:dyDescent="0.2">
      <c r="A2832" s="194">
        <v>300</v>
      </c>
      <c r="B2832" s="195">
        <v>6243</v>
      </c>
      <c r="C2832" s="183"/>
      <c r="D2832" s="192" t="s">
        <v>3203</v>
      </c>
      <c r="E2832" s="192" t="s">
        <v>263</v>
      </c>
      <c r="F2832" s="191">
        <v>3150</v>
      </c>
      <c r="G2832" s="213" t="str">
        <f t="shared" si="86"/>
        <v>Amsterdam</v>
      </c>
      <c r="H2832" s="215" t="str">
        <f t="shared" si="87"/>
        <v>AMERSFOORT</v>
      </c>
    </row>
    <row r="2833" spans="1:8" x14ac:dyDescent="0.2">
      <c r="A2833" s="194">
        <v>300</v>
      </c>
      <c r="B2833" s="195">
        <v>6244</v>
      </c>
      <c r="C2833" s="183"/>
      <c r="D2833" s="192" t="s">
        <v>3204</v>
      </c>
      <c r="E2833" s="192" t="s">
        <v>428</v>
      </c>
      <c r="F2833" s="191">
        <v>3110</v>
      </c>
      <c r="G2833" s="213" t="str">
        <f t="shared" si="86"/>
        <v>t Gooi</v>
      </c>
      <c r="H2833" s="215" t="str">
        <f t="shared" si="87"/>
        <v>AMERSFOORT</v>
      </c>
    </row>
    <row r="2834" spans="1:8" x14ac:dyDescent="0.2">
      <c r="A2834" s="194">
        <v>300</v>
      </c>
      <c r="B2834" s="195">
        <v>6245</v>
      </c>
      <c r="C2834" s="183"/>
      <c r="D2834" s="192" t="s">
        <v>1548</v>
      </c>
      <c r="E2834" s="192" t="s">
        <v>428</v>
      </c>
      <c r="F2834" s="191">
        <v>3110</v>
      </c>
      <c r="G2834" s="213" t="str">
        <f t="shared" si="86"/>
        <v>t Gooi</v>
      </c>
      <c r="H2834" s="215" t="str">
        <f t="shared" si="87"/>
        <v>AMERSFOORT</v>
      </c>
    </row>
    <row r="2835" spans="1:8" x14ac:dyDescent="0.2">
      <c r="A2835" s="194">
        <v>300</v>
      </c>
      <c r="B2835" s="195">
        <v>6247</v>
      </c>
      <c r="C2835" s="183"/>
      <c r="D2835" s="192" t="s">
        <v>1549</v>
      </c>
      <c r="E2835" s="192" t="s">
        <v>239</v>
      </c>
      <c r="F2835" s="191">
        <v>3040</v>
      </c>
      <c r="G2835" s="213" t="str">
        <f t="shared" si="86"/>
        <v>Zwolle</v>
      </c>
      <c r="H2835" s="215" t="str">
        <f t="shared" si="87"/>
        <v>ZWOLLE</v>
      </c>
    </row>
    <row r="2836" spans="1:8" x14ac:dyDescent="0.2">
      <c r="A2836" s="194">
        <v>300</v>
      </c>
      <c r="B2836" s="195">
        <v>6248</v>
      </c>
      <c r="C2836" s="183"/>
      <c r="D2836" s="192" t="s">
        <v>3205</v>
      </c>
      <c r="E2836" s="192" t="s">
        <v>428</v>
      </c>
      <c r="F2836" s="191">
        <v>3110</v>
      </c>
      <c r="G2836" s="213" t="str">
        <f t="shared" si="86"/>
        <v>t Gooi</v>
      </c>
      <c r="H2836" s="215" t="str">
        <f t="shared" si="87"/>
        <v>AMERSFOORT</v>
      </c>
    </row>
    <row r="2837" spans="1:8" x14ac:dyDescent="0.2">
      <c r="A2837" s="194">
        <v>300</v>
      </c>
      <c r="B2837" s="195">
        <v>6249</v>
      </c>
      <c r="C2837" s="183"/>
      <c r="D2837" s="192" t="s">
        <v>1550</v>
      </c>
      <c r="E2837" s="192" t="s">
        <v>263</v>
      </c>
      <c r="F2837" s="191">
        <v>3150</v>
      </c>
      <c r="G2837" s="213" t="str">
        <f t="shared" si="86"/>
        <v>Amsterdam</v>
      </c>
      <c r="H2837" s="215" t="str">
        <f t="shared" si="87"/>
        <v>AMERSFOORT</v>
      </c>
    </row>
    <row r="2838" spans="1:8" x14ac:dyDescent="0.2">
      <c r="A2838" s="194">
        <v>300</v>
      </c>
      <c r="B2838" s="195">
        <v>6250</v>
      </c>
      <c r="C2838" s="183"/>
      <c r="D2838" s="192" t="s">
        <v>3206</v>
      </c>
      <c r="E2838" s="192" t="s">
        <v>566</v>
      </c>
      <c r="F2838" s="191">
        <v>3110</v>
      </c>
      <c r="G2838" s="213" t="str">
        <f t="shared" si="86"/>
        <v>t Gooi</v>
      </c>
      <c r="H2838" s="215" t="str">
        <f t="shared" si="87"/>
        <v>AMERSFOORT</v>
      </c>
    </row>
    <row r="2839" spans="1:8" x14ac:dyDescent="0.2">
      <c r="A2839" s="194">
        <v>300</v>
      </c>
      <c r="B2839" s="195">
        <v>6251</v>
      </c>
      <c r="C2839" s="183"/>
      <c r="D2839" s="192" t="s">
        <v>3207</v>
      </c>
      <c r="E2839" s="192" t="s">
        <v>246</v>
      </c>
      <c r="F2839" s="191">
        <v>3040</v>
      </c>
      <c r="G2839" s="213" t="str">
        <f t="shared" si="86"/>
        <v>Zwolle</v>
      </c>
      <c r="H2839" s="215" t="str">
        <f t="shared" si="87"/>
        <v>ZWOLLE</v>
      </c>
    </row>
    <row r="2840" spans="1:8" x14ac:dyDescent="0.2">
      <c r="A2840" s="194">
        <v>300</v>
      </c>
      <c r="B2840" s="195">
        <v>6252</v>
      </c>
      <c r="C2840" s="183"/>
      <c r="D2840" s="192" t="s">
        <v>3133</v>
      </c>
      <c r="E2840" s="192" t="s">
        <v>3134</v>
      </c>
      <c r="F2840" s="191">
        <v>3150</v>
      </c>
      <c r="G2840" s="213" t="str">
        <f t="shared" ref="G2840:G2903" si="88">VLOOKUP($F2840,$J$23:$L$54,2,FALSE)</f>
        <v>Amsterdam</v>
      </c>
      <c r="H2840" s="215" t="str">
        <f t="shared" ref="H2840:H2903" si="89">VLOOKUP($F2840,$J$23:$L$54,3,FALSE)</f>
        <v>AMERSFOORT</v>
      </c>
    </row>
    <row r="2841" spans="1:8" x14ac:dyDescent="0.2">
      <c r="A2841" s="194">
        <v>300</v>
      </c>
      <c r="B2841" s="195">
        <v>6253</v>
      </c>
      <c r="C2841" s="183"/>
      <c r="D2841" s="192" t="s">
        <v>1551</v>
      </c>
      <c r="E2841" s="192" t="s">
        <v>240</v>
      </c>
      <c r="F2841" s="191">
        <v>3090</v>
      </c>
      <c r="G2841" s="213" t="str">
        <f t="shared" si="88"/>
        <v>Utrecht</v>
      </c>
      <c r="H2841" s="215" t="str">
        <f t="shared" si="89"/>
        <v>AMERSFOORT</v>
      </c>
    </row>
    <row r="2842" spans="1:8" x14ac:dyDescent="0.2">
      <c r="A2842" s="194">
        <v>300</v>
      </c>
      <c r="B2842" s="195">
        <v>6254</v>
      </c>
      <c r="C2842" s="183"/>
      <c r="D2842" s="192" t="s">
        <v>3135</v>
      </c>
      <c r="E2842" s="192" t="s">
        <v>428</v>
      </c>
      <c r="F2842" s="191">
        <v>3150</v>
      </c>
      <c r="G2842" s="213" t="str">
        <f t="shared" si="88"/>
        <v>Amsterdam</v>
      </c>
      <c r="H2842" s="215" t="str">
        <f t="shared" si="89"/>
        <v>AMERSFOORT</v>
      </c>
    </row>
    <row r="2843" spans="1:8" x14ac:dyDescent="0.2">
      <c r="A2843" s="194">
        <v>300</v>
      </c>
      <c r="B2843" s="195">
        <v>6255</v>
      </c>
      <c r="C2843" s="183"/>
      <c r="D2843" s="192" t="s">
        <v>3208</v>
      </c>
      <c r="E2843" s="192" t="s">
        <v>1031</v>
      </c>
      <c r="F2843" s="191">
        <v>3100</v>
      </c>
      <c r="G2843" s="213" t="str">
        <f t="shared" si="88"/>
        <v>Flevoland</v>
      </c>
      <c r="H2843" s="215" t="str">
        <f t="shared" si="89"/>
        <v>ZWOLLE</v>
      </c>
    </row>
    <row r="2844" spans="1:8" x14ac:dyDescent="0.2">
      <c r="A2844" s="194">
        <v>300</v>
      </c>
      <c r="B2844" s="195">
        <v>6256</v>
      </c>
      <c r="C2844" s="183"/>
      <c r="D2844" s="192" t="s">
        <v>3209</v>
      </c>
      <c r="E2844" s="192" t="s">
        <v>263</v>
      </c>
      <c r="F2844" s="191">
        <v>3150</v>
      </c>
      <c r="G2844" s="213" t="str">
        <f t="shared" si="88"/>
        <v>Amsterdam</v>
      </c>
      <c r="H2844" s="215" t="str">
        <f t="shared" si="89"/>
        <v>AMERSFOORT</v>
      </c>
    </row>
    <row r="2845" spans="1:8" x14ac:dyDescent="0.2">
      <c r="A2845" s="194">
        <v>300</v>
      </c>
      <c r="B2845" s="195">
        <v>6257</v>
      </c>
      <c r="C2845" s="183"/>
      <c r="D2845" s="192" t="s">
        <v>1552</v>
      </c>
      <c r="E2845" s="192" t="s">
        <v>555</v>
      </c>
      <c r="F2845" s="191">
        <v>3210</v>
      </c>
      <c r="G2845" s="213" t="str">
        <f t="shared" si="88"/>
        <v>Rotterdam</v>
      </c>
      <c r="H2845" s="215" t="str">
        <f t="shared" si="89"/>
        <v>ZWOLLE</v>
      </c>
    </row>
    <row r="2846" spans="1:8" x14ac:dyDescent="0.2">
      <c r="A2846" s="194">
        <v>300</v>
      </c>
      <c r="B2846" s="195">
        <v>6258</v>
      </c>
      <c r="C2846" s="183"/>
      <c r="D2846" s="192" t="s">
        <v>3210</v>
      </c>
      <c r="E2846" s="192" t="s">
        <v>263</v>
      </c>
      <c r="F2846" s="191">
        <v>3150</v>
      </c>
      <c r="G2846" s="213" t="str">
        <f t="shared" si="88"/>
        <v>Amsterdam</v>
      </c>
      <c r="H2846" s="215" t="str">
        <f t="shared" si="89"/>
        <v>AMERSFOORT</v>
      </c>
    </row>
    <row r="2847" spans="1:8" x14ac:dyDescent="0.2">
      <c r="A2847" s="194">
        <v>300</v>
      </c>
      <c r="B2847" s="195">
        <v>6259</v>
      </c>
      <c r="C2847" s="183"/>
      <c r="D2847" s="192" t="s">
        <v>3211</v>
      </c>
      <c r="E2847" s="192" t="s">
        <v>263</v>
      </c>
      <c r="F2847" s="191">
        <v>3150</v>
      </c>
      <c r="G2847" s="213" t="str">
        <f t="shared" si="88"/>
        <v>Amsterdam</v>
      </c>
      <c r="H2847" s="215" t="str">
        <f t="shared" si="89"/>
        <v>AMERSFOORT</v>
      </c>
    </row>
    <row r="2848" spans="1:8" x14ac:dyDescent="0.2">
      <c r="A2848" s="194">
        <v>300</v>
      </c>
      <c r="B2848" s="195">
        <v>6260</v>
      </c>
      <c r="C2848" s="183"/>
      <c r="D2848" s="192" t="s">
        <v>1553</v>
      </c>
      <c r="E2848" s="192" t="s">
        <v>428</v>
      </c>
      <c r="F2848" s="191">
        <v>3110</v>
      </c>
      <c r="G2848" s="213" t="str">
        <f t="shared" si="88"/>
        <v>t Gooi</v>
      </c>
      <c r="H2848" s="215" t="str">
        <f t="shared" si="89"/>
        <v>AMERSFOORT</v>
      </c>
    </row>
    <row r="2849" spans="1:8" x14ac:dyDescent="0.2">
      <c r="A2849" s="194">
        <v>300</v>
      </c>
      <c r="B2849" s="195">
        <v>6261</v>
      </c>
      <c r="C2849" s="183"/>
      <c r="D2849" s="192" t="s">
        <v>2973</v>
      </c>
      <c r="E2849" s="192" t="s">
        <v>583</v>
      </c>
      <c r="F2849" s="191">
        <v>3060</v>
      </c>
      <c r="G2849" s="213" t="str">
        <f t="shared" si="88"/>
        <v>Apeldoorn Zutphen e.o.</v>
      </c>
      <c r="H2849" s="215" t="str">
        <f t="shared" si="89"/>
        <v>AMERSFOORT</v>
      </c>
    </row>
    <row r="2850" spans="1:8" x14ac:dyDescent="0.2">
      <c r="A2850" s="194">
        <v>300</v>
      </c>
      <c r="B2850" s="195">
        <v>6262</v>
      </c>
      <c r="C2850" s="183"/>
      <c r="D2850" s="192" t="s">
        <v>1554</v>
      </c>
      <c r="E2850" s="192" t="s">
        <v>263</v>
      </c>
      <c r="F2850" s="191">
        <v>3150</v>
      </c>
      <c r="G2850" s="213" t="str">
        <f t="shared" si="88"/>
        <v>Amsterdam</v>
      </c>
      <c r="H2850" s="215" t="str">
        <f t="shared" si="89"/>
        <v>AMERSFOORT</v>
      </c>
    </row>
    <row r="2851" spans="1:8" x14ac:dyDescent="0.2">
      <c r="A2851" s="194">
        <v>300</v>
      </c>
      <c r="B2851" s="195">
        <v>6263</v>
      </c>
      <c r="C2851" s="183"/>
      <c r="D2851" s="192" t="s">
        <v>3212</v>
      </c>
      <c r="E2851" s="192" t="s">
        <v>263</v>
      </c>
      <c r="F2851" s="191">
        <v>3150</v>
      </c>
      <c r="G2851" s="213" t="str">
        <f t="shared" si="88"/>
        <v>Amsterdam</v>
      </c>
      <c r="H2851" s="215" t="str">
        <f t="shared" si="89"/>
        <v>AMERSFOORT</v>
      </c>
    </row>
    <row r="2852" spans="1:8" x14ac:dyDescent="0.2">
      <c r="A2852" s="194">
        <v>300</v>
      </c>
      <c r="B2852" s="195">
        <v>6264</v>
      </c>
      <c r="C2852" s="183"/>
      <c r="D2852" s="192" t="s">
        <v>3213</v>
      </c>
      <c r="E2852" s="192" t="s">
        <v>1410</v>
      </c>
      <c r="F2852" s="191">
        <v>3030</v>
      </c>
      <c r="G2852" s="213" t="str">
        <f t="shared" si="88"/>
        <v>Drenthe</v>
      </c>
      <c r="H2852" s="215" t="str">
        <f t="shared" si="89"/>
        <v>ZWOLLE</v>
      </c>
    </row>
    <row r="2853" spans="1:8" x14ac:dyDescent="0.2">
      <c r="A2853" s="194">
        <v>300</v>
      </c>
      <c r="B2853" s="195">
        <v>6265</v>
      </c>
      <c r="C2853" s="183"/>
      <c r="D2853" s="192" t="s">
        <v>1522</v>
      </c>
      <c r="E2853" s="192" t="s">
        <v>560</v>
      </c>
      <c r="F2853" s="191">
        <v>3210</v>
      </c>
      <c r="G2853" s="213" t="str">
        <f t="shared" si="88"/>
        <v>Rotterdam</v>
      </c>
      <c r="H2853" s="215" t="str">
        <f t="shared" si="89"/>
        <v>ZWOLLE</v>
      </c>
    </row>
    <row r="2854" spans="1:8" x14ac:dyDescent="0.2">
      <c r="A2854" s="194">
        <v>300</v>
      </c>
      <c r="B2854" s="195">
        <v>6266</v>
      </c>
      <c r="C2854" s="183"/>
      <c r="D2854" s="192" t="s">
        <v>1555</v>
      </c>
      <c r="E2854" s="192" t="s">
        <v>271</v>
      </c>
      <c r="F2854" s="191">
        <v>3100</v>
      </c>
      <c r="G2854" s="213" t="str">
        <f t="shared" si="88"/>
        <v>Flevoland</v>
      </c>
      <c r="H2854" s="215" t="str">
        <f t="shared" si="89"/>
        <v>ZWOLLE</v>
      </c>
    </row>
    <row r="2855" spans="1:8" x14ac:dyDescent="0.2">
      <c r="A2855" s="194">
        <v>300</v>
      </c>
      <c r="B2855" s="195">
        <v>6267</v>
      </c>
      <c r="C2855" s="183"/>
      <c r="D2855" s="192" t="s">
        <v>1391</v>
      </c>
      <c r="E2855" s="192" t="s">
        <v>567</v>
      </c>
      <c r="F2855" s="191">
        <v>3030</v>
      </c>
      <c r="G2855" s="213" t="str">
        <f t="shared" si="88"/>
        <v>Drenthe</v>
      </c>
      <c r="H2855" s="215" t="str">
        <f t="shared" si="89"/>
        <v>ZWOLLE</v>
      </c>
    </row>
    <row r="2856" spans="1:8" x14ac:dyDescent="0.2">
      <c r="A2856" s="194">
        <v>300</v>
      </c>
      <c r="B2856" s="195">
        <v>6268</v>
      </c>
      <c r="C2856" s="183"/>
      <c r="D2856" s="192" t="s">
        <v>1397</v>
      </c>
      <c r="E2856" s="192" t="s">
        <v>292</v>
      </c>
      <c r="F2856" s="191">
        <v>3060</v>
      </c>
      <c r="G2856" s="213" t="str">
        <f t="shared" si="88"/>
        <v>Apeldoorn Zutphen e.o.</v>
      </c>
      <c r="H2856" s="215" t="str">
        <f t="shared" si="89"/>
        <v>AMERSFOORT</v>
      </c>
    </row>
    <row r="2857" spans="1:8" x14ac:dyDescent="0.2">
      <c r="A2857" s="194">
        <v>300</v>
      </c>
      <c r="B2857" s="195">
        <v>6269</v>
      </c>
      <c r="C2857" s="183"/>
      <c r="D2857" s="192" t="s">
        <v>3214</v>
      </c>
      <c r="E2857" s="192" t="s">
        <v>1556</v>
      </c>
      <c r="F2857" s="191">
        <v>3140</v>
      </c>
      <c r="G2857" s="213" t="str">
        <f t="shared" si="88"/>
        <v>Zaanstreek/Waterland</v>
      </c>
      <c r="H2857" s="215" t="str">
        <f t="shared" si="89"/>
        <v>ZWOLLE</v>
      </c>
    </row>
    <row r="2858" spans="1:8" x14ac:dyDescent="0.2">
      <c r="A2858" s="194">
        <v>300</v>
      </c>
      <c r="B2858" s="195">
        <v>6270</v>
      </c>
      <c r="C2858" s="183"/>
      <c r="D2858" s="192" t="s">
        <v>1557</v>
      </c>
      <c r="E2858" s="192" t="s">
        <v>428</v>
      </c>
      <c r="F2858" s="191">
        <v>3110</v>
      </c>
      <c r="G2858" s="213" t="str">
        <f t="shared" si="88"/>
        <v>t Gooi</v>
      </c>
      <c r="H2858" s="215" t="str">
        <f t="shared" si="89"/>
        <v>AMERSFOORT</v>
      </c>
    </row>
    <row r="2859" spans="1:8" x14ac:dyDescent="0.2">
      <c r="A2859" s="194">
        <v>300</v>
      </c>
      <c r="B2859" s="195">
        <v>6271</v>
      </c>
      <c r="C2859" s="183"/>
      <c r="D2859" s="192" t="s">
        <v>3215</v>
      </c>
      <c r="E2859" s="192" t="s">
        <v>263</v>
      </c>
      <c r="F2859" s="191">
        <v>3150</v>
      </c>
      <c r="G2859" s="213" t="str">
        <f t="shared" si="88"/>
        <v>Amsterdam</v>
      </c>
      <c r="H2859" s="215" t="str">
        <f t="shared" si="89"/>
        <v>AMERSFOORT</v>
      </c>
    </row>
    <row r="2860" spans="1:8" x14ac:dyDescent="0.2">
      <c r="A2860" s="194">
        <v>300</v>
      </c>
      <c r="B2860" s="195">
        <v>6272</v>
      </c>
      <c r="C2860" s="183"/>
      <c r="D2860" s="192" t="s">
        <v>3010</v>
      </c>
      <c r="E2860" s="192" t="s">
        <v>245</v>
      </c>
      <c r="F2860" s="191">
        <v>3030</v>
      </c>
      <c r="G2860" s="213" t="str">
        <f t="shared" si="88"/>
        <v>Drenthe</v>
      </c>
      <c r="H2860" s="215" t="str">
        <f t="shared" si="89"/>
        <v>ZWOLLE</v>
      </c>
    </row>
    <row r="2861" spans="1:8" x14ac:dyDescent="0.2">
      <c r="A2861" s="194">
        <v>300</v>
      </c>
      <c r="B2861" s="195">
        <v>6273</v>
      </c>
      <c r="C2861" s="183"/>
      <c r="D2861" s="192" t="s">
        <v>3216</v>
      </c>
      <c r="E2861" s="192" t="s">
        <v>263</v>
      </c>
      <c r="F2861" s="191">
        <v>3150</v>
      </c>
      <c r="G2861" s="213" t="str">
        <f t="shared" si="88"/>
        <v>Amsterdam</v>
      </c>
      <c r="H2861" s="215" t="str">
        <f t="shared" si="89"/>
        <v>AMERSFOORT</v>
      </c>
    </row>
    <row r="2862" spans="1:8" x14ac:dyDescent="0.2">
      <c r="A2862" s="194">
        <v>300</v>
      </c>
      <c r="B2862" s="195">
        <v>6274</v>
      </c>
      <c r="C2862" s="183"/>
      <c r="D2862" s="192" t="s">
        <v>3217</v>
      </c>
      <c r="E2862" s="192" t="s">
        <v>263</v>
      </c>
      <c r="F2862" s="191">
        <v>3150</v>
      </c>
      <c r="G2862" s="213" t="str">
        <f t="shared" si="88"/>
        <v>Amsterdam</v>
      </c>
      <c r="H2862" s="215" t="str">
        <f t="shared" si="89"/>
        <v>AMERSFOORT</v>
      </c>
    </row>
    <row r="2863" spans="1:8" x14ac:dyDescent="0.2">
      <c r="A2863" s="194">
        <v>300</v>
      </c>
      <c r="B2863" s="195">
        <v>6275</v>
      </c>
      <c r="C2863" s="183"/>
      <c r="D2863" s="192" t="s">
        <v>1558</v>
      </c>
      <c r="E2863" s="192" t="s">
        <v>428</v>
      </c>
      <c r="F2863" s="191">
        <v>3110</v>
      </c>
      <c r="G2863" s="213" t="str">
        <f t="shared" si="88"/>
        <v>t Gooi</v>
      </c>
      <c r="H2863" s="215" t="str">
        <f t="shared" si="89"/>
        <v>AMERSFOORT</v>
      </c>
    </row>
    <row r="2864" spans="1:8" x14ac:dyDescent="0.2">
      <c r="A2864" s="194">
        <v>300</v>
      </c>
      <c r="B2864" s="195">
        <v>6276</v>
      </c>
      <c r="C2864" s="183"/>
      <c r="D2864" s="192" t="s">
        <v>3218</v>
      </c>
      <c r="E2864" s="192" t="s">
        <v>263</v>
      </c>
      <c r="F2864" s="191">
        <v>3150</v>
      </c>
      <c r="G2864" s="213" t="str">
        <f t="shared" si="88"/>
        <v>Amsterdam</v>
      </c>
      <c r="H2864" s="215" t="str">
        <f t="shared" si="89"/>
        <v>AMERSFOORT</v>
      </c>
    </row>
    <row r="2865" spans="1:8" x14ac:dyDescent="0.2">
      <c r="A2865" s="194">
        <v>300</v>
      </c>
      <c r="B2865" s="195">
        <v>6277</v>
      </c>
      <c r="C2865" s="183"/>
      <c r="D2865" s="192" t="s">
        <v>3219</v>
      </c>
      <c r="E2865" s="192" t="s">
        <v>550</v>
      </c>
      <c r="F2865" s="191">
        <v>3130</v>
      </c>
      <c r="G2865" s="213" t="str">
        <f t="shared" si="88"/>
        <v>Kennemerland</v>
      </c>
      <c r="H2865" s="215" t="str">
        <f t="shared" si="89"/>
        <v>ZWOLLE</v>
      </c>
    </row>
    <row r="2866" spans="1:8" x14ac:dyDescent="0.2">
      <c r="A2866" s="194">
        <v>300</v>
      </c>
      <c r="B2866" s="195">
        <v>6278</v>
      </c>
      <c r="C2866" s="183"/>
      <c r="D2866" s="192" t="s">
        <v>1559</v>
      </c>
      <c r="E2866" s="192" t="s">
        <v>323</v>
      </c>
      <c r="F2866" s="191">
        <v>3140</v>
      </c>
      <c r="G2866" s="213" t="str">
        <f t="shared" si="88"/>
        <v>Zaanstreek/Waterland</v>
      </c>
      <c r="H2866" s="215" t="str">
        <f t="shared" si="89"/>
        <v>ZWOLLE</v>
      </c>
    </row>
    <row r="2867" spans="1:8" x14ac:dyDescent="0.2">
      <c r="A2867" s="194">
        <v>300</v>
      </c>
      <c r="B2867" s="195">
        <v>6279</v>
      </c>
      <c r="C2867" s="183"/>
      <c r="D2867" s="192" t="s">
        <v>3220</v>
      </c>
      <c r="E2867" s="192" t="s">
        <v>655</v>
      </c>
      <c r="F2867" s="191">
        <v>3090</v>
      </c>
      <c r="G2867" s="213" t="str">
        <f t="shared" si="88"/>
        <v>Utrecht</v>
      </c>
      <c r="H2867" s="215" t="str">
        <f t="shared" si="89"/>
        <v>AMERSFOORT</v>
      </c>
    </row>
    <row r="2868" spans="1:8" x14ac:dyDescent="0.2">
      <c r="A2868" s="194">
        <v>300</v>
      </c>
      <c r="B2868" s="195">
        <v>6281</v>
      </c>
      <c r="C2868" s="183"/>
      <c r="D2868" s="192" t="s">
        <v>1560</v>
      </c>
      <c r="E2868" s="192" t="s">
        <v>1561</v>
      </c>
      <c r="F2868" s="191">
        <v>3140</v>
      </c>
      <c r="G2868" s="213" t="str">
        <f t="shared" si="88"/>
        <v>Zaanstreek/Waterland</v>
      </c>
      <c r="H2868" s="215" t="str">
        <f t="shared" si="89"/>
        <v>ZWOLLE</v>
      </c>
    </row>
    <row r="2869" spans="1:8" x14ac:dyDescent="0.2">
      <c r="A2869" s="194">
        <v>300</v>
      </c>
      <c r="B2869" s="195">
        <v>6282</v>
      </c>
      <c r="C2869" s="183"/>
      <c r="D2869" s="192" t="s">
        <v>1562</v>
      </c>
      <c r="E2869" s="192" t="s">
        <v>566</v>
      </c>
      <c r="F2869" s="191">
        <v>3110</v>
      </c>
      <c r="G2869" s="213" t="str">
        <f t="shared" si="88"/>
        <v>t Gooi</v>
      </c>
      <c r="H2869" s="215" t="str">
        <f t="shared" si="89"/>
        <v>AMERSFOORT</v>
      </c>
    </row>
    <row r="2870" spans="1:8" x14ac:dyDescent="0.2">
      <c r="A2870" s="194">
        <v>300</v>
      </c>
      <c r="B2870" s="195">
        <v>6283</v>
      </c>
      <c r="C2870" s="183"/>
      <c r="D2870" s="192" t="s">
        <v>2982</v>
      </c>
      <c r="E2870" s="192" t="s">
        <v>382</v>
      </c>
      <c r="F2870" s="191">
        <v>3090</v>
      </c>
      <c r="G2870" s="213" t="str">
        <f t="shared" si="88"/>
        <v>Utrecht</v>
      </c>
      <c r="H2870" s="215" t="str">
        <f t="shared" si="89"/>
        <v>AMERSFOORT</v>
      </c>
    </row>
    <row r="2871" spans="1:8" x14ac:dyDescent="0.2">
      <c r="A2871" s="194">
        <v>300</v>
      </c>
      <c r="B2871" s="195">
        <v>6284</v>
      </c>
      <c r="C2871" s="183"/>
      <c r="D2871" s="192" t="s">
        <v>3221</v>
      </c>
      <c r="E2871" s="192" t="s">
        <v>429</v>
      </c>
      <c r="F2871" s="191">
        <v>3060</v>
      </c>
      <c r="G2871" s="213" t="str">
        <f t="shared" si="88"/>
        <v>Apeldoorn Zutphen e.o.</v>
      </c>
      <c r="H2871" s="215" t="str">
        <f t="shared" si="89"/>
        <v>AMERSFOORT</v>
      </c>
    </row>
    <row r="2872" spans="1:8" x14ac:dyDescent="0.2">
      <c r="A2872" s="194">
        <v>300</v>
      </c>
      <c r="B2872" s="195">
        <v>6285</v>
      </c>
      <c r="C2872" s="183"/>
      <c r="D2872" s="192" t="s">
        <v>3222</v>
      </c>
      <c r="E2872" s="192" t="s">
        <v>263</v>
      </c>
      <c r="F2872" s="191">
        <v>3150</v>
      </c>
      <c r="G2872" s="213" t="str">
        <f t="shared" si="88"/>
        <v>Amsterdam</v>
      </c>
      <c r="H2872" s="215" t="str">
        <f t="shared" si="89"/>
        <v>AMERSFOORT</v>
      </c>
    </row>
    <row r="2873" spans="1:8" x14ac:dyDescent="0.2">
      <c r="A2873" s="194">
        <v>300</v>
      </c>
      <c r="B2873" s="195">
        <v>6286</v>
      </c>
      <c r="C2873" s="183"/>
      <c r="D2873" s="192" t="s">
        <v>3223</v>
      </c>
      <c r="E2873" s="192" t="s">
        <v>388</v>
      </c>
      <c r="F2873" s="191">
        <v>3090</v>
      </c>
      <c r="G2873" s="213" t="str">
        <f t="shared" si="88"/>
        <v>Utrecht</v>
      </c>
      <c r="H2873" s="215" t="str">
        <f t="shared" si="89"/>
        <v>AMERSFOORT</v>
      </c>
    </row>
    <row r="2874" spans="1:8" x14ac:dyDescent="0.2">
      <c r="A2874" s="194">
        <v>300</v>
      </c>
      <c r="B2874" s="195">
        <v>6287</v>
      </c>
      <c r="C2874" s="183"/>
      <c r="D2874" s="192" t="s">
        <v>3224</v>
      </c>
      <c r="E2874" s="192" t="s">
        <v>560</v>
      </c>
      <c r="F2874" s="191">
        <v>3210</v>
      </c>
      <c r="G2874" s="213" t="str">
        <f t="shared" si="88"/>
        <v>Rotterdam</v>
      </c>
      <c r="H2874" s="215" t="str">
        <f t="shared" si="89"/>
        <v>ZWOLLE</v>
      </c>
    </row>
    <row r="2875" spans="1:8" x14ac:dyDescent="0.2">
      <c r="A2875" s="194">
        <v>300</v>
      </c>
      <c r="B2875" s="195">
        <v>6288</v>
      </c>
      <c r="C2875" s="183"/>
      <c r="D2875" s="192" t="s">
        <v>3225</v>
      </c>
      <c r="E2875" s="192" t="s">
        <v>929</v>
      </c>
      <c r="F2875" s="191">
        <v>3090</v>
      </c>
      <c r="G2875" s="213" t="str">
        <f t="shared" si="88"/>
        <v>Utrecht</v>
      </c>
      <c r="H2875" s="215" t="str">
        <f t="shared" si="89"/>
        <v>AMERSFOORT</v>
      </c>
    </row>
    <row r="2876" spans="1:8" x14ac:dyDescent="0.2">
      <c r="A2876" s="194">
        <v>300</v>
      </c>
      <c r="B2876" s="195">
        <v>6289</v>
      </c>
      <c r="C2876" s="183"/>
      <c r="D2876" s="192" t="s">
        <v>1563</v>
      </c>
      <c r="E2876" s="192" t="s">
        <v>566</v>
      </c>
      <c r="F2876" s="191">
        <v>3110</v>
      </c>
      <c r="G2876" s="213" t="str">
        <f t="shared" si="88"/>
        <v>t Gooi</v>
      </c>
      <c r="H2876" s="215" t="str">
        <f t="shared" si="89"/>
        <v>AMERSFOORT</v>
      </c>
    </row>
    <row r="2877" spans="1:8" x14ac:dyDescent="0.2">
      <c r="A2877" s="194">
        <v>300</v>
      </c>
      <c r="B2877" s="195">
        <v>6290</v>
      </c>
      <c r="C2877" s="183"/>
      <c r="D2877" s="192" t="s">
        <v>3226</v>
      </c>
      <c r="E2877" s="192" t="s">
        <v>550</v>
      </c>
      <c r="F2877" s="191">
        <v>3130</v>
      </c>
      <c r="G2877" s="213" t="str">
        <f t="shared" si="88"/>
        <v>Kennemerland</v>
      </c>
      <c r="H2877" s="215" t="str">
        <f t="shared" si="89"/>
        <v>ZWOLLE</v>
      </c>
    </row>
    <row r="2878" spans="1:8" x14ac:dyDescent="0.2">
      <c r="A2878" s="194">
        <v>300</v>
      </c>
      <c r="B2878" s="195">
        <v>6291</v>
      </c>
      <c r="C2878" s="183"/>
      <c r="D2878" s="192" t="s">
        <v>2956</v>
      </c>
      <c r="E2878" s="192" t="s">
        <v>251</v>
      </c>
      <c r="F2878" s="191">
        <v>3060</v>
      </c>
      <c r="G2878" s="213" t="str">
        <f t="shared" si="88"/>
        <v>Apeldoorn Zutphen e.o.</v>
      </c>
      <c r="H2878" s="215" t="str">
        <f t="shared" si="89"/>
        <v>AMERSFOORT</v>
      </c>
    </row>
    <row r="2879" spans="1:8" x14ac:dyDescent="0.2">
      <c r="A2879" s="194">
        <v>300</v>
      </c>
      <c r="B2879" s="195">
        <v>6292</v>
      </c>
      <c r="C2879" s="183"/>
      <c r="D2879" s="192" t="s">
        <v>1564</v>
      </c>
      <c r="E2879" s="192" t="s">
        <v>240</v>
      </c>
      <c r="F2879" s="191">
        <v>3090</v>
      </c>
      <c r="G2879" s="213" t="str">
        <f t="shared" si="88"/>
        <v>Utrecht</v>
      </c>
      <c r="H2879" s="215" t="str">
        <f t="shared" si="89"/>
        <v>AMERSFOORT</v>
      </c>
    </row>
    <row r="2880" spans="1:8" x14ac:dyDescent="0.2">
      <c r="A2880" s="194">
        <v>300</v>
      </c>
      <c r="B2880" s="195">
        <v>6294</v>
      </c>
      <c r="C2880" s="183"/>
      <c r="D2880" s="192" t="s">
        <v>1566</v>
      </c>
      <c r="E2880" s="192" t="s">
        <v>271</v>
      </c>
      <c r="F2880" s="191">
        <v>3100</v>
      </c>
      <c r="G2880" s="213" t="str">
        <f t="shared" si="88"/>
        <v>Flevoland</v>
      </c>
      <c r="H2880" s="215" t="str">
        <f t="shared" si="89"/>
        <v>ZWOLLE</v>
      </c>
    </row>
    <row r="2881" spans="1:8" x14ac:dyDescent="0.2">
      <c r="A2881" s="194">
        <v>300</v>
      </c>
      <c r="B2881" s="195">
        <v>6295</v>
      </c>
      <c r="C2881" s="183"/>
      <c r="D2881" s="192" t="s">
        <v>3125</v>
      </c>
      <c r="E2881" s="192" t="s">
        <v>1487</v>
      </c>
      <c r="F2881" s="191">
        <v>3210</v>
      </c>
      <c r="G2881" s="213" t="str">
        <f t="shared" si="88"/>
        <v>Rotterdam</v>
      </c>
      <c r="H2881" s="215" t="str">
        <f t="shared" si="89"/>
        <v>ZWOLLE</v>
      </c>
    </row>
    <row r="2882" spans="1:8" x14ac:dyDescent="0.2">
      <c r="A2882" s="194">
        <v>300</v>
      </c>
      <c r="B2882" s="195">
        <v>6296</v>
      </c>
      <c r="C2882" s="183"/>
      <c r="D2882" s="192" t="s">
        <v>3227</v>
      </c>
      <c r="E2882" s="192" t="s">
        <v>306</v>
      </c>
      <c r="F2882" s="191">
        <v>3090</v>
      </c>
      <c r="G2882" s="213" t="str">
        <f t="shared" si="88"/>
        <v>Utrecht</v>
      </c>
      <c r="H2882" s="215" t="str">
        <f t="shared" si="89"/>
        <v>AMERSFOORT</v>
      </c>
    </row>
    <row r="2883" spans="1:8" x14ac:dyDescent="0.2">
      <c r="A2883" s="194">
        <v>300</v>
      </c>
      <c r="B2883" s="195">
        <v>6297</v>
      </c>
      <c r="C2883" s="183"/>
      <c r="D2883" s="192" t="s">
        <v>1567</v>
      </c>
      <c r="E2883" s="192" t="s">
        <v>263</v>
      </c>
      <c r="F2883" s="191">
        <v>3150</v>
      </c>
      <c r="G2883" s="213" t="str">
        <f t="shared" si="88"/>
        <v>Amsterdam</v>
      </c>
      <c r="H2883" s="215" t="str">
        <f t="shared" si="89"/>
        <v>AMERSFOORT</v>
      </c>
    </row>
    <row r="2884" spans="1:8" x14ac:dyDescent="0.2">
      <c r="A2884" s="194">
        <v>300</v>
      </c>
      <c r="B2884" s="195">
        <v>6298</v>
      </c>
      <c r="C2884" s="183"/>
      <c r="D2884" s="192" t="s">
        <v>3228</v>
      </c>
      <c r="E2884" s="192" t="s">
        <v>618</v>
      </c>
      <c r="F2884" s="191">
        <v>3140</v>
      </c>
      <c r="G2884" s="213" t="str">
        <f t="shared" si="88"/>
        <v>Zaanstreek/Waterland</v>
      </c>
      <c r="H2884" s="215" t="str">
        <f t="shared" si="89"/>
        <v>ZWOLLE</v>
      </c>
    </row>
    <row r="2885" spans="1:8" x14ac:dyDescent="0.2">
      <c r="A2885" s="194">
        <v>300</v>
      </c>
      <c r="B2885" s="195">
        <v>6299</v>
      </c>
      <c r="C2885" s="183"/>
      <c r="D2885" s="192" t="s">
        <v>3229</v>
      </c>
      <c r="E2885" s="192" t="s">
        <v>245</v>
      </c>
      <c r="F2885" s="191">
        <v>3030</v>
      </c>
      <c r="G2885" s="213" t="str">
        <f t="shared" si="88"/>
        <v>Drenthe</v>
      </c>
      <c r="H2885" s="215" t="str">
        <f t="shared" si="89"/>
        <v>ZWOLLE</v>
      </c>
    </row>
    <row r="2886" spans="1:8" x14ac:dyDescent="0.2">
      <c r="A2886" s="194">
        <v>300</v>
      </c>
      <c r="B2886" s="195">
        <v>6300</v>
      </c>
      <c r="C2886" s="183"/>
      <c r="D2886" s="192" t="s">
        <v>3007</v>
      </c>
      <c r="E2886" s="192" t="s">
        <v>245</v>
      </c>
      <c r="F2886" s="191">
        <v>3030</v>
      </c>
      <c r="G2886" s="213" t="str">
        <f t="shared" si="88"/>
        <v>Drenthe</v>
      </c>
      <c r="H2886" s="215" t="str">
        <f t="shared" si="89"/>
        <v>ZWOLLE</v>
      </c>
    </row>
    <row r="2887" spans="1:8" x14ac:dyDescent="0.2">
      <c r="A2887" s="194">
        <v>300</v>
      </c>
      <c r="B2887" s="195">
        <v>6301</v>
      </c>
      <c r="C2887" s="183"/>
      <c r="D2887" s="192" t="s">
        <v>1568</v>
      </c>
      <c r="E2887" s="192" t="s">
        <v>562</v>
      </c>
      <c r="F2887" s="191">
        <v>3090</v>
      </c>
      <c r="G2887" s="213" t="str">
        <f t="shared" si="88"/>
        <v>Utrecht</v>
      </c>
      <c r="H2887" s="215" t="str">
        <f t="shared" si="89"/>
        <v>AMERSFOORT</v>
      </c>
    </row>
    <row r="2888" spans="1:8" x14ac:dyDescent="0.2">
      <c r="A2888" s="194">
        <v>300</v>
      </c>
      <c r="B2888" s="195">
        <v>6302</v>
      </c>
      <c r="C2888" s="183"/>
      <c r="D2888" s="192" t="s">
        <v>1569</v>
      </c>
      <c r="E2888" s="192" t="s">
        <v>271</v>
      </c>
      <c r="F2888" s="191">
        <v>3100</v>
      </c>
      <c r="G2888" s="213" t="str">
        <f t="shared" si="88"/>
        <v>Flevoland</v>
      </c>
      <c r="H2888" s="215" t="str">
        <f t="shared" si="89"/>
        <v>ZWOLLE</v>
      </c>
    </row>
    <row r="2889" spans="1:8" x14ac:dyDescent="0.2">
      <c r="A2889" s="194">
        <v>300</v>
      </c>
      <c r="B2889" s="195">
        <v>6303</v>
      </c>
      <c r="C2889" s="183"/>
      <c r="D2889" s="192" t="s">
        <v>1570</v>
      </c>
      <c r="E2889" s="192" t="s">
        <v>1571</v>
      </c>
      <c r="F2889" s="191">
        <v>3040</v>
      </c>
      <c r="G2889" s="213" t="str">
        <f t="shared" si="88"/>
        <v>Zwolle</v>
      </c>
      <c r="H2889" s="215" t="str">
        <f t="shared" si="89"/>
        <v>ZWOLLE</v>
      </c>
    </row>
    <row r="2890" spans="1:8" x14ac:dyDescent="0.2">
      <c r="A2890" s="194">
        <v>300</v>
      </c>
      <c r="B2890" s="195">
        <v>6304</v>
      </c>
      <c r="C2890" s="183"/>
      <c r="D2890" s="192" t="s">
        <v>1572</v>
      </c>
      <c r="E2890" s="192" t="s">
        <v>1556</v>
      </c>
      <c r="F2890" s="191">
        <v>3140</v>
      </c>
      <c r="G2890" s="213" t="str">
        <f t="shared" si="88"/>
        <v>Zaanstreek/Waterland</v>
      </c>
      <c r="H2890" s="215" t="str">
        <f t="shared" si="89"/>
        <v>ZWOLLE</v>
      </c>
    </row>
    <row r="2891" spans="1:8" x14ac:dyDescent="0.2">
      <c r="A2891" s="194">
        <v>300</v>
      </c>
      <c r="B2891" s="195">
        <v>6305</v>
      </c>
      <c r="C2891" s="183"/>
      <c r="D2891" s="192" t="s">
        <v>3230</v>
      </c>
      <c r="E2891" s="192" t="s">
        <v>560</v>
      </c>
      <c r="F2891" s="191">
        <v>3210</v>
      </c>
      <c r="G2891" s="213" t="str">
        <f t="shared" si="88"/>
        <v>Rotterdam</v>
      </c>
      <c r="H2891" s="215" t="str">
        <f t="shared" si="89"/>
        <v>ZWOLLE</v>
      </c>
    </row>
    <row r="2892" spans="1:8" x14ac:dyDescent="0.2">
      <c r="A2892" s="194">
        <v>300</v>
      </c>
      <c r="B2892" s="195">
        <v>6306</v>
      </c>
      <c r="C2892" s="183"/>
      <c r="D2892" s="192" t="s">
        <v>3096</v>
      </c>
      <c r="E2892" s="192" t="s">
        <v>560</v>
      </c>
      <c r="F2892" s="191">
        <v>3210</v>
      </c>
      <c r="G2892" s="213" t="str">
        <f t="shared" si="88"/>
        <v>Rotterdam</v>
      </c>
      <c r="H2892" s="215" t="str">
        <f t="shared" si="89"/>
        <v>ZWOLLE</v>
      </c>
    </row>
    <row r="2893" spans="1:8" x14ac:dyDescent="0.2">
      <c r="A2893" s="194">
        <v>300</v>
      </c>
      <c r="B2893" s="195">
        <v>6307</v>
      </c>
      <c r="C2893" s="183"/>
      <c r="D2893" s="192" t="s">
        <v>3231</v>
      </c>
      <c r="E2893" s="192" t="s">
        <v>275</v>
      </c>
      <c r="F2893" s="191">
        <v>3060</v>
      </c>
      <c r="G2893" s="213" t="str">
        <f t="shared" si="88"/>
        <v>Apeldoorn Zutphen e.o.</v>
      </c>
      <c r="H2893" s="215" t="str">
        <f t="shared" si="89"/>
        <v>AMERSFOORT</v>
      </c>
    </row>
    <row r="2894" spans="1:8" x14ac:dyDescent="0.2">
      <c r="A2894" s="194">
        <v>300</v>
      </c>
      <c r="B2894" s="195">
        <v>6308</v>
      </c>
      <c r="C2894" s="183"/>
      <c r="D2894" s="192" t="s">
        <v>3232</v>
      </c>
      <c r="E2894" s="192" t="s">
        <v>301</v>
      </c>
      <c r="F2894" s="191">
        <v>3140</v>
      </c>
      <c r="G2894" s="213" t="str">
        <f t="shared" si="88"/>
        <v>Zaanstreek/Waterland</v>
      </c>
      <c r="H2894" s="215" t="str">
        <f t="shared" si="89"/>
        <v>ZWOLLE</v>
      </c>
    </row>
    <row r="2895" spans="1:8" x14ac:dyDescent="0.2">
      <c r="A2895" s="194">
        <v>300</v>
      </c>
      <c r="B2895" s="195">
        <v>6310</v>
      </c>
      <c r="C2895" s="183"/>
      <c r="D2895" s="192" t="s">
        <v>1573</v>
      </c>
      <c r="E2895" s="192" t="s">
        <v>263</v>
      </c>
      <c r="F2895" s="191">
        <v>3150</v>
      </c>
      <c r="G2895" s="213" t="str">
        <f t="shared" si="88"/>
        <v>Amsterdam</v>
      </c>
      <c r="H2895" s="215" t="str">
        <f t="shared" si="89"/>
        <v>AMERSFOORT</v>
      </c>
    </row>
    <row r="2896" spans="1:8" x14ac:dyDescent="0.2">
      <c r="A2896" s="194">
        <v>300</v>
      </c>
      <c r="B2896" s="195">
        <v>6311</v>
      </c>
      <c r="C2896" s="183"/>
      <c r="D2896" s="192" t="s">
        <v>1420</v>
      </c>
      <c r="E2896" s="192" t="s">
        <v>379</v>
      </c>
      <c r="F2896" s="191">
        <v>3060</v>
      </c>
      <c r="G2896" s="213" t="str">
        <f t="shared" si="88"/>
        <v>Apeldoorn Zutphen e.o.</v>
      </c>
      <c r="H2896" s="215" t="str">
        <f t="shared" si="89"/>
        <v>AMERSFOORT</v>
      </c>
    </row>
    <row r="2897" spans="1:8" x14ac:dyDescent="0.2">
      <c r="A2897" s="194">
        <v>300</v>
      </c>
      <c r="B2897" s="195">
        <v>6312</v>
      </c>
      <c r="C2897" s="183"/>
      <c r="D2897" s="192" t="s">
        <v>3233</v>
      </c>
      <c r="E2897" s="192" t="s">
        <v>560</v>
      </c>
      <c r="F2897" s="191">
        <v>3210</v>
      </c>
      <c r="G2897" s="213" t="str">
        <f t="shared" si="88"/>
        <v>Rotterdam</v>
      </c>
      <c r="H2897" s="215" t="str">
        <f t="shared" si="89"/>
        <v>ZWOLLE</v>
      </c>
    </row>
    <row r="2898" spans="1:8" x14ac:dyDescent="0.2">
      <c r="A2898" s="194">
        <v>300</v>
      </c>
      <c r="B2898" s="195">
        <v>6313</v>
      </c>
      <c r="C2898" s="183"/>
      <c r="D2898" s="192" t="s">
        <v>2968</v>
      </c>
      <c r="E2898" s="192" t="s">
        <v>1390</v>
      </c>
      <c r="F2898" s="191">
        <v>3030</v>
      </c>
      <c r="G2898" s="213" t="str">
        <f t="shared" si="88"/>
        <v>Drenthe</v>
      </c>
      <c r="H2898" s="215" t="str">
        <f t="shared" si="89"/>
        <v>ZWOLLE</v>
      </c>
    </row>
    <row r="2899" spans="1:8" x14ac:dyDescent="0.2">
      <c r="A2899" s="194">
        <v>300</v>
      </c>
      <c r="B2899" s="195">
        <v>6314</v>
      </c>
      <c r="C2899" s="183"/>
      <c r="D2899" s="192" t="s">
        <v>3099</v>
      </c>
      <c r="E2899" s="192" t="s">
        <v>553</v>
      </c>
      <c r="F2899" s="191">
        <v>3210</v>
      </c>
      <c r="G2899" s="213" t="str">
        <f t="shared" si="88"/>
        <v>Rotterdam</v>
      </c>
      <c r="H2899" s="215" t="str">
        <f t="shared" si="89"/>
        <v>ZWOLLE</v>
      </c>
    </row>
    <row r="2900" spans="1:8" x14ac:dyDescent="0.2">
      <c r="A2900" s="194">
        <v>300</v>
      </c>
      <c r="B2900" s="195">
        <v>6315</v>
      </c>
      <c r="C2900" s="183"/>
      <c r="D2900" s="192" t="s">
        <v>3234</v>
      </c>
      <c r="E2900" s="192" t="s">
        <v>700</v>
      </c>
      <c r="F2900" s="191">
        <v>3030</v>
      </c>
      <c r="G2900" s="213" t="str">
        <f t="shared" si="88"/>
        <v>Drenthe</v>
      </c>
      <c r="H2900" s="215" t="str">
        <f t="shared" si="89"/>
        <v>ZWOLLE</v>
      </c>
    </row>
    <row r="2901" spans="1:8" x14ac:dyDescent="0.2">
      <c r="A2901" s="194">
        <v>300</v>
      </c>
      <c r="B2901" s="195">
        <v>6316</v>
      </c>
      <c r="C2901" s="183"/>
      <c r="D2901" s="192" t="s">
        <v>3235</v>
      </c>
      <c r="E2901" s="192" t="s">
        <v>1574</v>
      </c>
      <c r="F2901" s="191">
        <v>3210</v>
      </c>
      <c r="G2901" s="213" t="str">
        <f t="shared" si="88"/>
        <v>Rotterdam</v>
      </c>
      <c r="H2901" s="215" t="str">
        <f t="shared" si="89"/>
        <v>ZWOLLE</v>
      </c>
    </row>
    <row r="2902" spans="1:8" x14ac:dyDescent="0.2">
      <c r="A2902" s="194">
        <v>300</v>
      </c>
      <c r="B2902" s="195">
        <v>6317</v>
      </c>
      <c r="C2902" s="183"/>
      <c r="D2902" s="192" t="s">
        <v>3236</v>
      </c>
      <c r="E2902" s="192" t="s">
        <v>275</v>
      </c>
      <c r="F2902" s="191">
        <v>3060</v>
      </c>
      <c r="G2902" s="213" t="str">
        <f t="shared" si="88"/>
        <v>Apeldoorn Zutphen e.o.</v>
      </c>
      <c r="H2902" s="215" t="str">
        <f t="shared" si="89"/>
        <v>AMERSFOORT</v>
      </c>
    </row>
    <row r="2903" spans="1:8" x14ac:dyDescent="0.2">
      <c r="A2903" s="194">
        <v>300</v>
      </c>
      <c r="B2903" s="195">
        <v>6318</v>
      </c>
      <c r="C2903" s="183"/>
      <c r="D2903" s="192" t="s">
        <v>3237</v>
      </c>
      <c r="E2903" s="192" t="s">
        <v>1575</v>
      </c>
      <c r="F2903" s="191">
        <v>3060</v>
      </c>
      <c r="G2903" s="213" t="str">
        <f t="shared" si="88"/>
        <v>Apeldoorn Zutphen e.o.</v>
      </c>
      <c r="H2903" s="215" t="str">
        <f t="shared" si="89"/>
        <v>AMERSFOORT</v>
      </c>
    </row>
    <row r="2904" spans="1:8" x14ac:dyDescent="0.2">
      <c r="A2904" s="194">
        <v>300</v>
      </c>
      <c r="B2904" s="195">
        <v>6319</v>
      </c>
      <c r="C2904" s="183"/>
      <c r="D2904" s="192" t="s">
        <v>3238</v>
      </c>
      <c r="E2904" s="192" t="s">
        <v>429</v>
      </c>
      <c r="F2904" s="191">
        <v>3060</v>
      </c>
      <c r="G2904" s="213" t="str">
        <f t="shared" ref="G2904:G2967" si="90">VLOOKUP($F2904,$J$23:$L$54,2,FALSE)</f>
        <v>Apeldoorn Zutphen e.o.</v>
      </c>
      <c r="H2904" s="215" t="str">
        <f t="shared" ref="H2904:H2967" si="91">VLOOKUP($F2904,$J$23:$L$54,3,FALSE)</f>
        <v>AMERSFOORT</v>
      </c>
    </row>
    <row r="2905" spans="1:8" x14ac:dyDescent="0.2">
      <c r="A2905" s="194">
        <v>300</v>
      </c>
      <c r="B2905" s="195">
        <v>6320</v>
      </c>
      <c r="C2905" s="183"/>
      <c r="D2905" s="192" t="s">
        <v>3239</v>
      </c>
      <c r="E2905" s="192" t="s">
        <v>246</v>
      </c>
      <c r="F2905" s="191">
        <v>3060</v>
      </c>
      <c r="G2905" s="213" t="str">
        <f t="shared" si="90"/>
        <v>Apeldoorn Zutphen e.o.</v>
      </c>
      <c r="H2905" s="215" t="str">
        <f t="shared" si="91"/>
        <v>AMERSFOORT</v>
      </c>
    </row>
    <row r="2906" spans="1:8" x14ac:dyDescent="0.2">
      <c r="A2906" s="194">
        <v>300</v>
      </c>
      <c r="B2906" s="195">
        <v>6321</v>
      </c>
      <c r="C2906" s="183"/>
      <c r="D2906" s="192" t="s">
        <v>3240</v>
      </c>
      <c r="E2906" s="192" t="s">
        <v>292</v>
      </c>
      <c r="F2906" s="191">
        <v>3090</v>
      </c>
      <c r="G2906" s="213" t="str">
        <f t="shared" si="90"/>
        <v>Utrecht</v>
      </c>
      <c r="H2906" s="215" t="str">
        <f t="shared" si="91"/>
        <v>AMERSFOORT</v>
      </c>
    </row>
    <row r="2907" spans="1:8" x14ac:dyDescent="0.2">
      <c r="A2907" s="194">
        <v>300</v>
      </c>
      <c r="B2907" s="195">
        <v>6322</v>
      </c>
      <c r="C2907" s="183"/>
      <c r="D2907" s="192" t="s">
        <v>1576</v>
      </c>
      <c r="E2907" s="192" t="s">
        <v>560</v>
      </c>
      <c r="F2907" s="191">
        <v>3210</v>
      </c>
      <c r="G2907" s="213" t="str">
        <f t="shared" si="90"/>
        <v>Rotterdam</v>
      </c>
      <c r="H2907" s="215" t="str">
        <f t="shared" si="91"/>
        <v>ZWOLLE</v>
      </c>
    </row>
    <row r="2908" spans="1:8" x14ac:dyDescent="0.2">
      <c r="A2908" s="194">
        <v>300</v>
      </c>
      <c r="B2908" s="195">
        <v>6323</v>
      </c>
      <c r="C2908" s="183"/>
      <c r="D2908" s="192" t="s">
        <v>3095</v>
      </c>
      <c r="E2908" s="192" t="s">
        <v>560</v>
      </c>
      <c r="F2908" s="191">
        <v>3210</v>
      </c>
      <c r="G2908" s="213" t="str">
        <f t="shared" si="90"/>
        <v>Rotterdam</v>
      </c>
      <c r="H2908" s="215" t="str">
        <f t="shared" si="91"/>
        <v>ZWOLLE</v>
      </c>
    </row>
    <row r="2909" spans="1:8" x14ac:dyDescent="0.2">
      <c r="A2909" s="194">
        <v>300</v>
      </c>
      <c r="B2909" s="195">
        <v>6324</v>
      </c>
      <c r="C2909" s="183"/>
      <c r="D2909" s="192" t="s">
        <v>3241</v>
      </c>
      <c r="E2909" s="192" t="s">
        <v>301</v>
      </c>
      <c r="F2909" s="191">
        <v>3140</v>
      </c>
      <c r="G2909" s="213" t="str">
        <f t="shared" si="90"/>
        <v>Zaanstreek/Waterland</v>
      </c>
      <c r="H2909" s="215" t="str">
        <f t="shared" si="91"/>
        <v>ZWOLLE</v>
      </c>
    </row>
    <row r="2910" spans="1:8" x14ac:dyDescent="0.2">
      <c r="A2910" s="194">
        <v>300</v>
      </c>
      <c r="B2910" s="195">
        <v>6325</v>
      </c>
      <c r="C2910" s="183"/>
      <c r="D2910" s="192" t="s">
        <v>3242</v>
      </c>
      <c r="E2910" s="192" t="s">
        <v>610</v>
      </c>
      <c r="F2910" s="191">
        <v>3060</v>
      </c>
      <c r="G2910" s="213" t="str">
        <f t="shared" si="90"/>
        <v>Apeldoorn Zutphen e.o.</v>
      </c>
      <c r="H2910" s="215" t="str">
        <f t="shared" si="91"/>
        <v>AMERSFOORT</v>
      </c>
    </row>
    <row r="2911" spans="1:8" x14ac:dyDescent="0.2">
      <c r="A2911" s="194">
        <v>300</v>
      </c>
      <c r="B2911" s="195">
        <v>6326</v>
      </c>
      <c r="C2911" s="183"/>
      <c r="D2911" s="192" t="s">
        <v>3243</v>
      </c>
      <c r="E2911" s="192" t="s">
        <v>294</v>
      </c>
      <c r="F2911" s="191">
        <v>3040</v>
      </c>
      <c r="G2911" s="213" t="str">
        <f t="shared" si="90"/>
        <v>Zwolle</v>
      </c>
      <c r="H2911" s="215" t="str">
        <f t="shared" si="91"/>
        <v>ZWOLLE</v>
      </c>
    </row>
    <row r="2912" spans="1:8" x14ac:dyDescent="0.2">
      <c r="A2912" s="194">
        <v>300</v>
      </c>
      <c r="B2912" s="195">
        <v>6327</v>
      </c>
      <c r="C2912" s="183"/>
      <c r="D2912" s="192" t="s">
        <v>3244</v>
      </c>
      <c r="E2912" s="192" t="s">
        <v>263</v>
      </c>
      <c r="F2912" s="191">
        <v>3150</v>
      </c>
      <c r="G2912" s="213" t="str">
        <f t="shared" si="90"/>
        <v>Amsterdam</v>
      </c>
      <c r="H2912" s="215" t="str">
        <f t="shared" si="91"/>
        <v>AMERSFOORT</v>
      </c>
    </row>
    <row r="2913" spans="1:8" x14ac:dyDescent="0.2">
      <c r="A2913" s="194">
        <v>300</v>
      </c>
      <c r="B2913" s="195">
        <v>6328</v>
      </c>
      <c r="C2913" s="183"/>
      <c r="D2913" s="192" t="s">
        <v>3245</v>
      </c>
      <c r="E2913" s="192" t="s">
        <v>246</v>
      </c>
      <c r="F2913" s="191">
        <v>3040</v>
      </c>
      <c r="G2913" s="213" t="str">
        <f t="shared" si="90"/>
        <v>Zwolle</v>
      </c>
      <c r="H2913" s="215" t="str">
        <f t="shared" si="91"/>
        <v>ZWOLLE</v>
      </c>
    </row>
    <row r="2914" spans="1:8" x14ac:dyDescent="0.2">
      <c r="A2914" s="194">
        <v>300</v>
      </c>
      <c r="B2914" s="195">
        <v>6329</v>
      </c>
      <c r="C2914" s="183"/>
      <c r="D2914" s="192" t="s">
        <v>1577</v>
      </c>
      <c r="E2914" s="192" t="s">
        <v>428</v>
      </c>
      <c r="F2914" s="191">
        <v>3110</v>
      </c>
      <c r="G2914" s="213" t="str">
        <f t="shared" si="90"/>
        <v>t Gooi</v>
      </c>
      <c r="H2914" s="215" t="str">
        <f t="shared" si="91"/>
        <v>AMERSFOORT</v>
      </c>
    </row>
    <row r="2915" spans="1:8" x14ac:dyDescent="0.2">
      <c r="A2915" s="194">
        <v>300</v>
      </c>
      <c r="B2915" s="195">
        <v>6330</v>
      </c>
      <c r="C2915" s="183"/>
      <c r="D2915" s="192" t="s">
        <v>2994</v>
      </c>
      <c r="E2915" s="192" t="s">
        <v>251</v>
      </c>
      <c r="F2915" s="191">
        <v>3060</v>
      </c>
      <c r="G2915" s="213" t="str">
        <f t="shared" si="90"/>
        <v>Apeldoorn Zutphen e.o.</v>
      </c>
      <c r="H2915" s="215" t="str">
        <f t="shared" si="91"/>
        <v>AMERSFOORT</v>
      </c>
    </row>
    <row r="2916" spans="1:8" x14ac:dyDescent="0.2">
      <c r="A2916" s="194">
        <v>300</v>
      </c>
      <c r="B2916" s="195">
        <v>6331</v>
      </c>
      <c r="C2916" s="183"/>
      <c r="D2916" s="192" t="s">
        <v>3097</v>
      </c>
      <c r="E2916" s="192" t="s">
        <v>394</v>
      </c>
      <c r="F2916" s="191">
        <v>3210</v>
      </c>
      <c r="G2916" s="213" t="str">
        <f t="shared" si="90"/>
        <v>Rotterdam</v>
      </c>
      <c r="H2916" s="215" t="str">
        <f t="shared" si="91"/>
        <v>ZWOLLE</v>
      </c>
    </row>
    <row r="2917" spans="1:8" x14ac:dyDescent="0.2">
      <c r="A2917" s="194">
        <v>300</v>
      </c>
      <c r="B2917" s="195">
        <v>6332</v>
      </c>
      <c r="C2917" s="183"/>
      <c r="D2917" s="192" t="s">
        <v>3003</v>
      </c>
      <c r="E2917" s="192" t="s">
        <v>1405</v>
      </c>
      <c r="F2917" s="191">
        <v>3030</v>
      </c>
      <c r="G2917" s="213" t="str">
        <f t="shared" si="90"/>
        <v>Drenthe</v>
      </c>
      <c r="H2917" s="215" t="str">
        <f t="shared" si="91"/>
        <v>ZWOLLE</v>
      </c>
    </row>
    <row r="2918" spans="1:8" x14ac:dyDescent="0.2">
      <c r="A2918" s="194">
        <v>300</v>
      </c>
      <c r="B2918" s="195">
        <v>6333</v>
      </c>
      <c r="C2918" s="183"/>
      <c r="D2918" s="192" t="s">
        <v>2996</v>
      </c>
      <c r="E2918" s="192" t="s">
        <v>1400</v>
      </c>
      <c r="F2918" s="191">
        <v>3090</v>
      </c>
      <c r="G2918" s="213" t="str">
        <f t="shared" si="90"/>
        <v>Utrecht</v>
      </c>
      <c r="H2918" s="215" t="str">
        <f t="shared" si="91"/>
        <v>AMERSFOORT</v>
      </c>
    </row>
    <row r="2919" spans="1:8" x14ac:dyDescent="0.2">
      <c r="A2919" s="194">
        <v>300</v>
      </c>
      <c r="B2919" s="195">
        <v>6334</v>
      </c>
      <c r="C2919" s="183"/>
      <c r="D2919" s="192" t="s">
        <v>1578</v>
      </c>
      <c r="E2919" s="192" t="s">
        <v>1146</v>
      </c>
      <c r="F2919" s="191">
        <v>3130</v>
      </c>
      <c r="G2919" s="213" t="str">
        <f t="shared" si="90"/>
        <v>Kennemerland</v>
      </c>
      <c r="H2919" s="215" t="str">
        <f t="shared" si="91"/>
        <v>ZWOLLE</v>
      </c>
    </row>
    <row r="2920" spans="1:8" x14ac:dyDescent="0.2">
      <c r="A2920" s="194">
        <v>300</v>
      </c>
      <c r="B2920" s="195">
        <v>6335</v>
      </c>
      <c r="C2920" s="183"/>
      <c r="D2920" s="192" t="s">
        <v>3090</v>
      </c>
      <c r="E2920" s="192" t="s">
        <v>553</v>
      </c>
      <c r="F2920" s="191">
        <v>3210</v>
      </c>
      <c r="G2920" s="213" t="str">
        <f t="shared" si="90"/>
        <v>Rotterdam</v>
      </c>
      <c r="H2920" s="215" t="str">
        <f t="shared" si="91"/>
        <v>ZWOLLE</v>
      </c>
    </row>
    <row r="2921" spans="1:8" x14ac:dyDescent="0.2">
      <c r="A2921" s="194">
        <v>300</v>
      </c>
      <c r="B2921" s="195">
        <v>6336</v>
      </c>
      <c r="C2921" s="183"/>
      <c r="D2921" s="192" t="s">
        <v>3092</v>
      </c>
      <c r="E2921" s="192" t="s">
        <v>553</v>
      </c>
      <c r="F2921" s="191">
        <v>3210</v>
      </c>
      <c r="G2921" s="213" t="str">
        <f t="shared" si="90"/>
        <v>Rotterdam</v>
      </c>
      <c r="H2921" s="215" t="str">
        <f t="shared" si="91"/>
        <v>ZWOLLE</v>
      </c>
    </row>
    <row r="2922" spans="1:8" x14ac:dyDescent="0.2">
      <c r="A2922" s="194">
        <v>300</v>
      </c>
      <c r="B2922" s="195">
        <v>6337</v>
      </c>
      <c r="C2922" s="183"/>
      <c r="D2922" s="192" t="s">
        <v>3246</v>
      </c>
      <c r="E2922" s="192" t="s">
        <v>1146</v>
      </c>
      <c r="F2922" s="191">
        <v>3130</v>
      </c>
      <c r="G2922" s="213" t="str">
        <f t="shared" si="90"/>
        <v>Kennemerland</v>
      </c>
      <c r="H2922" s="215" t="str">
        <f t="shared" si="91"/>
        <v>ZWOLLE</v>
      </c>
    </row>
    <row r="2923" spans="1:8" x14ac:dyDescent="0.2">
      <c r="A2923" s="194">
        <v>300</v>
      </c>
      <c r="B2923" s="195">
        <v>6338</v>
      </c>
      <c r="C2923" s="183"/>
      <c r="D2923" s="192" t="s">
        <v>3247</v>
      </c>
      <c r="E2923" s="192" t="s">
        <v>553</v>
      </c>
      <c r="F2923" s="191">
        <v>3210</v>
      </c>
      <c r="G2923" s="213" t="str">
        <f t="shared" si="90"/>
        <v>Rotterdam</v>
      </c>
      <c r="H2923" s="215" t="str">
        <f t="shared" si="91"/>
        <v>ZWOLLE</v>
      </c>
    </row>
    <row r="2924" spans="1:8" x14ac:dyDescent="0.2">
      <c r="A2924" s="194">
        <v>300</v>
      </c>
      <c r="B2924" s="195">
        <v>6339</v>
      </c>
      <c r="C2924" s="183"/>
      <c r="D2924" s="192" t="s">
        <v>3248</v>
      </c>
      <c r="E2924" s="192" t="s">
        <v>582</v>
      </c>
      <c r="F2924" s="191">
        <v>3110</v>
      </c>
      <c r="G2924" s="213" t="str">
        <f t="shared" si="90"/>
        <v>t Gooi</v>
      </c>
      <c r="H2924" s="215" t="str">
        <f t="shared" si="91"/>
        <v>AMERSFOORT</v>
      </c>
    </row>
    <row r="2925" spans="1:8" x14ac:dyDescent="0.2">
      <c r="A2925" s="194">
        <v>300</v>
      </c>
      <c r="B2925" s="195">
        <v>6340</v>
      </c>
      <c r="C2925" s="183"/>
      <c r="D2925" s="192" t="s">
        <v>1579</v>
      </c>
      <c r="E2925" s="192" t="s">
        <v>263</v>
      </c>
      <c r="F2925" s="191">
        <v>3150</v>
      </c>
      <c r="G2925" s="213" t="str">
        <f t="shared" si="90"/>
        <v>Amsterdam</v>
      </c>
      <c r="H2925" s="215" t="str">
        <f t="shared" si="91"/>
        <v>AMERSFOORT</v>
      </c>
    </row>
    <row r="2926" spans="1:8" x14ac:dyDescent="0.2">
      <c r="A2926" s="194">
        <v>300</v>
      </c>
      <c r="B2926" s="195">
        <v>6341</v>
      </c>
      <c r="C2926" s="183"/>
      <c r="D2926" s="192" t="s">
        <v>3249</v>
      </c>
      <c r="E2926" s="192" t="s">
        <v>251</v>
      </c>
      <c r="F2926" s="191">
        <v>3040</v>
      </c>
      <c r="G2926" s="213" t="str">
        <f t="shared" si="90"/>
        <v>Zwolle</v>
      </c>
      <c r="H2926" s="215" t="str">
        <f t="shared" si="91"/>
        <v>ZWOLLE</v>
      </c>
    </row>
    <row r="2927" spans="1:8" x14ac:dyDescent="0.2">
      <c r="A2927" s="194">
        <v>300</v>
      </c>
      <c r="B2927" s="195">
        <v>6342</v>
      </c>
      <c r="C2927" s="183"/>
      <c r="D2927" s="192" t="s">
        <v>1680</v>
      </c>
      <c r="E2927" s="192" t="s">
        <v>582</v>
      </c>
      <c r="F2927" s="191">
        <v>3130</v>
      </c>
      <c r="G2927" s="213" t="str">
        <f t="shared" si="90"/>
        <v>Kennemerland</v>
      </c>
      <c r="H2927" s="215" t="str">
        <f t="shared" si="91"/>
        <v>ZWOLLE</v>
      </c>
    </row>
    <row r="2928" spans="1:8" x14ac:dyDescent="0.2">
      <c r="A2928" s="194">
        <v>300</v>
      </c>
      <c r="B2928" s="195">
        <v>6343</v>
      </c>
      <c r="C2928" s="183"/>
      <c r="D2928" s="192" t="s">
        <v>3250</v>
      </c>
      <c r="E2928" s="192" t="s">
        <v>658</v>
      </c>
      <c r="F2928" s="191">
        <v>3030</v>
      </c>
      <c r="G2928" s="213" t="str">
        <f t="shared" si="90"/>
        <v>Drenthe</v>
      </c>
      <c r="H2928" s="215" t="str">
        <f t="shared" si="91"/>
        <v>ZWOLLE</v>
      </c>
    </row>
    <row r="2929" spans="1:8" x14ac:dyDescent="0.2">
      <c r="A2929" s="194">
        <v>300</v>
      </c>
      <c r="B2929" s="195">
        <v>6344</v>
      </c>
      <c r="C2929" s="183"/>
      <c r="D2929" s="192" t="s">
        <v>3251</v>
      </c>
      <c r="E2929" s="192" t="s">
        <v>263</v>
      </c>
      <c r="F2929" s="191">
        <v>3150</v>
      </c>
      <c r="G2929" s="213" t="str">
        <f t="shared" si="90"/>
        <v>Amsterdam</v>
      </c>
      <c r="H2929" s="215" t="str">
        <f t="shared" si="91"/>
        <v>AMERSFOORT</v>
      </c>
    </row>
    <row r="2930" spans="1:8" x14ac:dyDescent="0.2">
      <c r="A2930" s="194">
        <v>300</v>
      </c>
      <c r="B2930" s="195">
        <v>6345</v>
      </c>
      <c r="C2930" s="183"/>
      <c r="D2930" s="192" t="s">
        <v>1580</v>
      </c>
      <c r="E2930" s="192" t="s">
        <v>428</v>
      </c>
      <c r="F2930" s="191">
        <v>3110</v>
      </c>
      <c r="G2930" s="213" t="str">
        <f t="shared" si="90"/>
        <v>t Gooi</v>
      </c>
      <c r="H2930" s="215" t="str">
        <f t="shared" si="91"/>
        <v>AMERSFOORT</v>
      </c>
    </row>
    <row r="2931" spans="1:8" x14ac:dyDescent="0.2">
      <c r="A2931" s="194">
        <v>300</v>
      </c>
      <c r="B2931" s="195">
        <v>6346</v>
      </c>
      <c r="C2931" s="183"/>
      <c r="D2931" s="192" t="s">
        <v>1581</v>
      </c>
      <c r="E2931" s="192" t="s">
        <v>314</v>
      </c>
      <c r="F2931" s="191">
        <v>3090</v>
      </c>
      <c r="G2931" s="213" t="str">
        <f t="shared" si="90"/>
        <v>Utrecht</v>
      </c>
      <c r="H2931" s="215" t="str">
        <f t="shared" si="91"/>
        <v>AMERSFOORT</v>
      </c>
    </row>
    <row r="2932" spans="1:8" x14ac:dyDescent="0.2">
      <c r="A2932" s="194">
        <v>300</v>
      </c>
      <c r="B2932" s="195">
        <v>6347</v>
      </c>
      <c r="C2932" s="183"/>
      <c r="D2932" s="192" t="s">
        <v>3252</v>
      </c>
      <c r="E2932" s="192" t="s">
        <v>1413</v>
      </c>
      <c r="F2932" s="191">
        <v>3030</v>
      </c>
      <c r="G2932" s="213" t="str">
        <f t="shared" si="90"/>
        <v>Drenthe</v>
      </c>
      <c r="H2932" s="215" t="str">
        <f t="shared" si="91"/>
        <v>ZWOLLE</v>
      </c>
    </row>
    <row r="2933" spans="1:8" x14ac:dyDescent="0.2">
      <c r="A2933" s="194">
        <v>300</v>
      </c>
      <c r="B2933" s="195">
        <v>6348</v>
      </c>
      <c r="C2933" s="183"/>
      <c r="D2933" s="192" t="s">
        <v>1404</v>
      </c>
      <c r="E2933" s="192" t="s">
        <v>1400</v>
      </c>
      <c r="F2933" s="191">
        <v>3090</v>
      </c>
      <c r="G2933" s="213" t="str">
        <f t="shared" si="90"/>
        <v>Utrecht</v>
      </c>
      <c r="H2933" s="215" t="str">
        <f t="shared" si="91"/>
        <v>AMERSFOORT</v>
      </c>
    </row>
    <row r="2934" spans="1:8" x14ac:dyDescent="0.2">
      <c r="A2934" s="194">
        <v>300</v>
      </c>
      <c r="B2934" s="195">
        <v>6349</v>
      </c>
      <c r="C2934" s="183"/>
      <c r="D2934" s="192" t="s">
        <v>1582</v>
      </c>
      <c r="E2934" s="192" t="s">
        <v>262</v>
      </c>
      <c r="F2934" s="191">
        <v>3090</v>
      </c>
      <c r="G2934" s="213" t="str">
        <f t="shared" si="90"/>
        <v>Utrecht</v>
      </c>
      <c r="H2934" s="215" t="str">
        <f t="shared" si="91"/>
        <v>AMERSFOORT</v>
      </c>
    </row>
    <row r="2935" spans="1:8" x14ac:dyDescent="0.2">
      <c r="A2935" s="194">
        <v>300</v>
      </c>
      <c r="B2935" s="195">
        <v>6350</v>
      </c>
      <c r="C2935" s="183"/>
      <c r="D2935" s="192" t="s">
        <v>1399</v>
      </c>
      <c r="E2935" s="192" t="s">
        <v>251</v>
      </c>
      <c r="F2935" s="191">
        <v>3040</v>
      </c>
      <c r="G2935" s="213" t="str">
        <f t="shared" si="90"/>
        <v>Zwolle</v>
      </c>
      <c r="H2935" s="215" t="str">
        <f t="shared" si="91"/>
        <v>ZWOLLE</v>
      </c>
    </row>
    <row r="2936" spans="1:8" x14ac:dyDescent="0.2">
      <c r="A2936" s="194">
        <v>300</v>
      </c>
      <c r="B2936" s="195">
        <v>6351</v>
      </c>
      <c r="C2936" s="183"/>
      <c r="D2936" s="192" t="s">
        <v>3253</v>
      </c>
      <c r="E2936" s="192" t="s">
        <v>428</v>
      </c>
      <c r="F2936" s="191">
        <v>3110</v>
      </c>
      <c r="G2936" s="213" t="str">
        <f t="shared" si="90"/>
        <v>t Gooi</v>
      </c>
      <c r="H2936" s="215" t="str">
        <f t="shared" si="91"/>
        <v>AMERSFOORT</v>
      </c>
    </row>
    <row r="2937" spans="1:8" x14ac:dyDescent="0.2">
      <c r="A2937" s="194">
        <v>300</v>
      </c>
      <c r="B2937" s="195">
        <v>6352</v>
      </c>
      <c r="C2937" s="183"/>
      <c r="D2937" s="192" t="s">
        <v>1583</v>
      </c>
      <c r="E2937" s="192" t="s">
        <v>1584</v>
      </c>
      <c r="F2937" s="191">
        <v>3040</v>
      </c>
      <c r="G2937" s="213" t="str">
        <f t="shared" si="90"/>
        <v>Zwolle</v>
      </c>
      <c r="H2937" s="215" t="str">
        <f t="shared" si="91"/>
        <v>ZWOLLE</v>
      </c>
    </row>
    <row r="2938" spans="1:8" x14ac:dyDescent="0.2">
      <c r="A2938" s="194">
        <v>300</v>
      </c>
      <c r="B2938" s="195">
        <v>6353</v>
      </c>
      <c r="C2938" s="183"/>
      <c r="D2938" s="192" t="s">
        <v>3073</v>
      </c>
      <c r="E2938" s="192" t="s">
        <v>553</v>
      </c>
      <c r="F2938" s="191">
        <v>3210</v>
      </c>
      <c r="G2938" s="213" t="str">
        <f t="shared" si="90"/>
        <v>Rotterdam</v>
      </c>
      <c r="H2938" s="215" t="str">
        <f t="shared" si="91"/>
        <v>ZWOLLE</v>
      </c>
    </row>
    <row r="2939" spans="1:8" x14ac:dyDescent="0.2">
      <c r="A2939" s="194">
        <v>300</v>
      </c>
      <c r="B2939" s="195">
        <v>6354</v>
      </c>
      <c r="C2939" s="183"/>
      <c r="D2939" s="192" t="s">
        <v>1585</v>
      </c>
      <c r="E2939" s="192" t="s">
        <v>1586</v>
      </c>
      <c r="F2939" s="191">
        <v>3140</v>
      </c>
      <c r="G2939" s="213" t="str">
        <f t="shared" si="90"/>
        <v>Zaanstreek/Waterland</v>
      </c>
      <c r="H2939" s="215" t="str">
        <f t="shared" si="91"/>
        <v>ZWOLLE</v>
      </c>
    </row>
    <row r="2940" spans="1:8" x14ac:dyDescent="0.2">
      <c r="A2940" s="194">
        <v>300</v>
      </c>
      <c r="B2940" s="195">
        <v>6355</v>
      </c>
      <c r="C2940" s="183"/>
      <c r="D2940" s="192" t="s">
        <v>3254</v>
      </c>
      <c r="E2940" s="192" t="s">
        <v>263</v>
      </c>
      <c r="F2940" s="191">
        <v>3150</v>
      </c>
      <c r="G2940" s="213" t="str">
        <f t="shared" si="90"/>
        <v>Amsterdam</v>
      </c>
      <c r="H2940" s="215" t="str">
        <f t="shared" si="91"/>
        <v>AMERSFOORT</v>
      </c>
    </row>
    <row r="2941" spans="1:8" x14ac:dyDescent="0.2">
      <c r="A2941" s="194">
        <v>300</v>
      </c>
      <c r="B2941" s="195">
        <v>6356</v>
      </c>
      <c r="C2941" s="183"/>
      <c r="D2941" s="192" t="s">
        <v>3255</v>
      </c>
      <c r="E2941" s="192" t="s">
        <v>559</v>
      </c>
      <c r="F2941" s="191">
        <v>3150</v>
      </c>
      <c r="G2941" s="213" t="str">
        <f t="shared" si="90"/>
        <v>Amsterdam</v>
      </c>
      <c r="H2941" s="215" t="str">
        <f t="shared" si="91"/>
        <v>AMERSFOORT</v>
      </c>
    </row>
    <row r="2942" spans="1:8" x14ac:dyDescent="0.2">
      <c r="A2942" s="194">
        <v>300</v>
      </c>
      <c r="B2942" s="195">
        <v>6357</v>
      </c>
      <c r="C2942" s="183"/>
      <c r="D2942" s="192" t="s">
        <v>3256</v>
      </c>
      <c r="E2942" s="192" t="s">
        <v>263</v>
      </c>
      <c r="F2942" s="191">
        <v>3150</v>
      </c>
      <c r="G2942" s="213" t="str">
        <f t="shared" si="90"/>
        <v>Amsterdam</v>
      </c>
      <c r="H2942" s="215" t="str">
        <f t="shared" si="91"/>
        <v>AMERSFOORT</v>
      </c>
    </row>
    <row r="2943" spans="1:8" x14ac:dyDescent="0.2">
      <c r="A2943" s="194">
        <v>300</v>
      </c>
      <c r="B2943" s="195">
        <v>6358</v>
      </c>
      <c r="C2943" s="183"/>
      <c r="D2943" s="192" t="s">
        <v>1587</v>
      </c>
      <c r="E2943" s="192" t="s">
        <v>263</v>
      </c>
      <c r="F2943" s="191">
        <v>3150</v>
      </c>
      <c r="G2943" s="213" t="str">
        <f t="shared" si="90"/>
        <v>Amsterdam</v>
      </c>
      <c r="H2943" s="215" t="str">
        <f t="shared" si="91"/>
        <v>AMERSFOORT</v>
      </c>
    </row>
    <row r="2944" spans="1:8" x14ac:dyDescent="0.2">
      <c r="A2944" s="194">
        <v>300</v>
      </c>
      <c r="B2944" s="195">
        <v>6359</v>
      </c>
      <c r="C2944" s="183"/>
      <c r="D2944" s="192" t="s">
        <v>2997</v>
      </c>
      <c r="E2944" s="192" t="s">
        <v>1307</v>
      </c>
      <c r="F2944" s="191">
        <v>3030</v>
      </c>
      <c r="G2944" s="213" t="str">
        <f t="shared" si="90"/>
        <v>Drenthe</v>
      </c>
      <c r="H2944" s="215" t="str">
        <f t="shared" si="91"/>
        <v>ZWOLLE</v>
      </c>
    </row>
    <row r="2945" spans="1:8" x14ac:dyDescent="0.2">
      <c r="A2945" s="194">
        <v>300</v>
      </c>
      <c r="B2945" s="195">
        <v>6360</v>
      </c>
      <c r="C2945" s="183"/>
      <c r="D2945" s="192" t="s">
        <v>3257</v>
      </c>
      <c r="E2945" s="192" t="s">
        <v>428</v>
      </c>
      <c r="F2945" s="191">
        <v>3110</v>
      </c>
      <c r="G2945" s="213" t="str">
        <f t="shared" si="90"/>
        <v>t Gooi</v>
      </c>
      <c r="H2945" s="215" t="str">
        <f t="shared" si="91"/>
        <v>AMERSFOORT</v>
      </c>
    </row>
    <row r="2946" spans="1:8" x14ac:dyDescent="0.2">
      <c r="A2946" s="194">
        <v>300</v>
      </c>
      <c r="B2946" s="195">
        <v>6361</v>
      </c>
      <c r="C2946" s="183"/>
      <c r="D2946" s="192" t="s">
        <v>1588</v>
      </c>
      <c r="E2946" s="192" t="s">
        <v>263</v>
      </c>
      <c r="F2946" s="191">
        <v>3150</v>
      </c>
      <c r="G2946" s="213" t="str">
        <f t="shared" si="90"/>
        <v>Amsterdam</v>
      </c>
      <c r="H2946" s="215" t="str">
        <f t="shared" si="91"/>
        <v>AMERSFOORT</v>
      </c>
    </row>
    <row r="2947" spans="1:8" x14ac:dyDescent="0.2">
      <c r="A2947" s="194">
        <v>300</v>
      </c>
      <c r="B2947" s="195">
        <v>6362</v>
      </c>
      <c r="C2947" s="183"/>
      <c r="D2947" s="192" t="s">
        <v>3258</v>
      </c>
      <c r="E2947" s="192" t="s">
        <v>560</v>
      </c>
      <c r="F2947" s="191">
        <v>3210</v>
      </c>
      <c r="G2947" s="213" t="str">
        <f t="shared" si="90"/>
        <v>Rotterdam</v>
      </c>
      <c r="H2947" s="215" t="str">
        <f t="shared" si="91"/>
        <v>ZWOLLE</v>
      </c>
    </row>
    <row r="2948" spans="1:8" x14ac:dyDescent="0.2">
      <c r="A2948" s="194">
        <v>300</v>
      </c>
      <c r="B2948" s="195">
        <v>6363</v>
      </c>
      <c r="C2948" s="183"/>
      <c r="D2948" s="192" t="s">
        <v>3091</v>
      </c>
      <c r="E2948" s="192" t="s">
        <v>241</v>
      </c>
      <c r="F2948" s="191">
        <v>3140</v>
      </c>
      <c r="G2948" s="213" t="str">
        <f t="shared" si="90"/>
        <v>Zaanstreek/Waterland</v>
      </c>
      <c r="H2948" s="215" t="str">
        <f t="shared" si="91"/>
        <v>ZWOLLE</v>
      </c>
    </row>
    <row r="2949" spans="1:8" x14ac:dyDescent="0.2">
      <c r="A2949" s="194">
        <v>300</v>
      </c>
      <c r="B2949" s="195">
        <v>6364</v>
      </c>
      <c r="C2949" s="183"/>
      <c r="D2949" s="192" t="s">
        <v>1589</v>
      </c>
      <c r="E2949" s="192" t="s">
        <v>560</v>
      </c>
      <c r="F2949" s="191">
        <v>3210</v>
      </c>
      <c r="G2949" s="213" t="str">
        <f t="shared" si="90"/>
        <v>Rotterdam</v>
      </c>
      <c r="H2949" s="215" t="str">
        <f t="shared" si="91"/>
        <v>ZWOLLE</v>
      </c>
    </row>
    <row r="2950" spans="1:8" x14ac:dyDescent="0.2">
      <c r="A2950" s="194">
        <v>300</v>
      </c>
      <c r="B2950" s="195">
        <v>6365</v>
      </c>
      <c r="C2950" s="183"/>
      <c r="D2950" s="192" t="s">
        <v>3000</v>
      </c>
      <c r="E2950" s="192" t="s">
        <v>292</v>
      </c>
      <c r="F2950" s="191">
        <v>3090</v>
      </c>
      <c r="G2950" s="213" t="str">
        <f t="shared" si="90"/>
        <v>Utrecht</v>
      </c>
      <c r="H2950" s="215" t="str">
        <f t="shared" si="91"/>
        <v>AMERSFOORT</v>
      </c>
    </row>
    <row r="2951" spans="1:8" x14ac:dyDescent="0.2">
      <c r="A2951" s="194">
        <v>300</v>
      </c>
      <c r="B2951" s="195">
        <v>6366</v>
      </c>
      <c r="C2951" s="183"/>
      <c r="D2951" s="192" t="s">
        <v>3081</v>
      </c>
      <c r="E2951" s="192" t="s">
        <v>560</v>
      </c>
      <c r="F2951" s="191"/>
      <c r="G2951" s="213" t="e">
        <f t="shared" si="90"/>
        <v>#N/A</v>
      </c>
      <c r="H2951" s="215" t="e">
        <f t="shared" si="91"/>
        <v>#N/A</v>
      </c>
    </row>
    <row r="2952" spans="1:8" x14ac:dyDescent="0.2">
      <c r="A2952" s="194">
        <v>300</v>
      </c>
      <c r="B2952" s="195">
        <v>6367</v>
      </c>
      <c r="C2952" s="183"/>
      <c r="D2952" s="192" t="s">
        <v>3259</v>
      </c>
      <c r="E2952" s="192" t="s">
        <v>428</v>
      </c>
      <c r="F2952" s="191">
        <v>3110</v>
      </c>
      <c r="G2952" s="213" t="str">
        <f t="shared" si="90"/>
        <v>t Gooi</v>
      </c>
      <c r="H2952" s="215" t="str">
        <f t="shared" si="91"/>
        <v>AMERSFOORT</v>
      </c>
    </row>
    <row r="2953" spans="1:8" x14ac:dyDescent="0.2">
      <c r="A2953" s="194">
        <v>300</v>
      </c>
      <c r="B2953" s="195">
        <v>6368</v>
      </c>
      <c r="C2953" s="183"/>
      <c r="D2953" s="192" t="s">
        <v>1590</v>
      </c>
      <c r="E2953" s="192" t="s">
        <v>1591</v>
      </c>
      <c r="F2953" s="191">
        <v>3030</v>
      </c>
      <c r="G2953" s="213" t="str">
        <f t="shared" si="90"/>
        <v>Drenthe</v>
      </c>
      <c r="H2953" s="215" t="str">
        <f t="shared" si="91"/>
        <v>ZWOLLE</v>
      </c>
    </row>
    <row r="2954" spans="1:8" x14ac:dyDescent="0.2">
      <c r="A2954" s="194">
        <v>300</v>
      </c>
      <c r="B2954" s="195">
        <v>6369</v>
      </c>
      <c r="C2954" s="183"/>
      <c r="D2954" s="192" t="s">
        <v>1592</v>
      </c>
      <c r="E2954" s="192" t="s">
        <v>271</v>
      </c>
      <c r="F2954" s="191">
        <v>3100</v>
      </c>
      <c r="G2954" s="213" t="str">
        <f t="shared" si="90"/>
        <v>Flevoland</v>
      </c>
      <c r="H2954" s="215" t="str">
        <f t="shared" si="91"/>
        <v>ZWOLLE</v>
      </c>
    </row>
    <row r="2955" spans="1:8" x14ac:dyDescent="0.2">
      <c r="A2955" s="194">
        <v>300</v>
      </c>
      <c r="B2955" s="195">
        <v>6370</v>
      </c>
      <c r="C2955" s="183"/>
      <c r="D2955" s="192" t="s">
        <v>1402</v>
      </c>
      <c r="E2955" s="192" t="s">
        <v>1203</v>
      </c>
      <c r="F2955" s="191">
        <v>3060</v>
      </c>
      <c r="G2955" s="213" t="str">
        <f t="shared" si="90"/>
        <v>Apeldoorn Zutphen e.o.</v>
      </c>
      <c r="H2955" s="215" t="str">
        <f t="shared" si="91"/>
        <v>AMERSFOORT</v>
      </c>
    </row>
    <row r="2956" spans="1:8" x14ac:dyDescent="0.2">
      <c r="A2956" s="194">
        <v>300</v>
      </c>
      <c r="B2956" s="195">
        <v>6371</v>
      </c>
      <c r="C2956" s="183"/>
      <c r="D2956" s="192" t="s">
        <v>1593</v>
      </c>
      <c r="E2956" s="192" t="s">
        <v>239</v>
      </c>
      <c r="F2956" s="191">
        <v>3040</v>
      </c>
      <c r="G2956" s="213" t="str">
        <f t="shared" si="90"/>
        <v>Zwolle</v>
      </c>
      <c r="H2956" s="215" t="str">
        <f t="shared" si="91"/>
        <v>ZWOLLE</v>
      </c>
    </row>
    <row r="2957" spans="1:8" x14ac:dyDescent="0.2">
      <c r="A2957" s="194">
        <v>300</v>
      </c>
      <c r="B2957" s="195">
        <v>6372</v>
      </c>
      <c r="C2957" s="183"/>
      <c r="D2957" s="192" t="s">
        <v>3260</v>
      </c>
      <c r="E2957" s="192" t="s">
        <v>271</v>
      </c>
      <c r="F2957" s="191">
        <v>3100</v>
      </c>
      <c r="G2957" s="213" t="str">
        <f t="shared" si="90"/>
        <v>Flevoland</v>
      </c>
      <c r="H2957" s="215" t="str">
        <f t="shared" si="91"/>
        <v>ZWOLLE</v>
      </c>
    </row>
    <row r="2958" spans="1:8" x14ac:dyDescent="0.2">
      <c r="A2958" s="194">
        <v>300</v>
      </c>
      <c r="B2958" s="195">
        <v>6373</v>
      </c>
      <c r="C2958" s="183"/>
      <c r="D2958" s="192" t="s">
        <v>3261</v>
      </c>
      <c r="E2958" s="192" t="s">
        <v>1594</v>
      </c>
      <c r="F2958" s="191">
        <v>3040</v>
      </c>
      <c r="G2958" s="213" t="str">
        <f t="shared" si="90"/>
        <v>Zwolle</v>
      </c>
      <c r="H2958" s="215" t="str">
        <f t="shared" si="91"/>
        <v>ZWOLLE</v>
      </c>
    </row>
    <row r="2959" spans="1:8" x14ac:dyDescent="0.2">
      <c r="A2959" s="194">
        <v>300</v>
      </c>
      <c r="B2959" s="195">
        <v>6374</v>
      </c>
      <c r="C2959" s="183"/>
      <c r="D2959" s="192" t="s">
        <v>3262</v>
      </c>
      <c r="E2959" s="192" t="s">
        <v>1389</v>
      </c>
      <c r="F2959" s="191">
        <v>3030</v>
      </c>
      <c r="G2959" s="213" t="str">
        <f t="shared" si="90"/>
        <v>Drenthe</v>
      </c>
      <c r="H2959" s="215" t="str">
        <f t="shared" si="91"/>
        <v>ZWOLLE</v>
      </c>
    </row>
    <row r="2960" spans="1:8" x14ac:dyDescent="0.2">
      <c r="A2960" s="194">
        <v>300</v>
      </c>
      <c r="B2960" s="195">
        <v>6375</v>
      </c>
      <c r="C2960" s="183"/>
      <c r="D2960" s="192" t="s">
        <v>3263</v>
      </c>
      <c r="E2960" s="192" t="s">
        <v>1414</v>
      </c>
      <c r="F2960" s="191">
        <v>3030</v>
      </c>
      <c r="G2960" s="213" t="str">
        <f t="shared" si="90"/>
        <v>Drenthe</v>
      </c>
      <c r="H2960" s="215" t="str">
        <f t="shared" si="91"/>
        <v>ZWOLLE</v>
      </c>
    </row>
    <row r="2961" spans="1:8" x14ac:dyDescent="0.2">
      <c r="A2961" s="194">
        <v>300</v>
      </c>
      <c r="B2961" s="195">
        <v>6376</v>
      </c>
      <c r="C2961" s="183"/>
      <c r="D2961" s="192" t="s">
        <v>3264</v>
      </c>
      <c r="E2961" s="192" t="s">
        <v>902</v>
      </c>
      <c r="F2961" s="191">
        <v>3030</v>
      </c>
      <c r="G2961" s="213" t="str">
        <f t="shared" si="90"/>
        <v>Drenthe</v>
      </c>
      <c r="H2961" s="215" t="str">
        <f t="shared" si="91"/>
        <v>ZWOLLE</v>
      </c>
    </row>
    <row r="2962" spans="1:8" x14ac:dyDescent="0.2">
      <c r="A2962" s="194">
        <v>300</v>
      </c>
      <c r="B2962" s="195">
        <v>6377</v>
      </c>
      <c r="C2962" s="183"/>
      <c r="D2962" s="192" t="s">
        <v>3265</v>
      </c>
      <c r="E2962" s="192" t="s">
        <v>1595</v>
      </c>
      <c r="F2962" s="191">
        <v>3210</v>
      </c>
      <c r="G2962" s="213" t="str">
        <f t="shared" si="90"/>
        <v>Rotterdam</v>
      </c>
      <c r="H2962" s="215" t="str">
        <f t="shared" si="91"/>
        <v>ZWOLLE</v>
      </c>
    </row>
    <row r="2963" spans="1:8" x14ac:dyDescent="0.2">
      <c r="A2963" s="194">
        <v>300</v>
      </c>
      <c r="B2963" s="195">
        <v>6378</v>
      </c>
      <c r="C2963" s="183"/>
      <c r="D2963" s="192" t="s">
        <v>1596</v>
      </c>
      <c r="E2963" s="192" t="s">
        <v>560</v>
      </c>
      <c r="F2963" s="191">
        <v>3210</v>
      </c>
      <c r="G2963" s="213" t="str">
        <f t="shared" si="90"/>
        <v>Rotterdam</v>
      </c>
      <c r="H2963" s="215" t="str">
        <f t="shared" si="91"/>
        <v>ZWOLLE</v>
      </c>
    </row>
    <row r="2964" spans="1:8" x14ac:dyDescent="0.2">
      <c r="A2964" s="194">
        <v>300</v>
      </c>
      <c r="B2964" s="195">
        <v>6379</v>
      </c>
      <c r="C2964" s="183"/>
      <c r="D2964" s="192" t="s">
        <v>3266</v>
      </c>
      <c r="E2964" s="192" t="s">
        <v>556</v>
      </c>
      <c r="F2964" s="191">
        <v>3210</v>
      </c>
      <c r="G2964" s="213" t="str">
        <f t="shared" si="90"/>
        <v>Rotterdam</v>
      </c>
      <c r="H2964" s="215" t="str">
        <f t="shared" si="91"/>
        <v>ZWOLLE</v>
      </c>
    </row>
    <row r="2965" spans="1:8" x14ac:dyDescent="0.2">
      <c r="A2965" s="194">
        <v>300</v>
      </c>
      <c r="B2965" s="195">
        <v>6380</v>
      </c>
      <c r="C2965" s="183"/>
      <c r="D2965" s="192" t="s">
        <v>1679</v>
      </c>
      <c r="E2965" s="192" t="s">
        <v>252</v>
      </c>
      <c r="F2965" s="191">
        <v>3090</v>
      </c>
      <c r="G2965" s="213" t="str">
        <f t="shared" si="90"/>
        <v>Utrecht</v>
      </c>
      <c r="H2965" s="215" t="str">
        <f t="shared" si="91"/>
        <v>AMERSFOORT</v>
      </c>
    </row>
    <row r="2966" spans="1:8" x14ac:dyDescent="0.2">
      <c r="A2966" s="194">
        <v>300</v>
      </c>
      <c r="B2966" s="195">
        <v>6381</v>
      </c>
      <c r="C2966" s="183"/>
      <c r="D2966" s="192" t="s">
        <v>1597</v>
      </c>
      <c r="E2966" s="192" t="s">
        <v>428</v>
      </c>
      <c r="F2966" s="191">
        <v>3110</v>
      </c>
      <c r="G2966" s="213" t="str">
        <f t="shared" si="90"/>
        <v>t Gooi</v>
      </c>
      <c r="H2966" s="215" t="str">
        <f t="shared" si="91"/>
        <v>AMERSFOORT</v>
      </c>
    </row>
    <row r="2967" spans="1:8" x14ac:dyDescent="0.2">
      <c r="A2967" s="194">
        <v>300</v>
      </c>
      <c r="B2967" s="195">
        <v>6382</v>
      </c>
      <c r="C2967" s="183"/>
      <c r="D2967" s="192" t="s">
        <v>3267</v>
      </c>
      <c r="E2967" s="192" t="s">
        <v>428</v>
      </c>
      <c r="F2967" s="191">
        <v>3110</v>
      </c>
      <c r="G2967" s="213" t="str">
        <f t="shared" si="90"/>
        <v>t Gooi</v>
      </c>
      <c r="H2967" s="215" t="str">
        <f t="shared" si="91"/>
        <v>AMERSFOORT</v>
      </c>
    </row>
    <row r="2968" spans="1:8" x14ac:dyDescent="0.2">
      <c r="A2968" s="194">
        <v>300</v>
      </c>
      <c r="B2968" s="195">
        <v>6383</v>
      </c>
      <c r="C2968" s="183"/>
      <c r="D2968" s="192" t="s">
        <v>1598</v>
      </c>
      <c r="E2968" s="192" t="s">
        <v>560</v>
      </c>
      <c r="F2968" s="191">
        <v>3210</v>
      </c>
      <c r="G2968" s="213" t="str">
        <f t="shared" ref="G2968:G3031" si="92">VLOOKUP($F2968,$J$23:$L$54,2,FALSE)</f>
        <v>Rotterdam</v>
      </c>
      <c r="H2968" s="215" t="str">
        <f t="shared" ref="H2968:H3031" si="93">VLOOKUP($F2968,$J$23:$L$54,3,FALSE)</f>
        <v>ZWOLLE</v>
      </c>
    </row>
    <row r="2969" spans="1:8" x14ac:dyDescent="0.2">
      <c r="A2969" s="194">
        <v>300</v>
      </c>
      <c r="B2969" s="195">
        <v>6384</v>
      </c>
      <c r="C2969" s="183"/>
      <c r="D2969" s="192" t="s">
        <v>3268</v>
      </c>
      <c r="E2969" s="192" t="s">
        <v>263</v>
      </c>
      <c r="F2969" s="191">
        <v>3150</v>
      </c>
      <c r="G2969" s="213" t="str">
        <f t="shared" si="92"/>
        <v>Amsterdam</v>
      </c>
      <c r="H2969" s="215" t="str">
        <f t="shared" si="93"/>
        <v>AMERSFOORT</v>
      </c>
    </row>
    <row r="2970" spans="1:8" x14ac:dyDescent="0.2">
      <c r="A2970" s="194">
        <v>300</v>
      </c>
      <c r="B2970" s="195">
        <v>6385</v>
      </c>
      <c r="C2970" s="183"/>
      <c r="D2970" s="192" t="s">
        <v>3269</v>
      </c>
      <c r="E2970" s="192" t="s">
        <v>263</v>
      </c>
      <c r="F2970" s="191">
        <v>3150</v>
      </c>
      <c r="G2970" s="213" t="str">
        <f t="shared" si="92"/>
        <v>Amsterdam</v>
      </c>
      <c r="H2970" s="215" t="str">
        <f t="shared" si="93"/>
        <v>AMERSFOORT</v>
      </c>
    </row>
    <row r="2971" spans="1:8" x14ac:dyDescent="0.2">
      <c r="A2971" s="194">
        <v>300</v>
      </c>
      <c r="B2971" s="195">
        <v>6386</v>
      </c>
      <c r="C2971" s="183"/>
      <c r="D2971" s="192" t="s">
        <v>3270</v>
      </c>
      <c r="E2971" s="192" t="s">
        <v>263</v>
      </c>
      <c r="F2971" s="191">
        <v>3150</v>
      </c>
      <c r="G2971" s="213" t="str">
        <f t="shared" si="92"/>
        <v>Amsterdam</v>
      </c>
      <c r="H2971" s="215" t="str">
        <f t="shared" si="93"/>
        <v>AMERSFOORT</v>
      </c>
    </row>
    <row r="2972" spans="1:8" x14ac:dyDescent="0.2">
      <c r="A2972" s="194">
        <v>300</v>
      </c>
      <c r="B2972" s="195">
        <v>6387</v>
      </c>
      <c r="C2972" s="183"/>
      <c r="D2972" s="192" t="s">
        <v>3271</v>
      </c>
      <c r="E2972" s="192" t="s">
        <v>428</v>
      </c>
      <c r="F2972" s="191">
        <v>3110</v>
      </c>
      <c r="G2972" s="213" t="str">
        <f t="shared" si="92"/>
        <v>t Gooi</v>
      </c>
      <c r="H2972" s="215" t="str">
        <f t="shared" si="93"/>
        <v>AMERSFOORT</v>
      </c>
    </row>
    <row r="2973" spans="1:8" x14ac:dyDescent="0.2">
      <c r="A2973" s="194">
        <v>300</v>
      </c>
      <c r="B2973" s="195">
        <v>6388</v>
      </c>
      <c r="C2973" s="183"/>
      <c r="D2973" s="192" t="s">
        <v>1599</v>
      </c>
      <c r="E2973" s="192" t="s">
        <v>323</v>
      </c>
      <c r="F2973" s="191">
        <v>3090</v>
      </c>
      <c r="G2973" s="213" t="str">
        <f t="shared" si="92"/>
        <v>Utrecht</v>
      </c>
      <c r="H2973" s="215" t="str">
        <f t="shared" si="93"/>
        <v>AMERSFOORT</v>
      </c>
    </row>
    <row r="2974" spans="1:8" x14ac:dyDescent="0.2">
      <c r="A2974" s="194">
        <v>300</v>
      </c>
      <c r="B2974" s="195">
        <v>6389</v>
      </c>
      <c r="C2974" s="183"/>
      <c r="D2974" s="192" t="s">
        <v>3272</v>
      </c>
      <c r="E2974" s="192" t="s">
        <v>287</v>
      </c>
      <c r="F2974" s="191">
        <v>3130</v>
      </c>
      <c r="G2974" s="213" t="str">
        <f t="shared" si="92"/>
        <v>Kennemerland</v>
      </c>
      <c r="H2974" s="215" t="str">
        <f t="shared" si="93"/>
        <v>ZWOLLE</v>
      </c>
    </row>
    <row r="2975" spans="1:8" x14ac:dyDescent="0.2">
      <c r="A2975" s="194">
        <v>300</v>
      </c>
      <c r="B2975" s="195">
        <v>6390</v>
      </c>
      <c r="C2975" s="183"/>
      <c r="D2975" s="192" t="s">
        <v>2966</v>
      </c>
      <c r="E2975" s="192" t="s">
        <v>428</v>
      </c>
      <c r="F2975" s="191">
        <v>3110</v>
      </c>
      <c r="G2975" s="213" t="str">
        <f t="shared" si="92"/>
        <v>t Gooi</v>
      </c>
      <c r="H2975" s="215" t="str">
        <f t="shared" si="93"/>
        <v>AMERSFOORT</v>
      </c>
    </row>
    <row r="2976" spans="1:8" x14ac:dyDescent="0.2">
      <c r="A2976" s="194">
        <v>300</v>
      </c>
      <c r="B2976" s="195">
        <v>6391</v>
      </c>
      <c r="C2976" s="183"/>
      <c r="D2976" s="192" t="s">
        <v>3273</v>
      </c>
      <c r="E2976" s="192" t="s">
        <v>428</v>
      </c>
      <c r="F2976" s="191">
        <v>3110</v>
      </c>
      <c r="G2976" s="213" t="str">
        <f t="shared" si="92"/>
        <v>t Gooi</v>
      </c>
      <c r="H2976" s="215" t="str">
        <f t="shared" si="93"/>
        <v>AMERSFOORT</v>
      </c>
    </row>
    <row r="2977" spans="1:8" x14ac:dyDescent="0.2">
      <c r="A2977" s="194">
        <v>300</v>
      </c>
      <c r="B2977" s="195">
        <v>6392</v>
      </c>
      <c r="C2977" s="183"/>
      <c r="D2977" s="192" t="s">
        <v>1600</v>
      </c>
      <c r="E2977" s="192" t="s">
        <v>301</v>
      </c>
      <c r="F2977" s="191">
        <v>3140</v>
      </c>
      <c r="G2977" s="213" t="str">
        <f t="shared" si="92"/>
        <v>Zaanstreek/Waterland</v>
      </c>
      <c r="H2977" s="215" t="str">
        <f t="shared" si="93"/>
        <v>ZWOLLE</v>
      </c>
    </row>
    <row r="2978" spans="1:8" x14ac:dyDescent="0.2">
      <c r="A2978" s="194">
        <v>300</v>
      </c>
      <c r="B2978" s="195">
        <v>6393</v>
      </c>
      <c r="C2978" s="183"/>
      <c r="D2978" s="192" t="s">
        <v>1601</v>
      </c>
      <c r="E2978" s="192" t="s">
        <v>584</v>
      </c>
      <c r="F2978" s="191">
        <v>3140</v>
      </c>
      <c r="G2978" s="213" t="str">
        <f t="shared" si="92"/>
        <v>Zaanstreek/Waterland</v>
      </c>
      <c r="H2978" s="215" t="str">
        <f t="shared" si="93"/>
        <v>ZWOLLE</v>
      </c>
    </row>
    <row r="2979" spans="1:8" x14ac:dyDescent="0.2">
      <c r="A2979" s="194">
        <v>300</v>
      </c>
      <c r="B2979" s="195">
        <v>6394</v>
      </c>
      <c r="C2979" s="183"/>
      <c r="D2979" s="192" t="s">
        <v>3274</v>
      </c>
      <c r="E2979" s="192" t="s">
        <v>1232</v>
      </c>
      <c r="F2979" s="191">
        <v>3140</v>
      </c>
      <c r="G2979" s="213" t="str">
        <f t="shared" si="92"/>
        <v>Zaanstreek/Waterland</v>
      </c>
      <c r="H2979" s="215" t="str">
        <f t="shared" si="93"/>
        <v>ZWOLLE</v>
      </c>
    </row>
    <row r="2980" spans="1:8" x14ac:dyDescent="0.2">
      <c r="A2980" s="194">
        <v>300</v>
      </c>
      <c r="B2980" s="195">
        <v>6395</v>
      </c>
      <c r="C2980" s="183"/>
      <c r="D2980" s="192" t="s">
        <v>1602</v>
      </c>
      <c r="E2980" s="192" t="s">
        <v>323</v>
      </c>
      <c r="F2980" s="191">
        <v>3140</v>
      </c>
      <c r="G2980" s="213" t="str">
        <f t="shared" si="92"/>
        <v>Zaanstreek/Waterland</v>
      </c>
      <c r="H2980" s="215" t="str">
        <f t="shared" si="93"/>
        <v>ZWOLLE</v>
      </c>
    </row>
    <row r="2981" spans="1:8" x14ac:dyDescent="0.2">
      <c r="A2981" s="194">
        <v>300</v>
      </c>
      <c r="B2981" s="195">
        <v>6396</v>
      </c>
      <c r="C2981" s="183"/>
      <c r="D2981" s="192" t="s">
        <v>3275</v>
      </c>
      <c r="E2981" s="192" t="s">
        <v>391</v>
      </c>
      <c r="F2981" s="191">
        <v>3140</v>
      </c>
      <c r="G2981" s="213" t="str">
        <f t="shared" si="92"/>
        <v>Zaanstreek/Waterland</v>
      </c>
      <c r="H2981" s="215" t="str">
        <f t="shared" si="93"/>
        <v>ZWOLLE</v>
      </c>
    </row>
    <row r="2982" spans="1:8" x14ac:dyDescent="0.2">
      <c r="A2982" s="194">
        <v>300</v>
      </c>
      <c r="B2982" s="195">
        <v>6397</v>
      </c>
      <c r="C2982" s="183"/>
      <c r="D2982" s="192" t="s">
        <v>1603</v>
      </c>
      <c r="E2982" s="192" t="s">
        <v>241</v>
      </c>
      <c r="F2982" s="191">
        <v>3140</v>
      </c>
      <c r="G2982" s="213" t="str">
        <f t="shared" si="92"/>
        <v>Zaanstreek/Waterland</v>
      </c>
      <c r="H2982" s="215" t="str">
        <f t="shared" si="93"/>
        <v>ZWOLLE</v>
      </c>
    </row>
    <row r="2983" spans="1:8" x14ac:dyDescent="0.2">
      <c r="A2983" s="194">
        <v>300</v>
      </c>
      <c r="B2983" s="195">
        <v>6398</v>
      </c>
      <c r="C2983" s="183"/>
      <c r="D2983" s="192" t="s">
        <v>3276</v>
      </c>
      <c r="E2983" s="192" t="s">
        <v>552</v>
      </c>
      <c r="F2983" s="191">
        <v>3140</v>
      </c>
      <c r="G2983" s="213" t="str">
        <f t="shared" si="92"/>
        <v>Zaanstreek/Waterland</v>
      </c>
      <c r="H2983" s="215" t="str">
        <f t="shared" si="93"/>
        <v>ZWOLLE</v>
      </c>
    </row>
    <row r="2984" spans="1:8" x14ac:dyDescent="0.2">
      <c r="A2984" s="194">
        <v>300</v>
      </c>
      <c r="B2984" s="195">
        <v>6399</v>
      </c>
      <c r="C2984" s="183"/>
      <c r="D2984" s="192" t="s">
        <v>3277</v>
      </c>
      <c r="E2984" s="192" t="s">
        <v>263</v>
      </c>
      <c r="F2984" s="191">
        <v>3150</v>
      </c>
      <c r="G2984" s="213" t="str">
        <f t="shared" si="92"/>
        <v>Amsterdam</v>
      </c>
      <c r="H2984" s="215" t="str">
        <f t="shared" si="93"/>
        <v>AMERSFOORT</v>
      </c>
    </row>
    <row r="2985" spans="1:8" x14ac:dyDescent="0.2">
      <c r="A2985" s="194">
        <v>300</v>
      </c>
      <c r="B2985" s="195">
        <v>6400</v>
      </c>
      <c r="C2985" s="183"/>
      <c r="D2985" s="192" t="s">
        <v>3278</v>
      </c>
      <c r="E2985" s="192" t="s">
        <v>428</v>
      </c>
      <c r="F2985" s="191">
        <v>3110</v>
      </c>
      <c r="G2985" s="213" t="str">
        <f t="shared" si="92"/>
        <v>t Gooi</v>
      </c>
      <c r="H2985" s="215" t="str">
        <f t="shared" si="93"/>
        <v>AMERSFOORT</v>
      </c>
    </row>
    <row r="2986" spans="1:8" x14ac:dyDescent="0.2">
      <c r="A2986" s="194">
        <v>300</v>
      </c>
      <c r="B2986" s="195">
        <v>6401</v>
      </c>
      <c r="C2986" s="183"/>
      <c r="D2986" s="192" t="s">
        <v>1604</v>
      </c>
      <c r="E2986" s="192" t="s">
        <v>428</v>
      </c>
      <c r="F2986" s="191">
        <v>3110</v>
      </c>
      <c r="G2986" s="213" t="str">
        <f t="shared" si="92"/>
        <v>t Gooi</v>
      </c>
      <c r="H2986" s="215" t="str">
        <f t="shared" si="93"/>
        <v>AMERSFOORT</v>
      </c>
    </row>
    <row r="2987" spans="1:8" x14ac:dyDescent="0.2">
      <c r="A2987" s="194">
        <v>300</v>
      </c>
      <c r="B2987" s="195">
        <v>6402</v>
      </c>
      <c r="C2987" s="183"/>
      <c r="D2987" s="192" t="s">
        <v>3279</v>
      </c>
      <c r="E2987" s="192" t="s">
        <v>566</v>
      </c>
      <c r="F2987" s="191">
        <v>3110</v>
      </c>
      <c r="G2987" s="213" t="str">
        <f t="shared" si="92"/>
        <v>t Gooi</v>
      </c>
      <c r="H2987" s="215" t="str">
        <f t="shared" si="93"/>
        <v>AMERSFOORT</v>
      </c>
    </row>
    <row r="2988" spans="1:8" x14ac:dyDescent="0.2">
      <c r="A2988" s="194">
        <v>300</v>
      </c>
      <c r="B2988" s="195">
        <v>6403</v>
      </c>
      <c r="C2988" s="183"/>
      <c r="D2988" s="192" t="s">
        <v>1605</v>
      </c>
      <c r="E2988" s="192" t="s">
        <v>263</v>
      </c>
      <c r="F2988" s="191">
        <v>3150</v>
      </c>
      <c r="G2988" s="213" t="str">
        <f t="shared" si="92"/>
        <v>Amsterdam</v>
      </c>
      <c r="H2988" s="215" t="str">
        <f t="shared" si="93"/>
        <v>AMERSFOORT</v>
      </c>
    </row>
    <row r="2989" spans="1:8" x14ac:dyDescent="0.2">
      <c r="A2989" s="194">
        <v>300</v>
      </c>
      <c r="B2989" s="195">
        <v>6404</v>
      </c>
      <c r="C2989" s="183"/>
      <c r="D2989" s="192" t="s">
        <v>3280</v>
      </c>
      <c r="E2989" s="192" t="s">
        <v>263</v>
      </c>
      <c r="F2989" s="191">
        <v>3150</v>
      </c>
      <c r="G2989" s="213" t="str">
        <f t="shared" si="92"/>
        <v>Amsterdam</v>
      </c>
      <c r="H2989" s="215" t="str">
        <f t="shared" si="93"/>
        <v>AMERSFOORT</v>
      </c>
    </row>
    <row r="2990" spans="1:8" x14ac:dyDescent="0.2">
      <c r="A2990" s="194">
        <v>300</v>
      </c>
      <c r="B2990" s="195">
        <v>6405</v>
      </c>
      <c r="C2990" s="183"/>
      <c r="D2990" s="192" t="s">
        <v>2883</v>
      </c>
      <c r="E2990" s="192" t="s">
        <v>263</v>
      </c>
      <c r="F2990" s="191">
        <v>3150</v>
      </c>
      <c r="G2990" s="213" t="str">
        <f t="shared" si="92"/>
        <v>Amsterdam</v>
      </c>
      <c r="H2990" s="215" t="str">
        <f t="shared" si="93"/>
        <v>AMERSFOORT</v>
      </c>
    </row>
    <row r="2991" spans="1:8" x14ac:dyDescent="0.2">
      <c r="A2991" s="194">
        <v>300</v>
      </c>
      <c r="B2991" s="195">
        <v>6406</v>
      </c>
      <c r="C2991" s="183"/>
      <c r="D2991" s="192" t="s">
        <v>1606</v>
      </c>
      <c r="E2991" s="192" t="s">
        <v>263</v>
      </c>
      <c r="F2991" s="191">
        <v>3150</v>
      </c>
      <c r="G2991" s="213" t="str">
        <f t="shared" si="92"/>
        <v>Amsterdam</v>
      </c>
      <c r="H2991" s="215" t="str">
        <f t="shared" si="93"/>
        <v>AMERSFOORT</v>
      </c>
    </row>
    <row r="2992" spans="1:8" x14ac:dyDescent="0.2">
      <c r="A2992" s="194">
        <v>300</v>
      </c>
      <c r="B2992" s="195">
        <v>6407</v>
      </c>
      <c r="C2992" s="183"/>
      <c r="D2992" s="192" t="s">
        <v>3281</v>
      </c>
      <c r="E2992" s="192" t="s">
        <v>552</v>
      </c>
      <c r="F2992" s="191">
        <v>3150</v>
      </c>
      <c r="G2992" s="213" t="str">
        <f t="shared" si="92"/>
        <v>Amsterdam</v>
      </c>
      <c r="H2992" s="215" t="str">
        <f t="shared" si="93"/>
        <v>AMERSFOORT</v>
      </c>
    </row>
    <row r="2993" spans="1:8" x14ac:dyDescent="0.2">
      <c r="A2993" s="194">
        <v>300</v>
      </c>
      <c r="B2993" s="195">
        <v>6408</v>
      </c>
      <c r="C2993" s="183"/>
      <c r="D2993" s="192" t="s">
        <v>1607</v>
      </c>
      <c r="E2993" s="192" t="s">
        <v>428</v>
      </c>
      <c r="F2993" s="191">
        <v>3110</v>
      </c>
      <c r="G2993" s="213" t="str">
        <f t="shared" si="92"/>
        <v>t Gooi</v>
      </c>
      <c r="H2993" s="215" t="str">
        <f t="shared" si="93"/>
        <v>AMERSFOORT</v>
      </c>
    </row>
    <row r="2994" spans="1:8" x14ac:dyDescent="0.2">
      <c r="A2994" s="194">
        <v>300</v>
      </c>
      <c r="B2994" s="195">
        <v>6409</v>
      </c>
      <c r="C2994" s="183"/>
      <c r="D2994" s="192" t="s">
        <v>1608</v>
      </c>
      <c r="E2994" s="192" t="s">
        <v>263</v>
      </c>
      <c r="F2994" s="191">
        <v>3150</v>
      </c>
      <c r="G2994" s="213" t="str">
        <f t="shared" si="92"/>
        <v>Amsterdam</v>
      </c>
      <c r="H2994" s="215" t="str">
        <f t="shared" si="93"/>
        <v>AMERSFOORT</v>
      </c>
    </row>
    <row r="2995" spans="1:8" x14ac:dyDescent="0.2">
      <c r="A2995" s="194">
        <v>300</v>
      </c>
      <c r="B2995" s="195">
        <v>6410</v>
      </c>
      <c r="C2995" s="183"/>
      <c r="D2995" s="192" t="s">
        <v>1609</v>
      </c>
      <c r="E2995" s="192" t="s">
        <v>933</v>
      </c>
      <c r="F2995" s="191">
        <v>3090</v>
      </c>
      <c r="G2995" s="213" t="str">
        <f t="shared" si="92"/>
        <v>Utrecht</v>
      </c>
      <c r="H2995" s="215" t="str">
        <f t="shared" si="93"/>
        <v>AMERSFOORT</v>
      </c>
    </row>
    <row r="2996" spans="1:8" x14ac:dyDescent="0.2">
      <c r="A2996" s="194">
        <v>300</v>
      </c>
      <c r="B2996" s="195">
        <v>6411</v>
      </c>
      <c r="C2996" s="183"/>
      <c r="D2996" s="192" t="s">
        <v>1610</v>
      </c>
      <c r="E2996" s="192" t="s">
        <v>263</v>
      </c>
      <c r="F2996" s="191">
        <v>3150</v>
      </c>
      <c r="G2996" s="213" t="str">
        <f t="shared" si="92"/>
        <v>Amsterdam</v>
      </c>
      <c r="H2996" s="215" t="str">
        <f t="shared" si="93"/>
        <v>AMERSFOORT</v>
      </c>
    </row>
    <row r="2997" spans="1:8" x14ac:dyDescent="0.2">
      <c r="A2997" s="194">
        <v>300</v>
      </c>
      <c r="B2997" s="195">
        <v>6412</v>
      </c>
      <c r="C2997" s="183"/>
      <c r="D2997" s="192" t="s">
        <v>3282</v>
      </c>
      <c r="E2997" s="192" t="s">
        <v>559</v>
      </c>
      <c r="F2997" s="191">
        <v>3150</v>
      </c>
      <c r="G2997" s="213" t="str">
        <f t="shared" si="92"/>
        <v>Amsterdam</v>
      </c>
      <c r="H2997" s="215" t="str">
        <f t="shared" si="93"/>
        <v>AMERSFOORT</v>
      </c>
    </row>
    <row r="2998" spans="1:8" x14ac:dyDescent="0.2">
      <c r="A2998" s="194">
        <v>300</v>
      </c>
      <c r="B2998" s="195">
        <v>6413</v>
      </c>
      <c r="C2998" s="183"/>
      <c r="D2998" s="192" t="s">
        <v>1611</v>
      </c>
      <c r="E2998" s="192" t="s">
        <v>263</v>
      </c>
      <c r="F2998" s="191">
        <v>3150</v>
      </c>
      <c r="G2998" s="213" t="str">
        <f t="shared" si="92"/>
        <v>Amsterdam</v>
      </c>
      <c r="H2998" s="215" t="str">
        <f t="shared" si="93"/>
        <v>AMERSFOORT</v>
      </c>
    </row>
    <row r="2999" spans="1:8" x14ac:dyDescent="0.2">
      <c r="A2999" s="194">
        <v>300</v>
      </c>
      <c r="B2999" s="195">
        <v>6414</v>
      </c>
      <c r="C2999" s="183"/>
      <c r="D2999" s="192" t="s">
        <v>1612</v>
      </c>
      <c r="E2999" s="192" t="s">
        <v>584</v>
      </c>
      <c r="F2999" s="191">
        <v>3150</v>
      </c>
      <c r="G2999" s="213" t="str">
        <f t="shared" si="92"/>
        <v>Amsterdam</v>
      </c>
      <c r="H2999" s="215" t="str">
        <f t="shared" si="93"/>
        <v>AMERSFOORT</v>
      </c>
    </row>
    <row r="3000" spans="1:8" x14ac:dyDescent="0.2">
      <c r="A3000" s="194">
        <v>300</v>
      </c>
      <c r="B3000" s="195">
        <v>6415</v>
      </c>
      <c r="C3000" s="183"/>
      <c r="D3000" s="192" t="s">
        <v>3117</v>
      </c>
      <c r="E3000" s="192" t="s">
        <v>283</v>
      </c>
      <c r="F3000" s="191">
        <v>3210</v>
      </c>
      <c r="G3000" s="213" t="str">
        <f t="shared" si="92"/>
        <v>Rotterdam</v>
      </c>
      <c r="H3000" s="215" t="str">
        <f t="shared" si="93"/>
        <v>ZWOLLE</v>
      </c>
    </row>
    <row r="3001" spans="1:8" x14ac:dyDescent="0.2">
      <c r="A3001" s="194">
        <v>300</v>
      </c>
      <c r="B3001" s="195">
        <v>6416</v>
      </c>
      <c r="C3001" s="183"/>
      <c r="D3001" s="192" t="s">
        <v>3283</v>
      </c>
      <c r="E3001" s="192" t="s">
        <v>579</v>
      </c>
      <c r="F3001" s="191">
        <v>3210</v>
      </c>
      <c r="G3001" s="213" t="str">
        <f t="shared" si="92"/>
        <v>Rotterdam</v>
      </c>
      <c r="H3001" s="215" t="str">
        <f t="shared" si="93"/>
        <v>ZWOLLE</v>
      </c>
    </row>
    <row r="3002" spans="1:8" x14ac:dyDescent="0.2">
      <c r="A3002" s="194">
        <v>300</v>
      </c>
      <c r="B3002" s="195">
        <v>6417</v>
      </c>
      <c r="C3002" s="183"/>
      <c r="D3002" s="192" t="s">
        <v>3154</v>
      </c>
      <c r="E3002" s="192" t="s">
        <v>560</v>
      </c>
      <c r="F3002" s="191">
        <v>3210</v>
      </c>
      <c r="G3002" s="213" t="str">
        <f t="shared" si="92"/>
        <v>Rotterdam</v>
      </c>
      <c r="H3002" s="215" t="str">
        <f t="shared" si="93"/>
        <v>ZWOLLE</v>
      </c>
    </row>
    <row r="3003" spans="1:8" x14ac:dyDescent="0.2">
      <c r="A3003" s="194">
        <v>300</v>
      </c>
      <c r="B3003" s="195">
        <v>6418</v>
      </c>
      <c r="C3003" s="183"/>
      <c r="D3003" s="192" t="s">
        <v>3058</v>
      </c>
      <c r="E3003" s="192" t="s">
        <v>1135</v>
      </c>
      <c r="F3003" s="191">
        <v>3210</v>
      </c>
      <c r="G3003" s="213" t="str">
        <f t="shared" si="92"/>
        <v>Rotterdam</v>
      </c>
      <c r="H3003" s="215" t="str">
        <f t="shared" si="93"/>
        <v>ZWOLLE</v>
      </c>
    </row>
    <row r="3004" spans="1:8" x14ac:dyDescent="0.2">
      <c r="A3004" s="194">
        <v>300</v>
      </c>
      <c r="B3004" s="195">
        <v>6419</v>
      </c>
      <c r="C3004" s="183"/>
      <c r="D3004" s="192" t="s">
        <v>3284</v>
      </c>
      <c r="E3004" s="192" t="s">
        <v>560</v>
      </c>
      <c r="F3004" s="191">
        <v>3210</v>
      </c>
      <c r="G3004" s="213" t="str">
        <f t="shared" si="92"/>
        <v>Rotterdam</v>
      </c>
      <c r="H3004" s="215" t="str">
        <f t="shared" si="93"/>
        <v>ZWOLLE</v>
      </c>
    </row>
    <row r="3005" spans="1:8" x14ac:dyDescent="0.2">
      <c r="A3005" s="194">
        <v>300</v>
      </c>
      <c r="B3005" s="195">
        <v>6420</v>
      </c>
      <c r="C3005" s="183"/>
      <c r="D3005" s="192" t="s">
        <v>3285</v>
      </c>
      <c r="E3005" s="192" t="s">
        <v>254</v>
      </c>
      <c r="F3005" s="191">
        <v>3030</v>
      </c>
      <c r="G3005" s="213" t="str">
        <f t="shared" si="92"/>
        <v>Drenthe</v>
      </c>
      <c r="H3005" s="215" t="str">
        <f t="shared" si="93"/>
        <v>ZWOLLE</v>
      </c>
    </row>
    <row r="3006" spans="1:8" x14ac:dyDescent="0.2">
      <c r="A3006" s="194">
        <v>300</v>
      </c>
      <c r="B3006" s="195">
        <v>6421</v>
      </c>
      <c r="C3006" s="183"/>
      <c r="D3006" s="192" t="s">
        <v>3002</v>
      </c>
      <c r="E3006" s="192" t="s">
        <v>458</v>
      </c>
      <c r="F3006" s="191">
        <v>3030</v>
      </c>
      <c r="G3006" s="213" t="str">
        <f t="shared" si="92"/>
        <v>Drenthe</v>
      </c>
      <c r="H3006" s="215" t="str">
        <f t="shared" si="93"/>
        <v>ZWOLLE</v>
      </c>
    </row>
    <row r="3007" spans="1:8" x14ac:dyDescent="0.2">
      <c r="A3007" s="194">
        <v>300</v>
      </c>
      <c r="B3007" s="195">
        <v>6422</v>
      </c>
      <c r="C3007" s="183"/>
      <c r="D3007" s="192" t="s">
        <v>2950</v>
      </c>
      <c r="E3007" s="192" t="s">
        <v>1382</v>
      </c>
      <c r="F3007" s="191">
        <v>3030</v>
      </c>
      <c r="G3007" s="213" t="str">
        <f t="shared" si="92"/>
        <v>Drenthe</v>
      </c>
      <c r="H3007" s="215" t="str">
        <f t="shared" si="93"/>
        <v>ZWOLLE</v>
      </c>
    </row>
    <row r="3008" spans="1:8" x14ac:dyDescent="0.2">
      <c r="A3008" s="194">
        <v>300</v>
      </c>
      <c r="B3008" s="195">
        <v>6423</v>
      </c>
      <c r="C3008" s="183"/>
      <c r="D3008" s="192" t="s">
        <v>3286</v>
      </c>
      <c r="E3008" s="192" t="s">
        <v>464</v>
      </c>
      <c r="F3008" s="191">
        <v>3100</v>
      </c>
      <c r="G3008" s="213" t="str">
        <f t="shared" si="92"/>
        <v>Flevoland</v>
      </c>
      <c r="H3008" s="215" t="str">
        <f t="shared" si="93"/>
        <v>ZWOLLE</v>
      </c>
    </row>
    <row r="3009" spans="1:8" x14ac:dyDescent="0.2">
      <c r="A3009" s="194">
        <v>300</v>
      </c>
      <c r="B3009" s="195">
        <v>6424</v>
      </c>
      <c r="C3009" s="183"/>
      <c r="D3009" s="192" t="s">
        <v>3287</v>
      </c>
      <c r="E3009" s="192" t="s">
        <v>464</v>
      </c>
      <c r="F3009" s="191">
        <v>3100</v>
      </c>
      <c r="G3009" s="213" t="str">
        <f t="shared" si="92"/>
        <v>Flevoland</v>
      </c>
      <c r="H3009" s="215" t="str">
        <f t="shared" si="93"/>
        <v>ZWOLLE</v>
      </c>
    </row>
    <row r="3010" spans="1:8" x14ac:dyDescent="0.2">
      <c r="A3010" s="194">
        <v>300</v>
      </c>
      <c r="B3010" s="195">
        <v>6425</v>
      </c>
      <c r="C3010" s="183"/>
      <c r="D3010" s="192" t="s">
        <v>1613</v>
      </c>
      <c r="E3010" s="192" t="s">
        <v>1614</v>
      </c>
      <c r="F3010" s="191">
        <v>3090</v>
      </c>
      <c r="G3010" s="213" t="str">
        <f t="shared" si="92"/>
        <v>Utrecht</v>
      </c>
      <c r="H3010" s="215" t="str">
        <f t="shared" si="93"/>
        <v>AMERSFOORT</v>
      </c>
    </row>
    <row r="3011" spans="1:8" x14ac:dyDescent="0.2">
      <c r="A3011" s="194">
        <v>300</v>
      </c>
      <c r="B3011" s="195">
        <v>6426</v>
      </c>
      <c r="C3011" s="183"/>
      <c r="D3011" s="192" t="s">
        <v>3288</v>
      </c>
      <c r="E3011" s="192" t="s">
        <v>238</v>
      </c>
      <c r="F3011" s="191">
        <v>3060</v>
      </c>
      <c r="G3011" s="213" t="str">
        <f t="shared" si="92"/>
        <v>Apeldoorn Zutphen e.o.</v>
      </c>
      <c r="H3011" s="215" t="str">
        <f t="shared" si="93"/>
        <v>AMERSFOORT</v>
      </c>
    </row>
    <row r="3012" spans="1:8" x14ac:dyDescent="0.2">
      <c r="A3012" s="194">
        <v>300</v>
      </c>
      <c r="B3012" s="195">
        <v>6427</v>
      </c>
      <c r="C3012" s="183"/>
      <c r="D3012" s="192" t="s">
        <v>1615</v>
      </c>
      <c r="E3012" s="192" t="s">
        <v>275</v>
      </c>
      <c r="F3012" s="191">
        <v>3060</v>
      </c>
      <c r="G3012" s="213" t="str">
        <f t="shared" si="92"/>
        <v>Apeldoorn Zutphen e.o.</v>
      </c>
      <c r="H3012" s="215" t="str">
        <f t="shared" si="93"/>
        <v>AMERSFOORT</v>
      </c>
    </row>
    <row r="3013" spans="1:8" x14ac:dyDescent="0.2">
      <c r="A3013" s="194">
        <v>300</v>
      </c>
      <c r="B3013" s="195">
        <v>6428</v>
      </c>
      <c r="C3013" s="183"/>
      <c r="D3013" s="192" t="s">
        <v>1616</v>
      </c>
      <c r="E3013" s="192" t="s">
        <v>275</v>
      </c>
      <c r="F3013" s="191">
        <v>3060</v>
      </c>
      <c r="G3013" s="213" t="str">
        <f t="shared" si="92"/>
        <v>Apeldoorn Zutphen e.o.</v>
      </c>
      <c r="H3013" s="215" t="str">
        <f t="shared" si="93"/>
        <v>AMERSFOORT</v>
      </c>
    </row>
    <row r="3014" spans="1:8" x14ac:dyDescent="0.2">
      <c r="A3014" s="194">
        <v>300</v>
      </c>
      <c r="B3014" s="195">
        <v>6429</v>
      </c>
      <c r="C3014" s="183"/>
      <c r="D3014" s="192" t="s">
        <v>2957</v>
      </c>
      <c r="E3014" s="192" t="s">
        <v>251</v>
      </c>
      <c r="F3014" s="191">
        <v>3060</v>
      </c>
      <c r="G3014" s="213" t="str">
        <f t="shared" si="92"/>
        <v>Apeldoorn Zutphen e.o.</v>
      </c>
      <c r="H3014" s="215" t="str">
        <f t="shared" si="93"/>
        <v>AMERSFOORT</v>
      </c>
    </row>
    <row r="3015" spans="1:8" x14ac:dyDescent="0.2">
      <c r="A3015" s="194">
        <v>300</v>
      </c>
      <c r="B3015" s="195">
        <v>6431</v>
      </c>
      <c r="C3015" s="183"/>
      <c r="D3015" s="192" t="s">
        <v>3289</v>
      </c>
      <c r="E3015" s="192" t="s">
        <v>263</v>
      </c>
      <c r="F3015" s="191">
        <v>3150</v>
      </c>
      <c r="G3015" s="213" t="str">
        <f t="shared" si="92"/>
        <v>Amsterdam</v>
      </c>
      <c r="H3015" s="215" t="str">
        <f t="shared" si="93"/>
        <v>AMERSFOORT</v>
      </c>
    </row>
    <row r="3016" spans="1:8" x14ac:dyDescent="0.2">
      <c r="A3016" s="194">
        <v>300</v>
      </c>
      <c r="B3016" s="195">
        <v>6432</v>
      </c>
      <c r="C3016" s="183"/>
      <c r="D3016" s="192" t="s">
        <v>1617</v>
      </c>
      <c r="E3016" s="192" t="s">
        <v>263</v>
      </c>
      <c r="F3016" s="191">
        <v>3150</v>
      </c>
      <c r="G3016" s="213" t="str">
        <f t="shared" si="92"/>
        <v>Amsterdam</v>
      </c>
      <c r="H3016" s="215" t="str">
        <f t="shared" si="93"/>
        <v>AMERSFOORT</v>
      </c>
    </row>
    <row r="3017" spans="1:8" x14ac:dyDescent="0.2">
      <c r="A3017" s="194">
        <v>300</v>
      </c>
      <c r="B3017" s="195">
        <v>6433</v>
      </c>
      <c r="C3017" s="183"/>
      <c r="D3017" s="192" t="s">
        <v>1618</v>
      </c>
      <c r="E3017" s="192" t="s">
        <v>909</v>
      </c>
      <c r="F3017" s="191">
        <v>3090</v>
      </c>
      <c r="G3017" s="213" t="str">
        <f t="shared" si="92"/>
        <v>Utrecht</v>
      </c>
      <c r="H3017" s="215" t="str">
        <f t="shared" si="93"/>
        <v>AMERSFOORT</v>
      </c>
    </row>
    <row r="3018" spans="1:8" x14ac:dyDescent="0.2">
      <c r="A3018" s="194">
        <v>300</v>
      </c>
      <c r="B3018" s="195">
        <v>6434</v>
      </c>
      <c r="C3018" s="183"/>
      <c r="D3018" s="192" t="s">
        <v>3290</v>
      </c>
      <c r="E3018" s="192" t="s">
        <v>331</v>
      </c>
      <c r="F3018" s="191">
        <v>3090</v>
      </c>
      <c r="G3018" s="213" t="str">
        <f t="shared" si="92"/>
        <v>Utrecht</v>
      </c>
      <c r="H3018" s="215" t="str">
        <f t="shared" si="93"/>
        <v>AMERSFOORT</v>
      </c>
    </row>
    <row r="3019" spans="1:8" x14ac:dyDescent="0.2">
      <c r="A3019" s="194">
        <v>300</v>
      </c>
      <c r="B3019" s="195">
        <v>6435</v>
      </c>
      <c r="C3019" s="183"/>
      <c r="D3019" s="192" t="s">
        <v>3291</v>
      </c>
      <c r="E3019" s="192" t="s">
        <v>306</v>
      </c>
      <c r="F3019" s="191">
        <v>3090</v>
      </c>
      <c r="G3019" s="213" t="str">
        <f t="shared" si="92"/>
        <v>Utrecht</v>
      </c>
      <c r="H3019" s="215" t="str">
        <f t="shared" si="93"/>
        <v>AMERSFOORT</v>
      </c>
    </row>
    <row r="3020" spans="1:8" x14ac:dyDescent="0.2">
      <c r="A3020" s="194">
        <v>300</v>
      </c>
      <c r="B3020" s="195">
        <v>6436</v>
      </c>
      <c r="C3020" s="183"/>
      <c r="D3020" s="192" t="s">
        <v>1619</v>
      </c>
      <c r="E3020" s="192" t="s">
        <v>562</v>
      </c>
      <c r="F3020" s="191">
        <v>3090</v>
      </c>
      <c r="G3020" s="213" t="str">
        <f t="shared" si="92"/>
        <v>Utrecht</v>
      </c>
      <c r="H3020" s="215" t="str">
        <f t="shared" si="93"/>
        <v>AMERSFOORT</v>
      </c>
    </row>
    <row r="3021" spans="1:8" x14ac:dyDescent="0.2">
      <c r="A3021" s="194">
        <v>300</v>
      </c>
      <c r="B3021" s="195">
        <v>6437</v>
      </c>
      <c r="C3021" s="183"/>
      <c r="D3021" s="192" t="s">
        <v>1620</v>
      </c>
      <c r="E3021" s="192" t="s">
        <v>1621</v>
      </c>
      <c r="F3021" s="191">
        <v>3110</v>
      </c>
      <c r="G3021" s="213" t="str">
        <f t="shared" si="92"/>
        <v>t Gooi</v>
      </c>
      <c r="H3021" s="215" t="str">
        <f t="shared" si="93"/>
        <v>AMERSFOORT</v>
      </c>
    </row>
    <row r="3022" spans="1:8" x14ac:dyDescent="0.2">
      <c r="A3022" s="194">
        <v>300</v>
      </c>
      <c r="B3022" s="195">
        <v>6438</v>
      </c>
      <c r="C3022" s="183"/>
      <c r="D3022" s="192" t="s">
        <v>3292</v>
      </c>
      <c r="E3022" s="192" t="s">
        <v>1385</v>
      </c>
      <c r="F3022" s="191">
        <v>3100</v>
      </c>
      <c r="G3022" s="213" t="str">
        <f t="shared" si="92"/>
        <v>Flevoland</v>
      </c>
      <c r="H3022" s="215" t="str">
        <f t="shared" si="93"/>
        <v>ZWOLLE</v>
      </c>
    </row>
    <row r="3023" spans="1:8" x14ac:dyDescent="0.2">
      <c r="A3023" s="194">
        <v>300</v>
      </c>
      <c r="B3023" s="195">
        <v>6439</v>
      </c>
      <c r="C3023" s="183"/>
      <c r="D3023" s="192" t="s">
        <v>3293</v>
      </c>
      <c r="E3023" s="192" t="s">
        <v>271</v>
      </c>
      <c r="F3023" s="191">
        <v>3100</v>
      </c>
      <c r="G3023" s="213" t="str">
        <f t="shared" si="92"/>
        <v>Flevoland</v>
      </c>
      <c r="H3023" s="215" t="str">
        <f t="shared" si="93"/>
        <v>ZWOLLE</v>
      </c>
    </row>
    <row r="3024" spans="1:8" x14ac:dyDescent="0.2">
      <c r="A3024" s="194">
        <v>300</v>
      </c>
      <c r="B3024" s="195">
        <v>6440</v>
      </c>
      <c r="C3024" s="183"/>
      <c r="D3024" s="192" t="s">
        <v>3294</v>
      </c>
      <c r="E3024" s="192" t="s">
        <v>263</v>
      </c>
      <c r="F3024" s="191">
        <v>3150</v>
      </c>
      <c r="G3024" s="213" t="str">
        <f t="shared" si="92"/>
        <v>Amsterdam</v>
      </c>
      <c r="H3024" s="215" t="str">
        <f t="shared" si="93"/>
        <v>AMERSFOORT</v>
      </c>
    </row>
    <row r="3025" spans="1:8" x14ac:dyDescent="0.2">
      <c r="A3025" s="194">
        <v>300</v>
      </c>
      <c r="B3025" s="195">
        <v>6441</v>
      </c>
      <c r="C3025" s="183"/>
      <c r="D3025" s="192" t="s">
        <v>3295</v>
      </c>
      <c r="E3025" s="192" t="s">
        <v>463</v>
      </c>
      <c r="F3025" s="191">
        <v>3130</v>
      </c>
      <c r="G3025" s="213" t="str">
        <f t="shared" si="92"/>
        <v>Kennemerland</v>
      </c>
      <c r="H3025" s="215" t="str">
        <f t="shared" si="93"/>
        <v>ZWOLLE</v>
      </c>
    </row>
    <row r="3026" spans="1:8" x14ac:dyDescent="0.2">
      <c r="A3026" s="194">
        <v>300</v>
      </c>
      <c r="B3026" s="195">
        <v>6442</v>
      </c>
      <c r="C3026" s="183"/>
      <c r="D3026" s="192" t="s">
        <v>1622</v>
      </c>
      <c r="E3026" s="192" t="s">
        <v>550</v>
      </c>
      <c r="F3026" s="191">
        <v>3130</v>
      </c>
      <c r="G3026" s="213" t="str">
        <f t="shared" si="92"/>
        <v>Kennemerland</v>
      </c>
      <c r="H3026" s="215" t="str">
        <f t="shared" si="93"/>
        <v>ZWOLLE</v>
      </c>
    </row>
    <row r="3027" spans="1:8" x14ac:dyDescent="0.2">
      <c r="A3027" s="194">
        <v>300</v>
      </c>
      <c r="B3027" s="195">
        <v>6443</v>
      </c>
      <c r="C3027" s="183"/>
      <c r="D3027" s="192" t="s">
        <v>1623</v>
      </c>
      <c r="E3027" s="192" t="s">
        <v>1138</v>
      </c>
      <c r="F3027" s="191">
        <v>3130</v>
      </c>
      <c r="G3027" s="213" t="str">
        <f t="shared" si="92"/>
        <v>Kennemerland</v>
      </c>
      <c r="H3027" s="215" t="str">
        <f t="shared" si="93"/>
        <v>ZWOLLE</v>
      </c>
    </row>
    <row r="3028" spans="1:8" x14ac:dyDescent="0.2">
      <c r="A3028" s="194">
        <v>300</v>
      </c>
      <c r="B3028" s="195">
        <v>6444</v>
      </c>
      <c r="C3028" s="183"/>
      <c r="D3028" s="192" t="s">
        <v>3296</v>
      </c>
      <c r="E3028" s="192" t="s">
        <v>1624</v>
      </c>
      <c r="F3028" s="191">
        <v>3130</v>
      </c>
      <c r="G3028" s="213" t="str">
        <f t="shared" si="92"/>
        <v>Kennemerland</v>
      </c>
      <c r="H3028" s="215" t="str">
        <f t="shared" si="93"/>
        <v>ZWOLLE</v>
      </c>
    </row>
    <row r="3029" spans="1:8" x14ac:dyDescent="0.2">
      <c r="A3029" s="194">
        <v>300</v>
      </c>
      <c r="B3029" s="195">
        <v>6445</v>
      </c>
      <c r="C3029" s="183"/>
      <c r="D3029" s="192" t="s">
        <v>1625</v>
      </c>
      <c r="E3029" s="192" t="s">
        <v>468</v>
      </c>
      <c r="F3029" s="191">
        <v>3060</v>
      </c>
      <c r="G3029" s="213" t="str">
        <f t="shared" si="92"/>
        <v>Apeldoorn Zutphen e.o.</v>
      </c>
      <c r="H3029" s="215" t="str">
        <f t="shared" si="93"/>
        <v>AMERSFOORT</v>
      </c>
    </row>
    <row r="3030" spans="1:8" x14ac:dyDescent="0.2">
      <c r="A3030" s="194">
        <v>300</v>
      </c>
      <c r="B3030" s="195">
        <v>6446</v>
      </c>
      <c r="C3030" s="183"/>
      <c r="D3030" s="192" t="s">
        <v>1626</v>
      </c>
      <c r="E3030" s="192" t="s">
        <v>239</v>
      </c>
      <c r="F3030" s="191">
        <v>3040</v>
      </c>
      <c r="G3030" s="213" t="str">
        <f t="shared" si="92"/>
        <v>Zwolle</v>
      </c>
      <c r="H3030" s="215" t="str">
        <f t="shared" si="93"/>
        <v>ZWOLLE</v>
      </c>
    </row>
    <row r="3031" spans="1:8" x14ac:dyDescent="0.2">
      <c r="A3031" s="194">
        <v>300</v>
      </c>
      <c r="B3031" s="195">
        <v>6447</v>
      </c>
      <c r="C3031" s="183"/>
      <c r="D3031" s="192" t="s">
        <v>1627</v>
      </c>
      <c r="E3031" s="192" t="s">
        <v>562</v>
      </c>
      <c r="F3031" s="191">
        <v>3090</v>
      </c>
      <c r="G3031" s="213" t="str">
        <f t="shared" si="92"/>
        <v>Utrecht</v>
      </c>
      <c r="H3031" s="215" t="str">
        <f t="shared" si="93"/>
        <v>AMERSFOORT</v>
      </c>
    </row>
    <row r="3032" spans="1:8" x14ac:dyDescent="0.2">
      <c r="A3032" s="194">
        <v>300</v>
      </c>
      <c r="B3032" s="195">
        <v>6448</v>
      </c>
      <c r="C3032" s="183"/>
      <c r="D3032" s="192" t="s">
        <v>1057</v>
      </c>
      <c r="E3032" s="192" t="s">
        <v>271</v>
      </c>
      <c r="F3032" s="191">
        <v>3100</v>
      </c>
      <c r="G3032" s="213" t="str">
        <f t="shared" ref="G3032:G3095" si="94">VLOOKUP($F3032,$J$23:$L$54,2,FALSE)</f>
        <v>Flevoland</v>
      </c>
      <c r="H3032" s="215" t="str">
        <f t="shared" ref="H3032:H3095" si="95">VLOOKUP($F3032,$J$23:$L$54,3,FALSE)</f>
        <v>ZWOLLE</v>
      </c>
    </row>
    <row r="3033" spans="1:8" x14ac:dyDescent="0.2">
      <c r="A3033" s="194">
        <v>300</v>
      </c>
      <c r="B3033" s="195">
        <v>6449</v>
      </c>
      <c r="C3033" s="183"/>
      <c r="D3033" s="192" t="s">
        <v>1383</v>
      </c>
      <c r="E3033" s="192" t="s">
        <v>1384</v>
      </c>
      <c r="F3033" s="191">
        <v>3030</v>
      </c>
      <c r="G3033" s="213" t="str">
        <f t="shared" si="94"/>
        <v>Drenthe</v>
      </c>
      <c r="H3033" s="215" t="str">
        <f t="shared" si="95"/>
        <v>ZWOLLE</v>
      </c>
    </row>
    <row r="3034" spans="1:8" x14ac:dyDescent="0.2">
      <c r="A3034" s="194">
        <v>300</v>
      </c>
      <c r="B3034" s="195">
        <v>6450</v>
      </c>
      <c r="C3034" s="183"/>
      <c r="D3034" s="192" t="s">
        <v>3297</v>
      </c>
      <c r="E3034" s="192" t="s">
        <v>1666</v>
      </c>
      <c r="F3034" s="191">
        <v>3110</v>
      </c>
      <c r="G3034" s="213" t="str">
        <f t="shared" si="94"/>
        <v>t Gooi</v>
      </c>
      <c r="H3034" s="215" t="str">
        <f t="shared" si="95"/>
        <v>AMERSFOORT</v>
      </c>
    </row>
    <row r="3035" spans="1:8" x14ac:dyDescent="0.2">
      <c r="A3035" s="194">
        <v>300</v>
      </c>
      <c r="B3035" s="195">
        <v>6451</v>
      </c>
      <c r="C3035" s="183"/>
      <c r="D3035" s="192" t="s">
        <v>2964</v>
      </c>
      <c r="E3035" s="192" t="s">
        <v>583</v>
      </c>
      <c r="F3035" s="191">
        <v>3060</v>
      </c>
      <c r="G3035" s="213" t="str">
        <f t="shared" si="94"/>
        <v>Apeldoorn Zutphen e.o.</v>
      </c>
      <c r="H3035" s="215" t="str">
        <f t="shared" si="95"/>
        <v>AMERSFOORT</v>
      </c>
    </row>
    <row r="3036" spans="1:8" x14ac:dyDescent="0.2">
      <c r="A3036" s="194">
        <v>300</v>
      </c>
      <c r="B3036" s="195">
        <v>6452</v>
      </c>
      <c r="C3036" s="183"/>
      <c r="D3036" s="192" t="s">
        <v>3298</v>
      </c>
      <c r="E3036" s="192" t="s">
        <v>553</v>
      </c>
      <c r="F3036" s="191">
        <v>3210</v>
      </c>
      <c r="G3036" s="213" t="str">
        <f t="shared" si="94"/>
        <v>Rotterdam</v>
      </c>
      <c r="H3036" s="215" t="str">
        <f t="shared" si="95"/>
        <v>ZWOLLE</v>
      </c>
    </row>
    <row r="3037" spans="1:8" x14ac:dyDescent="0.2">
      <c r="A3037" s="194">
        <v>300</v>
      </c>
      <c r="B3037" s="195">
        <v>6453</v>
      </c>
      <c r="C3037" s="183"/>
      <c r="D3037" s="192" t="s">
        <v>3299</v>
      </c>
      <c r="E3037" s="192" t="s">
        <v>271</v>
      </c>
      <c r="F3037" s="191">
        <v>3100</v>
      </c>
      <c r="G3037" s="213" t="str">
        <f t="shared" si="94"/>
        <v>Flevoland</v>
      </c>
      <c r="H3037" s="215" t="str">
        <f t="shared" si="95"/>
        <v>ZWOLLE</v>
      </c>
    </row>
    <row r="3038" spans="1:8" x14ac:dyDescent="0.2">
      <c r="A3038" s="194">
        <v>300</v>
      </c>
      <c r="B3038" s="195">
        <v>6454</v>
      </c>
      <c r="C3038" s="183"/>
      <c r="D3038" s="192" t="s">
        <v>1628</v>
      </c>
      <c r="E3038" s="192" t="s">
        <v>275</v>
      </c>
      <c r="F3038" s="191">
        <v>3060</v>
      </c>
      <c r="G3038" s="213" t="str">
        <f t="shared" si="94"/>
        <v>Apeldoorn Zutphen e.o.</v>
      </c>
      <c r="H3038" s="215" t="str">
        <f t="shared" si="95"/>
        <v>AMERSFOORT</v>
      </c>
    </row>
    <row r="3039" spans="1:8" x14ac:dyDescent="0.2">
      <c r="A3039" s="194">
        <v>300</v>
      </c>
      <c r="B3039" s="195">
        <v>6455</v>
      </c>
      <c r="C3039" s="183"/>
      <c r="D3039" s="192" t="s">
        <v>1629</v>
      </c>
      <c r="E3039" s="192" t="s">
        <v>642</v>
      </c>
      <c r="F3039" s="191">
        <v>3090</v>
      </c>
      <c r="G3039" s="213" t="str">
        <f t="shared" si="94"/>
        <v>Utrecht</v>
      </c>
      <c r="H3039" s="215" t="str">
        <f t="shared" si="95"/>
        <v>AMERSFOORT</v>
      </c>
    </row>
    <row r="3040" spans="1:8" x14ac:dyDescent="0.2">
      <c r="A3040" s="194">
        <v>300</v>
      </c>
      <c r="B3040" s="195">
        <v>6456</v>
      </c>
      <c r="C3040" s="183"/>
      <c r="D3040" s="192" t="s">
        <v>3155</v>
      </c>
      <c r="E3040" s="192" t="s">
        <v>560</v>
      </c>
      <c r="F3040" s="191">
        <v>3210</v>
      </c>
      <c r="G3040" s="213" t="str">
        <f t="shared" si="94"/>
        <v>Rotterdam</v>
      </c>
      <c r="H3040" s="215" t="str">
        <f t="shared" si="95"/>
        <v>ZWOLLE</v>
      </c>
    </row>
    <row r="3041" spans="1:8" x14ac:dyDescent="0.2">
      <c r="A3041" s="194">
        <v>300</v>
      </c>
      <c r="B3041" s="195">
        <v>6457</v>
      </c>
      <c r="C3041" s="183"/>
      <c r="D3041" s="192" t="s">
        <v>1630</v>
      </c>
      <c r="E3041" s="192" t="s">
        <v>275</v>
      </c>
      <c r="F3041" s="191">
        <v>3060</v>
      </c>
      <c r="G3041" s="213" t="str">
        <f t="shared" si="94"/>
        <v>Apeldoorn Zutphen e.o.</v>
      </c>
      <c r="H3041" s="215" t="str">
        <f t="shared" si="95"/>
        <v>AMERSFOORT</v>
      </c>
    </row>
    <row r="3042" spans="1:8" x14ac:dyDescent="0.2">
      <c r="A3042" s="194">
        <v>300</v>
      </c>
      <c r="B3042" s="195">
        <v>6458</v>
      </c>
      <c r="C3042" s="183"/>
      <c r="D3042" s="192" t="s">
        <v>3300</v>
      </c>
      <c r="E3042" s="192" t="s">
        <v>263</v>
      </c>
      <c r="F3042" s="191">
        <v>3150</v>
      </c>
      <c r="G3042" s="213" t="str">
        <f t="shared" si="94"/>
        <v>Amsterdam</v>
      </c>
      <c r="H3042" s="215" t="str">
        <f t="shared" si="95"/>
        <v>AMERSFOORT</v>
      </c>
    </row>
    <row r="3043" spans="1:8" x14ac:dyDescent="0.2">
      <c r="A3043" s="194">
        <v>300</v>
      </c>
      <c r="B3043" s="195">
        <v>6459</v>
      </c>
      <c r="C3043" s="183"/>
      <c r="D3043" s="192" t="s">
        <v>1631</v>
      </c>
      <c r="E3043" s="192" t="s">
        <v>239</v>
      </c>
      <c r="F3043" s="191">
        <v>3040</v>
      </c>
      <c r="G3043" s="213" t="str">
        <f t="shared" si="94"/>
        <v>Zwolle</v>
      </c>
      <c r="H3043" s="215" t="str">
        <f t="shared" si="95"/>
        <v>ZWOLLE</v>
      </c>
    </row>
    <row r="3044" spans="1:8" x14ac:dyDescent="0.2">
      <c r="A3044" s="194">
        <v>300</v>
      </c>
      <c r="B3044" s="195">
        <v>6460</v>
      </c>
      <c r="C3044" s="183"/>
      <c r="D3044" s="192" t="s">
        <v>1632</v>
      </c>
      <c r="E3044" s="192" t="s">
        <v>941</v>
      </c>
      <c r="F3044" s="191">
        <v>3090</v>
      </c>
      <c r="G3044" s="213" t="str">
        <f t="shared" si="94"/>
        <v>Utrecht</v>
      </c>
      <c r="H3044" s="215" t="str">
        <f t="shared" si="95"/>
        <v>AMERSFOORT</v>
      </c>
    </row>
    <row r="3045" spans="1:8" x14ac:dyDescent="0.2">
      <c r="A3045" s="194">
        <v>300</v>
      </c>
      <c r="B3045" s="195">
        <v>6461</v>
      </c>
      <c r="C3045" s="183"/>
      <c r="D3045" s="192" t="s">
        <v>3301</v>
      </c>
      <c r="E3045" s="192" t="s">
        <v>263</v>
      </c>
      <c r="F3045" s="191">
        <v>3150</v>
      </c>
      <c r="G3045" s="213" t="str">
        <f t="shared" si="94"/>
        <v>Amsterdam</v>
      </c>
      <c r="H3045" s="215" t="str">
        <f t="shared" si="95"/>
        <v>AMERSFOORT</v>
      </c>
    </row>
    <row r="3046" spans="1:8" x14ac:dyDescent="0.2">
      <c r="A3046" s="194">
        <v>300</v>
      </c>
      <c r="B3046" s="195">
        <v>6462</v>
      </c>
      <c r="C3046" s="183"/>
      <c r="D3046" s="192" t="s">
        <v>1707</v>
      </c>
      <c r="E3046" s="192" t="s">
        <v>363</v>
      </c>
      <c r="F3046" s="191">
        <v>3100</v>
      </c>
      <c r="G3046" s="213" t="str">
        <f t="shared" si="94"/>
        <v>Flevoland</v>
      </c>
      <c r="H3046" s="215" t="str">
        <f t="shared" si="95"/>
        <v>ZWOLLE</v>
      </c>
    </row>
    <row r="3047" spans="1:8" x14ac:dyDescent="0.2">
      <c r="A3047" s="194">
        <v>300</v>
      </c>
      <c r="B3047" s="195">
        <v>6463</v>
      </c>
      <c r="C3047" s="183"/>
      <c r="D3047" s="192" t="s">
        <v>2969</v>
      </c>
      <c r="E3047" s="192" t="s">
        <v>661</v>
      </c>
      <c r="F3047" s="191">
        <v>3030</v>
      </c>
      <c r="G3047" s="213" t="str">
        <f t="shared" si="94"/>
        <v>Drenthe</v>
      </c>
      <c r="H3047" s="215" t="str">
        <f t="shared" si="95"/>
        <v>ZWOLLE</v>
      </c>
    </row>
    <row r="3048" spans="1:8" x14ac:dyDescent="0.2">
      <c r="A3048" s="194">
        <v>300</v>
      </c>
      <c r="B3048" s="195">
        <v>6464</v>
      </c>
      <c r="C3048" s="183"/>
      <c r="D3048" s="192" t="s">
        <v>3302</v>
      </c>
      <c r="E3048" s="192" t="s">
        <v>263</v>
      </c>
      <c r="F3048" s="191">
        <v>3150</v>
      </c>
      <c r="G3048" s="213" t="str">
        <f t="shared" si="94"/>
        <v>Amsterdam</v>
      </c>
      <c r="H3048" s="215" t="str">
        <f t="shared" si="95"/>
        <v>AMERSFOORT</v>
      </c>
    </row>
    <row r="3049" spans="1:8" x14ac:dyDescent="0.2">
      <c r="A3049" s="194">
        <v>300</v>
      </c>
      <c r="B3049" s="195">
        <v>6465</v>
      </c>
      <c r="C3049" s="183"/>
      <c r="D3049" s="192" t="s">
        <v>3303</v>
      </c>
      <c r="E3049" s="192" t="s">
        <v>251</v>
      </c>
      <c r="F3049" s="191">
        <v>3060</v>
      </c>
      <c r="G3049" s="213" t="str">
        <f t="shared" si="94"/>
        <v>Apeldoorn Zutphen e.o.</v>
      </c>
      <c r="H3049" s="215" t="str">
        <f t="shared" si="95"/>
        <v>AMERSFOORT</v>
      </c>
    </row>
    <row r="3050" spans="1:8" x14ac:dyDescent="0.2">
      <c r="A3050" s="194">
        <v>300</v>
      </c>
      <c r="B3050" s="195">
        <v>6466</v>
      </c>
      <c r="C3050" s="183"/>
      <c r="D3050" s="192" t="s">
        <v>1633</v>
      </c>
      <c r="E3050" s="192" t="s">
        <v>263</v>
      </c>
      <c r="F3050" s="191">
        <v>3150</v>
      </c>
      <c r="G3050" s="213" t="str">
        <f t="shared" si="94"/>
        <v>Amsterdam</v>
      </c>
      <c r="H3050" s="215" t="str">
        <f t="shared" si="95"/>
        <v>AMERSFOORT</v>
      </c>
    </row>
    <row r="3051" spans="1:8" x14ac:dyDescent="0.2">
      <c r="A3051" s="194">
        <v>300</v>
      </c>
      <c r="B3051" s="195">
        <v>6468</v>
      </c>
      <c r="C3051" s="183"/>
      <c r="D3051" s="192" t="s">
        <v>3304</v>
      </c>
      <c r="E3051" s="192" t="s">
        <v>263</v>
      </c>
      <c r="F3051" s="191">
        <v>3150</v>
      </c>
      <c r="G3051" s="213" t="str">
        <f t="shared" si="94"/>
        <v>Amsterdam</v>
      </c>
      <c r="H3051" s="215" t="str">
        <f t="shared" si="95"/>
        <v>AMERSFOORT</v>
      </c>
    </row>
    <row r="3052" spans="1:8" x14ac:dyDescent="0.2">
      <c r="A3052" s="194">
        <v>300</v>
      </c>
      <c r="B3052" s="195">
        <v>6469</v>
      </c>
      <c r="C3052" s="183"/>
      <c r="D3052" s="192" t="s">
        <v>1634</v>
      </c>
      <c r="E3052" s="192" t="s">
        <v>397</v>
      </c>
      <c r="F3052" s="191">
        <v>3210</v>
      </c>
      <c r="G3052" s="213" t="str">
        <f t="shared" si="94"/>
        <v>Rotterdam</v>
      </c>
      <c r="H3052" s="215" t="str">
        <f t="shared" si="95"/>
        <v>ZWOLLE</v>
      </c>
    </row>
    <row r="3053" spans="1:8" x14ac:dyDescent="0.2">
      <c r="A3053" s="194">
        <v>300</v>
      </c>
      <c r="B3053" s="195">
        <v>6470</v>
      </c>
      <c r="C3053" s="183"/>
      <c r="D3053" s="192" t="s">
        <v>1635</v>
      </c>
      <c r="E3053" s="192" t="s">
        <v>428</v>
      </c>
      <c r="F3053" s="191">
        <v>3110</v>
      </c>
      <c r="G3053" s="213" t="str">
        <f t="shared" si="94"/>
        <v>t Gooi</v>
      </c>
      <c r="H3053" s="215" t="str">
        <f t="shared" si="95"/>
        <v>AMERSFOORT</v>
      </c>
    </row>
    <row r="3054" spans="1:8" x14ac:dyDescent="0.2">
      <c r="A3054" s="194">
        <v>300</v>
      </c>
      <c r="B3054" s="195">
        <v>6471</v>
      </c>
      <c r="C3054" s="183"/>
      <c r="D3054" s="192" t="s">
        <v>1636</v>
      </c>
      <c r="E3054" s="192" t="s">
        <v>394</v>
      </c>
      <c r="F3054" s="191">
        <v>3210</v>
      </c>
      <c r="G3054" s="213" t="str">
        <f t="shared" si="94"/>
        <v>Rotterdam</v>
      </c>
      <c r="H3054" s="215" t="str">
        <f t="shared" si="95"/>
        <v>ZWOLLE</v>
      </c>
    </row>
    <row r="3055" spans="1:8" x14ac:dyDescent="0.2">
      <c r="A3055" s="194">
        <v>300</v>
      </c>
      <c r="B3055" s="195">
        <v>6472</v>
      </c>
      <c r="C3055" s="183"/>
      <c r="D3055" s="192" t="s">
        <v>1040</v>
      </c>
      <c r="E3055" s="192" t="s">
        <v>471</v>
      </c>
      <c r="F3055" s="191">
        <v>3100</v>
      </c>
      <c r="G3055" s="213" t="str">
        <f t="shared" si="94"/>
        <v>Flevoland</v>
      </c>
      <c r="H3055" s="215" t="str">
        <f t="shared" si="95"/>
        <v>ZWOLLE</v>
      </c>
    </row>
    <row r="3056" spans="1:8" x14ac:dyDescent="0.2">
      <c r="A3056" s="194">
        <v>300</v>
      </c>
      <c r="B3056" s="195">
        <v>6473</v>
      </c>
      <c r="C3056" s="183"/>
      <c r="D3056" s="192" t="s">
        <v>2970</v>
      </c>
      <c r="E3056" s="192" t="s">
        <v>247</v>
      </c>
      <c r="F3056" s="191">
        <v>3030</v>
      </c>
      <c r="G3056" s="213" t="str">
        <f t="shared" si="94"/>
        <v>Drenthe</v>
      </c>
      <c r="H3056" s="215" t="str">
        <f t="shared" si="95"/>
        <v>ZWOLLE</v>
      </c>
    </row>
    <row r="3057" spans="1:8" x14ac:dyDescent="0.2">
      <c r="A3057" s="194">
        <v>300</v>
      </c>
      <c r="B3057" s="195">
        <v>6474</v>
      </c>
      <c r="C3057" s="183"/>
      <c r="D3057" s="192" t="s">
        <v>3305</v>
      </c>
      <c r="E3057" s="192" t="s">
        <v>567</v>
      </c>
      <c r="F3057" s="191">
        <v>3030</v>
      </c>
      <c r="G3057" s="213" t="str">
        <f t="shared" si="94"/>
        <v>Drenthe</v>
      </c>
      <c r="H3057" s="215" t="str">
        <f t="shared" si="95"/>
        <v>ZWOLLE</v>
      </c>
    </row>
    <row r="3058" spans="1:8" x14ac:dyDescent="0.2">
      <c r="A3058" s="194">
        <v>300</v>
      </c>
      <c r="B3058" s="195">
        <v>6475</v>
      </c>
      <c r="C3058" s="183"/>
      <c r="D3058" s="192" t="s">
        <v>1637</v>
      </c>
      <c r="E3058" s="192" t="s">
        <v>1638</v>
      </c>
      <c r="F3058" s="191">
        <v>3140</v>
      </c>
      <c r="G3058" s="213" t="str">
        <f t="shared" si="94"/>
        <v>Zaanstreek/Waterland</v>
      </c>
      <c r="H3058" s="215" t="str">
        <f t="shared" si="95"/>
        <v>ZWOLLE</v>
      </c>
    </row>
    <row r="3059" spans="1:8" x14ac:dyDescent="0.2">
      <c r="A3059" s="194">
        <v>300</v>
      </c>
      <c r="B3059" s="195">
        <v>6476</v>
      </c>
      <c r="C3059" s="183"/>
      <c r="D3059" s="192" t="s">
        <v>2965</v>
      </c>
      <c r="E3059" s="192" t="s">
        <v>583</v>
      </c>
      <c r="F3059" s="191">
        <v>3060</v>
      </c>
      <c r="G3059" s="213" t="str">
        <f t="shared" si="94"/>
        <v>Apeldoorn Zutphen e.o.</v>
      </c>
      <c r="H3059" s="215" t="str">
        <f t="shared" si="95"/>
        <v>AMERSFOORT</v>
      </c>
    </row>
    <row r="3060" spans="1:8" x14ac:dyDescent="0.2">
      <c r="A3060" s="194">
        <v>300</v>
      </c>
      <c r="B3060" s="195">
        <v>6477</v>
      </c>
      <c r="C3060" s="183"/>
      <c r="D3060" s="192" t="s">
        <v>1639</v>
      </c>
      <c r="E3060" s="192" t="s">
        <v>275</v>
      </c>
      <c r="F3060" s="191">
        <v>3060</v>
      </c>
      <c r="G3060" s="213" t="str">
        <f t="shared" si="94"/>
        <v>Apeldoorn Zutphen e.o.</v>
      </c>
      <c r="H3060" s="215" t="str">
        <f t="shared" si="95"/>
        <v>AMERSFOORT</v>
      </c>
    </row>
    <row r="3061" spans="1:8" x14ac:dyDescent="0.2">
      <c r="A3061" s="194">
        <v>300</v>
      </c>
      <c r="B3061" s="195">
        <v>6478</v>
      </c>
      <c r="C3061" s="183"/>
      <c r="D3061" s="192" t="s">
        <v>1640</v>
      </c>
      <c r="E3061" s="192" t="s">
        <v>263</v>
      </c>
      <c r="F3061" s="191">
        <v>3150</v>
      </c>
      <c r="G3061" s="213" t="str">
        <f t="shared" si="94"/>
        <v>Amsterdam</v>
      </c>
      <c r="H3061" s="215" t="str">
        <f t="shared" si="95"/>
        <v>AMERSFOORT</v>
      </c>
    </row>
    <row r="3062" spans="1:8" x14ac:dyDescent="0.2">
      <c r="A3062" s="194">
        <v>300</v>
      </c>
      <c r="B3062" s="195">
        <v>6480</v>
      </c>
      <c r="C3062" s="183"/>
      <c r="D3062" s="192" t="s">
        <v>3306</v>
      </c>
      <c r="E3062" s="192" t="s">
        <v>458</v>
      </c>
      <c r="F3062" s="191">
        <v>3030</v>
      </c>
      <c r="G3062" s="213" t="str">
        <f t="shared" si="94"/>
        <v>Drenthe</v>
      </c>
      <c r="H3062" s="215" t="str">
        <f t="shared" si="95"/>
        <v>ZWOLLE</v>
      </c>
    </row>
    <row r="3063" spans="1:8" x14ac:dyDescent="0.2">
      <c r="A3063" s="194">
        <v>300</v>
      </c>
      <c r="B3063" s="195">
        <v>6481</v>
      </c>
      <c r="C3063" s="183"/>
      <c r="D3063" s="192" t="s">
        <v>1641</v>
      </c>
      <c r="E3063" s="192" t="s">
        <v>263</v>
      </c>
      <c r="F3063" s="191">
        <v>3150</v>
      </c>
      <c r="G3063" s="213" t="str">
        <f t="shared" si="94"/>
        <v>Amsterdam</v>
      </c>
      <c r="H3063" s="215" t="str">
        <f t="shared" si="95"/>
        <v>AMERSFOORT</v>
      </c>
    </row>
    <row r="3064" spans="1:8" x14ac:dyDescent="0.2">
      <c r="A3064" s="194">
        <v>300</v>
      </c>
      <c r="B3064" s="195">
        <v>6482</v>
      </c>
      <c r="C3064" s="183"/>
      <c r="D3064" s="192" t="s">
        <v>1642</v>
      </c>
      <c r="E3064" s="192" t="s">
        <v>263</v>
      </c>
      <c r="F3064" s="191">
        <v>3150</v>
      </c>
      <c r="G3064" s="213" t="str">
        <f t="shared" si="94"/>
        <v>Amsterdam</v>
      </c>
      <c r="H3064" s="215" t="str">
        <f t="shared" si="95"/>
        <v>AMERSFOORT</v>
      </c>
    </row>
    <row r="3065" spans="1:8" x14ac:dyDescent="0.2">
      <c r="A3065" s="194">
        <v>300</v>
      </c>
      <c r="B3065" s="195">
        <v>6483</v>
      </c>
      <c r="C3065" s="183"/>
      <c r="D3065" s="192" t="s">
        <v>3054</v>
      </c>
      <c r="E3065" s="192" t="s">
        <v>1456</v>
      </c>
      <c r="F3065" s="191">
        <v>3210</v>
      </c>
      <c r="G3065" s="213" t="str">
        <f t="shared" si="94"/>
        <v>Rotterdam</v>
      </c>
      <c r="H3065" s="215" t="str">
        <f t="shared" si="95"/>
        <v>ZWOLLE</v>
      </c>
    </row>
    <row r="3066" spans="1:8" x14ac:dyDescent="0.2">
      <c r="A3066" s="194">
        <v>300</v>
      </c>
      <c r="B3066" s="195">
        <v>6484</v>
      </c>
      <c r="C3066" s="183"/>
      <c r="D3066" s="192" t="s">
        <v>2960</v>
      </c>
      <c r="E3066" s="192" t="s">
        <v>562</v>
      </c>
      <c r="F3066" s="191">
        <v>3090</v>
      </c>
      <c r="G3066" s="213" t="str">
        <f t="shared" si="94"/>
        <v>Utrecht</v>
      </c>
      <c r="H3066" s="215" t="str">
        <f t="shared" si="95"/>
        <v>AMERSFOORT</v>
      </c>
    </row>
    <row r="3067" spans="1:8" x14ac:dyDescent="0.2">
      <c r="A3067" s="194">
        <v>300</v>
      </c>
      <c r="B3067" s="195">
        <v>6485</v>
      </c>
      <c r="C3067" s="183"/>
      <c r="D3067" s="192" t="s">
        <v>1643</v>
      </c>
      <c r="E3067" s="192" t="s">
        <v>902</v>
      </c>
      <c r="F3067" s="191">
        <v>3030</v>
      </c>
      <c r="G3067" s="213" t="str">
        <f t="shared" si="94"/>
        <v>Drenthe</v>
      </c>
      <c r="H3067" s="215" t="str">
        <f t="shared" si="95"/>
        <v>ZWOLLE</v>
      </c>
    </row>
    <row r="3068" spans="1:8" x14ac:dyDescent="0.2">
      <c r="A3068" s="194">
        <v>300</v>
      </c>
      <c r="B3068" s="195">
        <v>6486</v>
      </c>
      <c r="C3068" s="183"/>
      <c r="D3068" s="192" t="s">
        <v>1047</v>
      </c>
      <c r="E3068" s="192" t="s">
        <v>1048</v>
      </c>
      <c r="F3068" s="191">
        <v>3030</v>
      </c>
      <c r="G3068" s="213" t="str">
        <f t="shared" si="94"/>
        <v>Drenthe</v>
      </c>
      <c r="H3068" s="215" t="str">
        <f t="shared" si="95"/>
        <v>ZWOLLE</v>
      </c>
    </row>
    <row r="3069" spans="1:8" x14ac:dyDescent="0.2">
      <c r="A3069" s="194">
        <v>300</v>
      </c>
      <c r="B3069" s="195">
        <v>6487</v>
      </c>
      <c r="C3069" s="183"/>
      <c r="D3069" s="192" t="s">
        <v>2961</v>
      </c>
      <c r="E3069" s="192" t="s">
        <v>429</v>
      </c>
      <c r="F3069" s="191">
        <v>3060</v>
      </c>
      <c r="G3069" s="213" t="str">
        <f t="shared" si="94"/>
        <v>Apeldoorn Zutphen e.o.</v>
      </c>
      <c r="H3069" s="215" t="str">
        <f t="shared" si="95"/>
        <v>AMERSFOORT</v>
      </c>
    </row>
    <row r="3070" spans="1:8" x14ac:dyDescent="0.2">
      <c r="A3070" s="194">
        <v>300</v>
      </c>
      <c r="B3070" s="195">
        <v>6488</v>
      </c>
      <c r="C3070" s="183"/>
      <c r="D3070" s="192" t="s">
        <v>3307</v>
      </c>
      <c r="E3070" s="192" t="s">
        <v>428</v>
      </c>
      <c r="F3070" s="191">
        <v>3110</v>
      </c>
      <c r="G3070" s="213" t="str">
        <f t="shared" si="94"/>
        <v>t Gooi</v>
      </c>
      <c r="H3070" s="215" t="str">
        <f t="shared" si="95"/>
        <v>AMERSFOORT</v>
      </c>
    </row>
    <row r="3071" spans="1:8" x14ac:dyDescent="0.2">
      <c r="A3071" s="194">
        <v>300</v>
      </c>
      <c r="B3071" s="195">
        <v>6489</v>
      </c>
      <c r="C3071" s="183"/>
      <c r="D3071" s="192" t="s">
        <v>3308</v>
      </c>
      <c r="E3071" s="192" t="s">
        <v>580</v>
      </c>
      <c r="F3071" s="191">
        <v>3090</v>
      </c>
      <c r="G3071" s="213" t="str">
        <f t="shared" si="94"/>
        <v>Utrecht</v>
      </c>
      <c r="H3071" s="215" t="str">
        <f t="shared" si="95"/>
        <v>AMERSFOORT</v>
      </c>
    </row>
    <row r="3072" spans="1:8" x14ac:dyDescent="0.2">
      <c r="A3072" s="194">
        <v>300</v>
      </c>
      <c r="B3072" s="195">
        <v>6490</v>
      </c>
      <c r="C3072" s="183"/>
      <c r="D3072" s="192" t="s">
        <v>3309</v>
      </c>
      <c r="E3072" s="192" t="s">
        <v>263</v>
      </c>
      <c r="F3072" s="191">
        <v>3150</v>
      </c>
      <c r="G3072" s="213" t="str">
        <f t="shared" si="94"/>
        <v>Amsterdam</v>
      </c>
      <c r="H3072" s="215" t="str">
        <f t="shared" si="95"/>
        <v>AMERSFOORT</v>
      </c>
    </row>
    <row r="3073" spans="1:8" x14ac:dyDescent="0.2">
      <c r="A3073" s="194">
        <v>300</v>
      </c>
      <c r="B3073" s="195">
        <v>6491</v>
      </c>
      <c r="C3073" s="183"/>
      <c r="D3073" s="192" t="s">
        <v>3310</v>
      </c>
      <c r="E3073" s="192" t="s">
        <v>560</v>
      </c>
      <c r="F3073" s="191">
        <v>3210</v>
      </c>
      <c r="G3073" s="213" t="str">
        <f t="shared" si="94"/>
        <v>Rotterdam</v>
      </c>
      <c r="H3073" s="215" t="str">
        <f t="shared" si="95"/>
        <v>ZWOLLE</v>
      </c>
    </row>
    <row r="3074" spans="1:8" x14ac:dyDescent="0.2">
      <c r="A3074" s="194">
        <v>300</v>
      </c>
      <c r="B3074" s="195">
        <v>6492</v>
      </c>
      <c r="C3074" s="183"/>
      <c r="D3074" s="192" t="s">
        <v>1408</v>
      </c>
      <c r="E3074" s="192" t="s">
        <v>1409</v>
      </c>
      <c r="F3074" s="191">
        <v>3030</v>
      </c>
      <c r="G3074" s="213" t="str">
        <f t="shared" si="94"/>
        <v>Drenthe</v>
      </c>
      <c r="H3074" s="215" t="str">
        <f t="shared" si="95"/>
        <v>ZWOLLE</v>
      </c>
    </row>
    <row r="3075" spans="1:8" x14ac:dyDescent="0.2">
      <c r="A3075" s="194">
        <v>300</v>
      </c>
      <c r="B3075" s="195">
        <v>6493</v>
      </c>
      <c r="C3075" s="183"/>
      <c r="D3075" s="192" t="s">
        <v>1644</v>
      </c>
      <c r="E3075" s="192" t="s">
        <v>558</v>
      </c>
      <c r="F3075" s="191">
        <v>3090</v>
      </c>
      <c r="G3075" s="213" t="str">
        <f t="shared" si="94"/>
        <v>Utrecht</v>
      </c>
      <c r="H3075" s="215" t="str">
        <f t="shared" si="95"/>
        <v>AMERSFOORT</v>
      </c>
    </row>
    <row r="3076" spans="1:8" x14ac:dyDescent="0.2">
      <c r="A3076" s="194">
        <v>300</v>
      </c>
      <c r="B3076" s="195">
        <v>6494</v>
      </c>
      <c r="C3076" s="183"/>
      <c r="D3076" s="192" t="s">
        <v>1460</v>
      </c>
      <c r="E3076" s="192" t="s">
        <v>283</v>
      </c>
      <c r="F3076" s="191">
        <v>3210</v>
      </c>
      <c r="G3076" s="213" t="str">
        <f t="shared" si="94"/>
        <v>Rotterdam</v>
      </c>
      <c r="H3076" s="215" t="str">
        <f t="shared" si="95"/>
        <v>ZWOLLE</v>
      </c>
    </row>
    <row r="3077" spans="1:8" x14ac:dyDescent="0.2">
      <c r="A3077" s="194">
        <v>300</v>
      </c>
      <c r="B3077" s="195">
        <v>6495</v>
      </c>
      <c r="C3077" s="183"/>
      <c r="D3077" s="192" t="s">
        <v>3311</v>
      </c>
      <c r="E3077" s="192" t="s">
        <v>1624</v>
      </c>
      <c r="F3077" s="191">
        <v>3140</v>
      </c>
      <c r="G3077" s="213" t="str">
        <f t="shared" si="94"/>
        <v>Zaanstreek/Waterland</v>
      </c>
      <c r="H3077" s="215" t="str">
        <f t="shared" si="95"/>
        <v>ZWOLLE</v>
      </c>
    </row>
    <row r="3078" spans="1:8" x14ac:dyDescent="0.2">
      <c r="A3078" s="194">
        <v>300</v>
      </c>
      <c r="B3078" s="195">
        <v>6496</v>
      </c>
      <c r="C3078" s="183"/>
      <c r="D3078" s="192" t="s">
        <v>3312</v>
      </c>
      <c r="E3078" s="192" t="s">
        <v>428</v>
      </c>
      <c r="F3078" s="191">
        <v>3110</v>
      </c>
      <c r="G3078" s="213" t="str">
        <f t="shared" si="94"/>
        <v>t Gooi</v>
      </c>
      <c r="H3078" s="215" t="str">
        <f t="shared" si="95"/>
        <v>AMERSFOORT</v>
      </c>
    </row>
    <row r="3079" spans="1:8" x14ac:dyDescent="0.2">
      <c r="A3079" s="194">
        <v>300</v>
      </c>
      <c r="B3079" s="195">
        <v>6497</v>
      </c>
      <c r="C3079" s="183"/>
      <c r="D3079" s="192" t="s">
        <v>3313</v>
      </c>
      <c r="E3079" s="192" t="s">
        <v>263</v>
      </c>
      <c r="F3079" s="191">
        <v>3150</v>
      </c>
      <c r="G3079" s="213" t="str">
        <f t="shared" si="94"/>
        <v>Amsterdam</v>
      </c>
      <c r="H3079" s="215" t="str">
        <f t="shared" si="95"/>
        <v>AMERSFOORT</v>
      </c>
    </row>
    <row r="3080" spans="1:8" x14ac:dyDescent="0.2">
      <c r="A3080" s="194">
        <v>300</v>
      </c>
      <c r="B3080" s="195">
        <v>6498</v>
      </c>
      <c r="C3080" s="183"/>
      <c r="D3080" s="192" t="s">
        <v>1645</v>
      </c>
      <c r="E3080" s="192" t="s">
        <v>560</v>
      </c>
      <c r="F3080" s="191">
        <v>3210</v>
      </c>
      <c r="G3080" s="213" t="str">
        <f t="shared" si="94"/>
        <v>Rotterdam</v>
      </c>
      <c r="H3080" s="215" t="str">
        <f t="shared" si="95"/>
        <v>ZWOLLE</v>
      </c>
    </row>
    <row r="3081" spans="1:8" x14ac:dyDescent="0.2">
      <c r="A3081" s="194">
        <v>300</v>
      </c>
      <c r="B3081" s="195">
        <v>6499</v>
      </c>
      <c r="C3081" s="183"/>
      <c r="D3081" s="192" t="s">
        <v>3314</v>
      </c>
      <c r="E3081" s="192" t="s">
        <v>263</v>
      </c>
      <c r="F3081" s="191">
        <v>3150</v>
      </c>
      <c r="G3081" s="213" t="str">
        <f t="shared" si="94"/>
        <v>Amsterdam</v>
      </c>
      <c r="H3081" s="215" t="str">
        <f t="shared" si="95"/>
        <v>AMERSFOORT</v>
      </c>
    </row>
    <row r="3082" spans="1:8" x14ac:dyDescent="0.2">
      <c r="A3082" s="194">
        <v>300</v>
      </c>
      <c r="B3082" s="195">
        <v>6500</v>
      </c>
      <c r="C3082" s="183"/>
      <c r="D3082" s="192" t="s">
        <v>1646</v>
      </c>
      <c r="E3082" s="192" t="s">
        <v>1647</v>
      </c>
      <c r="F3082" s="191">
        <v>3140</v>
      </c>
      <c r="G3082" s="213" t="str">
        <f t="shared" si="94"/>
        <v>Zaanstreek/Waterland</v>
      </c>
      <c r="H3082" s="215" t="str">
        <f t="shared" si="95"/>
        <v>ZWOLLE</v>
      </c>
    </row>
    <row r="3083" spans="1:8" x14ac:dyDescent="0.2">
      <c r="A3083" s="194">
        <v>300</v>
      </c>
      <c r="B3083" s="195">
        <v>6501</v>
      </c>
      <c r="C3083" s="183"/>
      <c r="D3083" s="192" t="s">
        <v>3315</v>
      </c>
      <c r="E3083" s="192" t="s">
        <v>285</v>
      </c>
      <c r="F3083" s="191">
        <v>3130</v>
      </c>
      <c r="G3083" s="213" t="str">
        <f t="shared" si="94"/>
        <v>Kennemerland</v>
      </c>
      <c r="H3083" s="215" t="str">
        <f t="shared" si="95"/>
        <v>ZWOLLE</v>
      </c>
    </row>
    <row r="3084" spans="1:8" x14ac:dyDescent="0.2">
      <c r="A3084" s="194">
        <v>300</v>
      </c>
      <c r="B3084" s="195">
        <v>6502</v>
      </c>
      <c r="C3084" s="183"/>
      <c r="D3084" s="192" t="s">
        <v>3316</v>
      </c>
      <c r="E3084" s="192" t="s">
        <v>1387</v>
      </c>
      <c r="F3084" s="191">
        <v>3060</v>
      </c>
      <c r="G3084" s="213" t="str">
        <f t="shared" si="94"/>
        <v>Apeldoorn Zutphen e.o.</v>
      </c>
      <c r="H3084" s="215" t="str">
        <f t="shared" si="95"/>
        <v>AMERSFOORT</v>
      </c>
    </row>
    <row r="3085" spans="1:8" x14ac:dyDescent="0.2">
      <c r="A3085" s="194">
        <v>300</v>
      </c>
      <c r="B3085" s="195">
        <v>6503</v>
      </c>
      <c r="C3085" s="183"/>
      <c r="D3085" s="192" t="s">
        <v>1648</v>
      </c>
      <c r="E3085" s="192" t="s">
        <v>288</v>
      </c>
      <c r="F3085" s="191">
        <v>3210</v>
      </c>
      <c r="G3085" s="213" t="str">
        <f t="shared" si="94"/>
        <v>Rotterdam</v>
      </c>
      <c r="H3085" s="215" t="str">
        <f t="shared" si="95"/>
        <v>ZWOLLE</v>
      </c>
    </row>
    <row r="3086" spans="1:8" x14ac:dyDescent="0.2">
      <c r="A3086" s="194">
        <v>300</v>
      </c>
      <c r="B3086" s="195">
        <v>6504</v>
      </c>
      <c r="C3086" s="183"/>
      <c r="D3086" s="192" t="s">
        <v>1649</v>
      </c>
      <c r="E3086" s="192" t="s">
        <v>1565</v>
      </c>
      <c r="F3086" s="191">
        <v>3110</v>
      </c>
      <c r="G3086" s="213" t="str">
        <f t="shared" si="94"/>
        <v>t Gooi</v>
      </c>
      <c r="H3086" s="215" t="str">
        <f t="shared" si="95"/>
        <v>AMERSFOORT</v>
      </c>
    </row>
    <row r="3087" spans="1:8" x14ac:dyDescent="0.2">
      <c r="A3087" s="194">
        <v>300</v>
      </c>
      <c r="B3087" s="195">
        <v>6505</v>
      </c>
      <c r="C3087" s="183"/>
      <c r="D3087" s="192" t="s">
        <v>1650</v>
      </c>
      <c r="E3087" s="192" t="s">
        <v>551</v>
      </c>
      <c r="F3087" s="191">
        <v>3210</v>
      </c>
      <c r="G3087" s="213" t="str">
        <f t="shared" si="94"/>
        <v>Rotterdam</v>
      </c>
      <c r="H3087" s="215" t="str">
        <f t="shared" si="95"/>
        <v>ZWOLLE</v>
      </c>
    </row>
    <row r="3088" spans="1:8" x14ac:dyDescent="0.2">
      <c r="A3088" s="194">
        <v>300</v>
      </c>
      <c r="B3088" s="195">
        <v>6506</v>
      </c>
      <c r="C3088" s="183"/>
      <c r="D3088" s="192" t="s">
        <v>1651</v>
      </c>
      <c r="E3088" s="192" t="s">
        <v>428</v>
      </c>
      <c r="F3088" s="191">
        <v>3110</v>
      </c>
      <c r="G3088" s="213" t="str">
        <f t="shared" si="94"/>
        <v>t Gooi</v>
      </c>
      <c r="H3088" s="215" t="str">
        <f t="shared" si="95"/>
        <v>AMERSFOORT</v>
      </c>
    </row>
    <row r="3089" spans="1:8" x14ac:dyDescent="0.2">
      <c r="A3089" s="194">
        <v>300</v>
      </c>
      <c r="B3089" s="195">
        <v>6507</v>
      </c>
      <c r="C3089" s="183"/>
      <c r="D3089" s="192" t="s">
        <v>1652</v>
      </c>
      <c r="E3089" s="192" t="s">
        <v>428</v>
      </c>
      <c r="F3089" s="191">
        <v>3110</v>
      </c>
      <c r="G3089" s="213" t="str">
        <f t="shared" si="94"/>
        <v>t Gooi</v>
      </c>
      <c r="H3089" s="215" t="str">
        <f t="shared" si="95"/>
        <v>AMERSFOORT</v>
      </c>
    </row>
    <row r="3090" spans="1:8" x14ac:dyDescent="0.2">
      <c r="A3090" s="194">
        <v>300</v>
      </c>
      <c r="B3090" s="195">
        <v>6508</v>
      </c>
      <c r="C3090" s="183"/>
      <c r="D3090" s="192" t="s">
        <v>3063</v>
      </c>
      <c r="E3090" s="192" t="s">
        <v>553</v>
      </c>
      <c r="F3090" s="191">
        <v>3210</v>
      </c>
      <c r="G3090" s="213" t="str">
        <f t="shared" si="94"/>
        <v>Rotterdam</v>
      </c>
      <c r="H3090" s="215" t="str">
        <f t="shared" si="95"/>
        <v>ZWOLLE</v>
      </c>
    </row>
    <row r="3091" spans="1:8" x14ac:dyDescent="0.2">
      <c r="A3091" s="194">
        <v>300</v>
      </c>
      <c r="B3091" s="195">
        <v>6509</v>
      </c>
      <c r="C3091" s="183"/>
      <c r="D3091" s="192" t="s">
        <v>3317</v>
      </c>
      <c r="E3091" s="192" t="s">
        <v>263</v>
      </c>
      <c r="F3091" s="191">
        <v>3150</v>
      </c>
      <c r="G3091" s="213" t="str">
        <f t="shared" si="94"/>
        <v>Amsterdam</v>
      </c>
      <c r="H3091" s="215" t="str">
        <f t="shared" si="95"/>
        <v>AMERSFOORT</v>
      </c>
    </row>
    <row r="3092" spans="1:8" x14ac:dyDescent="0.2">
      <c r="A3092" s="194">
        <v>300</v>
      </c>
      <c r="B3092" s="195">
        <v>6510</v>
      </c>
      <c r="C3092" s="183"/>
      <c r="D3092" s="192" t="s">
        <v>1653</v>
      </c>
      <c r="E3092" s="192" t="s">
        <v>397</v>
      </c>
      <c r="F3092" s="191">
        <v>3210</v>
      </c>
      <c r="G3092" s="213" t="str">
        <f t="shared" si="94"/>
        <v>Rotterdam</v>
      </c>
      <c r="H3092" s="215" t="str">
        <f t="shared" si="95"/>
        <v>ZWOLLE</v>
      </c>
    </row>
    <row r="3093" spans="1:8" x14ac:dyDescent="0.2">
      <c r="A3093" s="194">
        <v>300</v>
      </c>
      <c r="B3093" s="195">
        <v>6511</v>
      </c>
      <c r="C3093" s="183"/>
      <c r="D3093" s="192" t="s">
        <v>1654</v>
      </c>
      <c r="E3093" s="192" t="s">
        <v>276</v>
      </c>
      <c r="F3093" s="191">
        <v>3090</v>
      </c>
      <c r="G3093" s="213" t="str">
        <f t="shared" si="94"/>
        <v>Utrecht</v>
      </c>
      <c r="H3093" s="215" t="str">
        <f t="shared" si="95"/>
        <v>AMERSFOORT</v>
      </c>
    </row>
    <row r="3094" spans="1:8" x14ac:dyDescent="0.2">
      <c r="A3094" s="194">
        <v>300</v>
      </c>
      <c r="B3094" s="195">
        <v>6512</v>
      </c>
      <c r="C3094" s="183"/>
      <c r="D3094" s="192" t="s">
        <v>3068</v>
      </c>
      <c r="E3094" s="192" t="s">
        <v>553</v>
      </c>
      <c r="F3094" s="191">
        <v>3210</v>
      </c>
      <c r="G3094" s="213" t="str">
        <f t="shared" si="94"/>
        <v>Rotterdam</v>
      </c>
      <c r="H3094" s="215" t="str">
        <f t="shared" si="95"/>
        <v>ZWOLLE</v>
      </c>
    </row>
    <row r="3095" spans="1:8" x14ac:dyDescent="0.2">
      <c r="A3095" s="194">
        <v>300</v>
      </c>
      <c r="B3095" s="195">
        <v>6513</v>
      </c>
      <c r="C3095" s="183"/>
      <c r="D3095" s="192" t="s">
        <v>1655</v>
      </c>
      <c r="E3095" s="192" t="s">
        <v>263</v>
      </c>
      <c r="F3095" s="191">
        <v>3150</v>
      </c>
      <c r="G3095" s="213" t="str">
        <f t="shared" si="94"/>
        <v>Amsterdam</v>
      </c>
      <c r="H3095" s="215" t="str">
        <f t="shared" si="95"/>
        <v>AMERSFOORT</v>
      </c>
    </row>
    <row r="3096" spans="1:8" x14ac:dyDescent="0.2">
      <c r="A3096" s="194">
        <v>300</v>
      </c>
      <c r="B3096" s="195">
        <v>6514</v>
      </c>
      <c r="C3096" s="183"/>
      <c r="D3096" s="192" t="s">
        <v>3318</v>
      </c>
      <c r="E3096" s="192" t="s">
        <v>263</v>
      </c>
      <c r="F3096" s="191">
        <v>3150</v>
      </c>
      <c r="G3096" s="213" t="str">
        <f t="shared" ref="G3096:G3159" si="96">VLOOKUP($F3096,$J$23:$L$54,2,FALSE)</f>
        <v>Amsterdam</v>
      </c>
      <c r="H3096" s="215" t="str">
        <f t="shared" ref="H3096:H3159" si="97">VLOOKUP($F3096,$J$23:$L$54,3,FALSE)</f>
        <v>AMERSFOORT</v>
      </c>
    </row>
    <row r="3097" spans="1:8" x14ac:dyDescent="0.2">
      <c r="A3097" s="194">
        <v>300</v>
      </c>
      <c r="B3097" s="195">
        <v>6515</v>
      </c>
      <c r="C3097" s="183"/>
      <c r="D3097" s="192" t="s">
        <v>1656</v>
      </c>
      <c r="E3097" s="192" t="s">
        <v>263</v>
      </c>
      <c r="F3097" s="191">
        <v>3150</v>
      </c>
      <c r="G3097" s="213" t="str">
        <f t="shared" si="96"/>
        <v>Amsterdam</v>
      </c>
      <c r="H3097" s="215" t="str">
        <f t="shared" si="97"/>
        <v>AMERSFOORT</v>
      </c>
    </row>
    <row r="3098" spans="1:8" x14ac:dyDescent="0.2">
      <c r="A3098" s="194">
        <v>300</v>
      </c>
      <c r="B3098" s="195">
        <v>6516</v>
      </c>
      <c r="C3098" s="183"/>
      <c r="D3098" s="192" t="s">
        <v>3319</v>
      </c>
      <c r="E3098" s="192" t="s">
        <v>559</v>
      </c>
      <c r="F3098" s="191">
        <v>3150</v>
      </c>
      <c r="G3098" s="213" t="str">
        <f t="shared" si="96"/>
        <v>Amsterdam</v>
      </c>
      <c r="H3098" s="215" t="str">
        <f t="shared" si="97"/>
        <v>AMERSFOORT</v>
      </c>
    </row>
    <row r="3099" spans="1:8" x14ac:dyDescent="0.2">
      <c r="A3099" s="194">
        <v>300</v>
      </c>
      <c r="B3099" s="195">
        <v>6517</v>
      </c>
      <c r="C3099" s="183"/>
      <c r="D3099" s="192" t="s">
        <v>2971</v>
      </c>
      <c r="E3099" s="192" t="s">
        <v>245</v>
      </c>
      <c r="F3099" s="191">
        <v>3030</v>
      </c>
      <c r="G3099" s="213" t="str">
        <f t="shared" si="96"/>
        <v>Drenthe</v>
      </c>
      <c r="H3099" s="215" t="str">
        <f t="shared" si="97"/>
        <v>ZWOLLE</v>
      </c>
    </row>
    <row r="3100" spans="1:8" x14ac:dyDescent="0.2">
      <c r="A3100" s="194">
        <v>300</v>
      </c>
      <c r="B3100" s="195">
        <v>6518</v>
      </c>
      <c r="C3100" s="183"/>
      <c r="D3100" s="192" t="s">
        <v>3320</v>
      </c>
      <c r="E3100" s="192" t="s">
        <v>263</v>
      </c>
      <c r="F3100" s="191">
        <v>3150</v>
      </c>
      <c r="G3100" s="213" t="str">
        <f t="shared" si="96"/>
        <v>Amsterdam</v>
      </c>
      <c r="H3100" s="215" t="str">
        <f t="shared" si="97"/>
        <v>AMERSFOORT</v>
      </c>
    </row>
    <row r="3101" spans="1:8" x14ac:dyDescent="0.2">
      <c r="A3101" s="194">
        <v>300</v>
      </c>
      <c r="B3101" s="195">
        <v>6519</v>
      </c>
      <c r="C3101" s="183"/>
      <c r="D3101" s="192" t="s">
        <v>3321</v>
      </c>
      <c r="E3101" s="192" t="s">
        <v>566</v>
      </c>
      <c r="F3101" s="191">
        <v>3110</v>
      </c>
      <c r="G3101" s="213" t="str">
        <f t="shared" si="96"/>
        <v>t Gooi</v>
      </c>
      <c r="H3101" s="215" t="str">
        <f t="shared" si="97"/>
        <v>AMERSFOORT</v>
      </c>
    </row>
    <row r="3102" spans="1:8" x14ac:dyDescent="0.2">
      <c r="A3102" s="194">
        <v>300</v>
      </c>
      <c r="B3102" s="195">
        <v>6520</v>
      </c>
      <c r="C3102" s="183"/>
      <c r="D3102" s="192" t="s">
        <v>3069</v>
      </c>
      <c r="E3102" s="192" t="s">
        <v>401</v>
      </c>
      <c r="F3102" s="191">
        <v>3210</v>
      </c>
      <c r="G3102" s="213" t="str">
        <f t="shared" si="96"/>
        <v>Rotterdam</v>
      </c>
      <c r="H3102" s="215" t="str">
        <f t="shared" si="97"/>
        <v>ZWOLLE</v>
      </c>
    </row>
    <row r="3103" spans="1:8" x14ac:dyDescent="0.2">
      <c r="A3103" s="194">
        <v>300</v>
      </c>
      <c r="B3103" s="195">
        <v>6521</v>
      </c>
      <c r="C3103" s="183"/>
      <c r="D3103" s="192" t="s">
        <v>2963</v>
      </c>
      <c r="E3103" s="192" t="s">
        <v>275</v>
      </c>
      <c r="F3103" s="191">
        <v>3060</v>
      </c>
      <c r="G3103" s="213" t="str">
        <f t="shared" si="96"/>
        <v>Apeldoorn Zutphen e.o.</v>
      </c>
      <c r="H3103" s="215" t="str">
        <f t="shared" si="97"/>
        <v>AMERSFOORT</v>
      </c>
    </row>
    <row r="3104" spans="1:8" x14ac:dyDescent="0.2">
      <c r="A3104" s="194">
        <v>300</v>
      </c>
      <c r="B3104" s="195">
        <v>6522</v>
      </c>
      <c r="C3104" s="183"/>
      <c r="D3104" s="192" t="s">
        <v>1704</v>
      </c>
      <c r="E3104" s="192" t="s">
        <v>639</v>
      </c>
      <c r="F3104" s="191">
        <v>3030</v>
      </c>
      <c r="G3104" s="213" t="str">
        <f t="shared" si="96"/>
        <v>Drenthe</v>
      </c>
      <c r="H3104" s="215" t="str">
        <f t="shared" si="97"/>
        <v>ZWOLLE</v>
      </c>
    </row>
    <row r="3105" spans="1:8" x14ac:dyDescent="0.2">
      <c r="A3105" s="194">
        <v>300</v>
      </c>
      <c r="B3105" s="195">
        <v>6523</v>
      </c>
      <c r="C3105" s="183"/>
      <c r="D3105" s="192" t="s">
        <v>1657</v>
      </c>
      <c r="E3105" s="192" t="s">
        <v>268</v>
      </c>
      <c r="F3105" s="191">
        <v>3040</v>
      </c>
      <c r="G3105" s="213" t="str">
        <f t="shared" si="96"/>
        <v>Zwolle</v>
      </c>
      <c r="H3105" s="215" t="str">
        <f t="shared" si="97"/>
        <v>ZWOLLE</v>
      </c>
    </row>
    <row r="3106" spans="1:8" x14ac:dyDescent="0.2">
      <c r="A3106" s="194">
        <v>300</v>
      </c>
      <c r="B3106" s="195">
        <v>6524</v>
      </c>
      <c r="C3106" s="183"/>
      <c r="D3106" s="192" t="s">
        <v>3322</v>
      </c>
      <c r="E3106" s="192" t="s">
        <v>263</v>
      </c>
      <c r="F3106" s="191">
        <v>3150</v>
      </c>
      <c r="G3106" s="213" t="str">
        <f t="shared" si="96"/>
        <v>Amsterdam</v>
      </c>
      <c r="H3106" s="215" t="str">
        <f t="shared" si="97"/>
        <v>AMERSFOORT</v>
      </c>
    </row>
    <row r="3107" spans="1:8" x14ac:dyDescent="0.2">
      <c r="A3107" s="194">
        <v>300</v>
      </c>
      <c r="B3107" s="195">
        <v>6525</v>
      </c>
      <c r="C3107" s="183"/>
      <c r="D3107" s="192" t="s">
        <v>3323</v>
      </c>
      <c r="E3107" s="192" t="s">
        <v>263</v>
      </c>
      <c r="F3107" s="191">
        <v>3150</v>
      </c>
      <c r="G3107" s="213" t="str">
        <f t="shared" si="96"/>
        <v>Amsterdam</v>
      </c>
      <c r="H3107" s="215" t="str">
        <f t="shared" si="97"/>
        <v>AMERSFOORT</v>
      </c>
    </row>
    <row r="3108" spans="1:8" x14ac:dyDescent="0.2">
      <c r="A3108" s="194">
        <v>300</v>
      </c>
      <c r="B3108" s="195">
        <v>6526</v>
      </c>
      <c r="C3108" s="183"/>
      <c r="D3108" s="192" t="s">
        <v>1658</v>
      </c>
      <c r="E3108" s="192" t="s">
        <v>1614</v>
      </c>
      <c r="F3108" s="191">
        <v>3090</v>
      </c>
      <c r="G3108" s="213" t="str">
        <f t="shared" si="96"/>
        <v>Utrecht</v>
      </c>
      <c r="H3108" s="215" t="str">
        <f t="shared" si="97"/>
        <v>AMERSFOORT</v>
      </c>
    </row>
    <row r="3109" spans="1:8" x14ac:dyDescent="0.2">
      <c r="A3109" s="194">
        <v>300</v>
      </c>
      <c r="B3109" s="195">
        <v>6527</v>
      </c>
      <c r="C3109" s="183"/>
      <c r="D3109" s="192" t="s">
        <v>3324</v>
      </c>
      <c r="E3109" s="192" t="s">
        <v>560</v>
      </c>
      <c r="F3109" s="191">
        <v>3210</v>
      </c>
      <c r="G3109" s="213" t="str">
        <f t="shared" si="96"/>
        <v>Rotterdam</v>
      </c>
      <c r="H3109" s="215" t="str">
        <f t="shared" si="97"/>
        <v>ZWOLLE</v>
      </c>
    </row>
    <row r="3110" spans="1:8" x14ac:dyDescent="0.2">
      <c r="A3110" s="194">
        <v>300</v>
      </c>
      <c r="B3110" s="195">
        <v>6528</v>
      </c>
      <c r="C3110" s="183"/>
      <c r="D3110" s="192" t="s">
        <v>1659</v>
      </c>
      <c r="E3110" s="192" t="s">
        <v>263</v>
      </c>
      <c r="F3110" s="191">
        <v>3150</v>
      </c>
      <c r="G3110" s="213" t="str">
        <f t="shared" si="96"/>
        <v>Amsterdam</v>
      </c>
      <c r="H3110" s="215" t="str">
        <f t="shared" si="97"/>
        <v>AMERSFOORT</v>
      </c>
    </row>
    <row r="3111" spans="1:8" x14ac:dyDescent="0.2">
      <c r="A3111" s="194">
        <v>300</v>
      </c>
      <c r="B3111" s="195">
        <v>6529</v>
      </c>
      <c r="C3111" s="183"/>
      <c r="D3111" s="192" t="s">
        <v>3325</v>
      </c>
      <c r="E3111" s="192" t="s">
        <v>428</v>
      </c>
      <c r="F3111" s="191">
        <v>3110</v>
      </c>
      <c r="G3111" s="213" t="str">
        <f t="shared" si="96"/>
        <v>t Gooi</v>
      </c>
      <c r="H3111" s="215" t="str">
        <f t="shared" si="97"/>
        <v>AMERSFOORT</v>
      </c>
    </row>
    <row r="3112" spans="1:8" x14ac:dyDescent="0.2">
      <c r="A3112" s="194">
        <v>300</v>
      </c>
      <c r="B3112" s="195">
        <v>6530</v>
      </c>
      <c r="C3112" s="183"/>
      <c r="D3112" s="192" t="s">
        <v>3153</v>
      </c>
      <c r="E3112" s="192" t="s">
        <v>311</v>
      </c>
      <c r="F3112" s="191">
        <v>3190</v>
      </c>
      <c r="G3112" s="213" t="str">
        <f t="shared" si="96"/>
        <v>Delft Westland Oostland</v>
      </c>
      <c r="H3112" s="215" t="str">
        <f t="shared" si="97"/>
        <v>SCHIEDAM</v>
      </c>
    </row>
    <row r="3113" spans="1:8" x14ac:dyDescent="0.2">
      <c r="A3113" s="194">
        <v>300</v>
      </c>
      <c r="B3113" s="195">
        <v>6531</v>
      </c>
      <c r="C3113" s="183"/>
      <c r="D3113" s="192" t="s">
        <v>3326</v>
      </c>
      <c r="E3113" s="192" t="s">
        <v>332</v>
      </c>
      <c r="F3113" s="191">
        <v>3190</v>
      </c>
      <c r="G3113" s="213" t="str">
        <f t="shared" si="96"/>
        <v>Delft Westland Oostland</v>
      </c>
      <c r="H3113" s="215" t="str">
        <f t="shared" si="97"/>
        <v>SCHIEDAM</v>
      </c>
    </row>
    <row r="3114" spans="1:8" x14ac:dyDescent="0.2">
      <c r="A3114" s="194">
        <v>300</v>
      </c>
      <c r="B3114" s="195">
        <v>6532</v>
      </c>
      <c r="C3114" s="183"/>
      <c r="D3114" s="192" t="s">
        <v>3063</v>
      </c>
      <c r="E3114" s="192" t="s">
        <v>553</v>
      </c>
      <c r="F3114" s="191">
        <v>3190</v>
      </c>
      <c r="G3114" s="213" t="str">
        <f t="shared" si="96"/>
        <v>Delft Westland Oostland</v>
      </c>
      <c r="H3114" s="215" t="str">
        <f t="shared" si="97"/>
        <v>SCHIEDAM</v>
      </c>
    </row>
    <row r="3115" spans="1:8" x14ac:dyDescent="0.2">
      <c r="A3115" s="194">
        <v>300</v>
      </c>
      <c r="B3115" s="195">
        <v>6533</v>
      </c>
      <c r="C3115" s="183"/>
      <c r="D3115" s="192" t="s">
        <v>3327</v>
      </c>
      <c r="E3115" s="192" t="s">
        <v>560</v>
      </c>
      <c r="F3115" s="191"/>
      <c r="G3115" s="213" t="e">
        <f t="shared" si="96"/>
        <v>#N/A</v>
      </c>
      <c r="H3115" s="215" t="e">
        <f t="shared" si="97"/>
        <v>#N/A</v>
      </c>
    </row>
    <row r="3116" spans="1:8" x14ac:dyDescent="0.2">
      <c r="A3116" s="194">
        <v>300</v>
      </c>
      <c r="B3116" s="195">
        <v>6534</v>
      </c>
      <c r="C3116" s="183"/>
      <c r="D3116" s="192" t="s">
        <v>3328</v>
      </c>
      <c r="E3116" s="192" t="s">
        <v>401</v>
      </c>
      <c r="F3116" s="191">
        <v>3190</v>
      </c>
      <c r="G3116" s="213" t="str">
        <f t="shared" si="96"/>
        <v>Delft Westland Oostland</v>
      </c>
      <c r="H3116" s="215" t="str">
        <f t="shared" si="97"/>
        <v>SCHIEDAM</v>
      </c>
    </row>
    <row r="3117" spans="1:8" x14ac:dyDescent="0.2">
      <c r="A3117" s="194">
        <v>300</v>
      </c>
      <c r="B3117" s="195">
        <v>6535</v>
      </c>
      <c r="C3117" s="183"/>
      <c r="D3117" s="192" t="s">
        <v>3329</v>
      </c>
      <c r="E3117" s="192" t="s">
        <v>394</v>
      </c>
      <c r="F3117" s="191">
        <v>3190</v>
      </c>
      <c r="G3117" s="213" t="str">
        <f t="shared" si="96"/>
        <v>Delft Westland Oostland</v>
      </c>
      <c r="H3117" s="215" t="str">
        <f t="shared" si="97"/>
        <v>SCHIEDAM</v>
      </c>
    </row>
    <row r="3118" spans="1:8" x14ac:dyDescent="0.2">
      <c r="A3118" s="194">
        <v>300</v>
      </c>
      <c r="B3118" s="195">
        <v>6536</v>
      </c>
      <c r="C3118" s="183"/>
      <c r="D3118" s="192" t="s">
        <v>3330</v>
      </c>
      <c r="E3118" s="192" t="s">
        <v>283</v>
      </c>
      <c r="F3118" s="191">
        <v>3190</v>
      </c>
      <c r="G3118" s="213" t="str">
        <f t="shared" si="96"/>
        <v>Delft Westland Oostland</v>
      </c>
      <c r="H3118" s="215" t="str">
        <f t="shared" si="97"/>
        <v>SCHIEDAM</v>
      </c>
    </row>
    <row r="3119" spans="1:8" x14ac:dyDescent="0.2">
      <c r="A3119" s="194">
        <v>300</v>
      </c>
      <c r="B3119" s="195">
        <v>6537</v>
      </c>
      <c r="C3119" s="183"/>
      <c r="D3119" s="192" t="s">
        <v>3068</v>
      </c>
      <c r="E3119" s="192" t="s">
        <v>553</v>
      </c>
      <c r="F3119" s="191">
        <v>3190</v>
      </c>
      <c r="G3119" s="213" t="str">
        <f t="shared" si="96"/>
        <v>Delft Westland Oostland</v>
      </c>
      <c r="H3119" s="215" t="str">
        <f t="shared" si="97"/>
        <v>SCHIEDAM</v>
      </c>
    </row>
    <row r="3120" spans="1:8" x14ac:dyDescent="0.2">
      <c r="A3120" s="194">
        <v>300</v>
      </c>
      <c r="B3120" s="195">
        <v>6538</v>
      </c>
      <c r="C3120" s="183"/>
      <c r="D3120" s="192" t="s">
        <v>3331</v>
      </c>
      <c r="E3120" s="192" t="s">
        <v>560</v>
      </c>
      <c r="F3120" s="191">
        <v>3190</v>
      </c>
      <c r="G3120" s="213" t="str">
        <f t="shared" si="96"/>
        <v>Delft Westland Oostland</v>
      </c>
      <c r="H3120" s="215" t="str">
        <f t="shared" si="97"/>
        <v>SCHIEDAM</v>
      </c>
    </row>
    <row r="3121" spans="1:8" x14ac:dyDescent="0.2">
      <c r="A3121" s="194">
        <v>300</v>
      </c>
      <c r="B3121" s="195">
        <v>6539</v>
      </c>
      <c r="C3121" s="183"/>
      <c r="D3121" s="192" t="s">
        <v>3332</v>
      </c>
      <c r="E3121" s="192" t="s">
        <v>404</v>
      </c>
      <c r="F3121" s="191">
        <v>3190</v>
      </c>
      <c r="G3121" s="213" t="str">
        <f t="shared" si="96"/>
        <v>Delft Westland Oostland</v>
      </c>
      <c r="H3121" s="215" t="str">
        <f t="shared" si="97"/>
        <v>SCHIEDAM</v>
      </c>
    </row>
    <row r="3122" spans="1:8" x14ac:dyDescent="0.2">
      <c r="A3122" s="194">
        <v>300</v>
      </c>
      <c r="B3122" s="195">
        <v>6540</v>
      </c>
      <c r="C3122" s="183"/>
      <c r="D3122" s="192" t="s">
        <v>3333</v>
      </c>
      <c r="E3122" s="192" t="s">
        <v>553</v>
      </c>
      <c r="F3122" s="191">
        <v>3190</v>
      </c>
      <c r="G3122" s="213" t="str">
        <f t="shared" si="96"/>
        <v>Delft Westland Oostland</v>
      </c>
      <c r="H3122" s="215" t="str">
        <f t="shared" si="97"/>
        <v>SCHIEDAM</v>
      </c>
    </row>
    <row r="3123" spans="1:8" x14ac:dyDescent="0.2">
      <c r="A3123" s="194">
        <v>300</v>
      </c>
      <c r="B3123" s="195">
        <v>6541</v>
      </c>
      <c r="C3123" s="183"/>
      <c r="D3123" s="192" t="s">
        <v>3334</v>
      </c>
      <c r="E3123" s="192" t="s">
        <v>579</v>
      </c>
      <c r="F3123" s="191">
        <v>3190</v>
      </c>
      <c r="G3123" s="213" t="str">
        <f t="shared" si="96"/>
        <v>Delft Westland Oostland</v>
      </c>
      <c r="H3123" s="215" t="str">
        <f t="shared" si="97"/>
        <v>SCHIEDAM</v>
      </c>
    </row>
    <row r="3124" spans="1:8" x14ac:dyDescent="0.2">
      <c r="A3124" s="194">
        <v>300</v>
      </c>
      <c r="B3124" s="195">
        <v>6543</v>
      </c>
      <c r="C3124" s="183"/>
      <c r="D3124" s="192" t="s">
        <v>1071</v>
      </c>
      <c r="E3124" s="192" t="s">
        <v>579</v>
      </c>
      <c r="F3124" s="191">
        <v>3190</v>
      </c>
      <c r="G3124" s="213" t="str">
        <f t="shared" si="96"/>
        <v>Delft Westland Oostland</v>
      </c>
      <c r="H3124" s="215" t="str">
        <f t="shared" si="97"/>
        <v>SCHIEDAM</v>
      </c>
    </row>
    <row r="3125" spans="1:8" x14ac:dyDescent="0.2">
      <c r="A3125" s="194">
        <v>300</v>
      </c>
      <c r="B3125" s="195">
        <v>6544</v>
      </c>
      <c r="C3125" s="183"/>
      <c r="D3125" s="192" t="s">
        <v>3335</v>
      </c>
      <c r="E3125" s="192" t="s">
        <v>553</v>
      </c>
      <c r="F3125" s="191">
        <v>3190</v>
      </c>
      <c r="G3125" s="213" t="str">
        <f t="shared" si="96"/>
        <v>Delft Westland Oostland</v>
      </c>
      <c r="H3125" s="215" t="str">
        <f t="shared" si="97"/>
        <v>SCHIEDAM</v>
      </c>
    </row>
    <row r="3126" spans="1:8" x14ac:dyDescent="0.2">
      <c r="A3126" s="194">
        <v>300</v>
      </c>
      <c r="B3126" s="195">
        <v>6545</v>
      </c>
      <c r="C3126" s="183"/>
      <c r="D3126" s="192" t="s">
        <v>3110</v>
      </c>
      <c r="E3126" s="192" t="s">
        <v>553</v>
      </c>
      <c r="F3126" s="191">
        <v>3190</v>
      </c>
      <c r="G3126" s="213" t="str">
        <f t="shared" si="96"/>
        <v>Delft Westland Oostland</v>
      </c>
      <c r="H3126" s="215" t="str">
        <f t="shared" si="97"/>
        <v>SCHIEDAM</v>
      </c>
    </row>
    <row r="3127" spans="1:8" x14ac:dyDescent="0.2">
      <c r="A3127" s="194">
        <v>300</v>
      </c>
      <c r="B3127" s="195">
        <v>6546</v>
      </c>
      <c r="C3127" s="183"/>
      <c r="D3127" s="192" t="s">
        <v>3336</v>
      </c>
      <c r="E3127" s="192" t="s">
        <v>553</v>
      </c>
      <c r="F3127" s="191">
        <v>3190</v>
      </c>
      <c r="G3127" s="213" t="str">
        <f t="shared" si="96"/>
        <v>Delft Westland Oostland</v>
      </c>
      <c r="H3127" s="215" t="str">
        <f t="shared" si="97"/>
        <v>SCHIEDAM</v>
      </c>
    </row>
    <row r="3128" spans="1:8" x14ac:dyDescent="0.2">
      <c r="A3128" s="194">
        <v>300</v>
      </c>
      <c r="B3128" s="195">
        <v>6547</v>
      </c>
      <c r="C3128" s="183"/>
      <c r="D3128" s="192" t="s">
        <v>3337</v>
      </c>
      <c r="E3128" s="192" t="s">
        <v>551</v>
      </c>
      <c r="F3128" s="191">
        <v>3190</v>
      </c>
      <c r="G3128" s="213" t="str">
        <f t="shared" si="96"/>
        <v>Delft Westland Oostland</v>
      </c>
      <c r="H3128" s="215" t="str">
        <f t="shared" si="97"/>
        <v>SCHIEDAM</v>
      </c>
    </row>
    <row r="3129" spans="1:8" x14ac:dyDescent="0.2">
      <c r="A3129" s="194">
        <v>300</v>
      </c>
      <c r="B3129" s="195">
        <v>6548</v>
      </c>
      <c r="C3129" s="183"/>
      <c r="D3129" s="192" t="s">
        <v>3337</v>
      </c>
      <c r="E3129" s="192" t="s">
        <v>551</v>
      </c>
      <c r="F3129" s="191">
        <v>3220</v>
      </c>
      <c r="G3129" s="213" t="str">
        <f t="shared" si="96"/>
        <v>Nieuwe Waterweg Noord</v>
      </c>
      <c r="H3129" s="215" t="str">
        <f t="shared" si="97"/>
        <v>SCHIEDAM</v>
      </c>
    </row>
    <row r="3130" spans="1:8" x14ac:dyDescent="0.2">
      <c r="A3130" s="194">
        <v>300</v>
      </c>
      <c r="B3130" s="195">
        <v>6549</v>
      </c>
      <c r="C3130" s="183"/>
      <c r="D3130" s="192" t="s">
        <v>3338</v>
      </c>
      <c r="E3130" s="192" t="s">
        <v>288</v>
      </c>
      <c r="F3130" s="191">
        <v>3220</v>
      </c>
      <c r="G3130" s="213" t="str">
        <f t="shared" si="96"/>
        <v>Nieuwe Waterweg Noord</v>
      </c>
      <c r="H3130" s="215" t="str">
        <f t="shared" si="97"/>
        <v>SCHIEDAM</v>
      </c>
    </row>
    <row r="3131" spans="1:8" x14ac:dyDescent="0.2">
      <c r="A3131" s="194">
        <v>300</v>
      </c>
      <c r="B3131" s="195">
        <v>6550</v>
      </c>
      <c r="C3131" s="183"/>
      <c r="D3131" s="192" t="s">
        <v>1660</v>
      </c>
      <c r="E3131" s="192" t="s">
        <v>394</v>
      </c>
      <c r="F3131" s="191">
        <v>3220</v>
      </c>
      <c r="G3131" s="213" t="str">
        <f t="shared" si="96"/>
        <v>Nieuwe Waterweg Noord</v>
      </c>
      <c r="H3131" s="215" t="str">
        <f t="shared" si="97"/>
        <v>SCHIEDAM</v>
      </c>
    </row>
    <row r="3132" spans="1:8" x14ac:dyDescent="0.2">
      <c r="A3132" s="194">
        <v>300</v>
      </c>
      <c r="B3132" s="195">
        <v>6551</v>
      </c>
      <c r="C3132" s="183"/>
      <c r="D3132" s="192" t="s">
        <v>3339</v>
      </c>
      <c r="E3132" s="192" t="s">
        <v>283</v>
      </c>
      <c r="F3132" s="191">
        <v>3220</v>
      </c>
      <c r="G3132" s="213" t="str">
        <f t="shared" si="96"/>
        <v>Nieuwe Waterweg Noord</v>
      </c>
      <c r="H3132" s="215" t="str">
        <f t="shared" si="97"/>
        <v>SCHIEDAM</v>
      </c>
    </row>
    <row r="3133" spans="1:8" x14ac:dyDescent="0.2">
      <c r="A3133" s="194">
        <v>300</v>
      </c>
      <c r="B3133" s="195">
        <v>6552</v>
      </c>
      <c r="C3133" s="183"/>
      <c r="D3133" s="192" t="s">
        <v>3044</v>
      </c>
      <c r="E3133" s="192" t="s">
        <v>553</v>
      </c>
      <c r="F3133" s="191">
        <v>3220</v>
      </c>
      <c r="G3133" s="213" t="str">
        <f t="shared" si="96"/>
        <v>Nieuwe Waterweg Noord</v>
      </c>
      <c r="H3133" s="215" t="str">
        <f t="shared" si="97"/>
        <v>SCHIEDAM</v>
      </c>
    </row>
    <row r="3134" spans="1:8" x14ac:dyDescent="0.2">
      <c r="A3134" s="194">
        <v>300</v>
      </c>
      <c r="B3134" s="195">
        <v>6553</v>
      </c>
      <c r="C3134" s="183"/>
      <c r="D3134" s="192" t="s">
        <v>3230</v>
      </c>
      <c r="E3134" s="192" t="s">
        <v>560</v>
      </c>
      <c r="F3134" s="191">
        <v>3220</v>
      </c>
      <c r="G3134" s="213" t="str">
        <f t="shared" si="96"/>
        <v>Nieuwe Waterweg Noord</v>
      </c>
      <c r="H3134" s="215" t="str">
        <f t="shared" si="97"/>
        <v>SCHIEDAM</v>
      </c>
    </row>
    <row r="3135" spans="1:8" x14ac:dyDescent="0.2">
      <c r="A3135" s="194">
        <v>300</v>
      </c>
      <c r="B3135" s="195">
        <v>6554</v>
      </c>
      <c r="C3135" s="183"/>
      <c r="D3135" s="192" t="s">
        <v>3340</v>
      </c>
      <c r="E3135" s="192" t="s">
        <v>401</v>
      </c>
      <c r="F3135" s="191">
        <v>3220</v>
      </c>
      <c r="G3135" s="213" t="str">
        <f t="shared" si="96"/>
        <v>Nieuwe Waterweg Noord</v>
      </c>
      <c r="H3135" s="215" t="str">
        <f t="shared" si="97"/>
        <v>SCHIEDAM</v>
      </c>
    </row>
    <row r="3136" spans="1:8" x14ac:dyDescent="0.2">
      <c r="A3136" s="194">
        <v>300</v>
      </c>
      <c r="B3136" s="195">
        <v>6555</v>
      </c>
      <c r="C3136" s="183"/>
      <c r="D3136" s="192" t="s">
        <v>3341</v>
      </c>
      <c r="E3136" s="192" t="s">
        <v>823</v>
      </c>
      <c r="F3136" s="191">
        <v>3220</v>
      </c>
      <c r="G3136" s="213" t="str">
        <f t="shared" si="96"/>
        <v>Nieuwe Waterweg Noord</v>
      </c>
      <c r="H3136" s="215" t="str">
        <f t="shared" si="97"/>
        <v>SCHIEDAM</v>
      </c>
    </row>
    <row r="3137" spans="1:8" x14ac:dyDescent="0.2">
      <c r="A3137" s="194">
        <v>300</v>
      </c>
      <c r="B3137" s="195">
        <v>6556</v>
      </c>
      <c r="C3137" s="183"/>
      <c r="D3137" s="192" t="s">
        <v>3155</v>
      </c>
      <c r="E3137" s="192" t="s">
        <v>560</v>
      </c>
      <c r="F3137" s="191">
        <v>3190</v>
      </c>
      <c r="G3137" s="213" t="str">
        <f t="shared" si="96"/>
        <v>Delft Westland Oostland</v>
      </c>
      <c r="H3137" s="215" t="str">
        <f t="shared" si="97"/>
        <v>SCHIEDAM</v>
      </c>
    </row>
    <row r="3138" spans="1:8" x14ac:dyDescent="0.2">
      <c r="A3138" s="194">
        <v>300</v>
      </c>
      <c r="B3138" s="195">
        <v>6557</v>
      </c>
      <c r="C3138" s="183"/>
      <c r="D3138" s="192" t="s">
        <v>3086</v>
      </c>
      <c r="E3138" s="192" t="s">
        <v>553</v>
      </c>
      <c r="F3138" s="191">
        <v>3190</v>
      </c>
      <c r="G3138" s="213" t="str">
        <f t="shared" si="96"/>
        <v>Delft Westland Oostland</v>
      </c>
      <c r="H3138" s="215" t="str">
        <f t="shared" si="97"/>
        <v>SCHIEDAM</v>
      </c>
    </row>
    <row r="3139" spans="1:8" x14ac:dyDescent="0.2">
      <c r="A3139" s="194">
        <v>300</v>
      </c>
      <c r="B3139" s="195">
        <v>6558</v>
      </c>
      <c r="C3139" s="183"/>
      <c r="D3139" s="192" t="s">
        <v>3184</v>
      </c>
      <c r="E3139" s="192" t="s">
        <v>560</v>
      </c>
      <c r="F3139" s="191">
        <v>3190</v>
      </c>
      <c r="G3139" s="213" t="str">
        <f t="shared" si="96"/>
        <v>Delft Westland Oostland</v>
      </c>
      <c r="H3139" s="215" t="str">
        <f t="shared" si="97"/>
        <v>SCHIEDAM</v>
      </c>
    </row>
    <row r="3140" spans="1:8" x14ac:dyDescent="0.2">
      <c r="A3140" s="194">
        <v>300</v>
      </c>
      <c r="B3140" s="195">
        <v>6559</v>
      </c>
      <c r="C3140" s="183"/>
      <c r="D3140" s="192" t="s">
        <v>3342</v>
      </c>
      <c r="E3140" s="192" t="s">
        <v>553</v>
      </c>
      <c r="F3140" s="191">
        <v>3190</v>
      </c>
      <c r="G3140" s="213" t="str">
        <f t="shared" si="96"/>
        <v>Delft Westland Oostland</v>
      </c>
      <c r="H3140" s="215" t="str">
        <f t="shared" si="97"/>
        <v>SCHIEDAM</v>
      </c>
    </row>
    <row r="3141" spans="1:8" x14ac:dyDescent="0.2">
      <c r="A3141" s="194">
        <v>300</v>
      </c>
      <c r="B3141" s="195">
        <v>6560</v>
      </c>
      <c r="C3141" s="183"/>
      <c r="D3141" s="192" t="s">
        <v>1661</v>
      </c>
      <c r="E3141" s="192" t="s">
        <v>1228</v>
      </c>
      <c r="F3141" s="191">
        <v>3280</v>
      </c>
      <c r="G3141" s="213" t="str">
        <f t="shared" si="96"/>
        <v>Noordoost-Brabant</v>
      </c>
      <c r="H3141" s="215" t="str">
        <f t="shared" si="97"/>
        <v>TILBURG</v>
      </c>
    </row>
    <row r="3142" spans="1:8" x14ac:dyDescent="0.2">
      <c r="A3142" s="194">
        <v>300</v>
      </c>
      <c r="B3142" s="195">
        <v>6561</v>
      </c>
      <c r="C3142" s="183"/>
      <c r="D3142" s="192" t="s">
        <v>3043</v>
      </c>
      <c r="E3142" s="192" t="s">
        <v>327</v>
      </c>
      <c r="F3142" s="191">
        <v>3270</v>
      </c>
      <c r="G3142" s="213" t="str">
        <f t="shared" si="96"/>
        <v>Midden-Brabant</v>
      </c>
      <c r="H3142" s="215" t="str">
        <f t="shared" si="97"/>
        <v>TILBURG</v>
      </c>
    </row>
    <row r="3143" spans="1:8" x14ac:dyDescent="0.2">
      <c r="A3143" s="194">
        <v>300</v>
      </c>
      <c r="B3143" s="195">
        <v>6562</v>
      </c>
      <c r="C3143" s="183"/>
      <c r="D3143" s="192" t="s">
        <v>3277</v>
      </c>
      <c r="E3143" s="192" t="s">
        <v>263</v>
      </c>
      <c r="F3143" s="191">
        <v>3120</v>
      </c>
      <c r="G3143" s="213" t="str">
        <f t="shared" si="96"/>
        <v>Noord-Holland Noord</v>
      </c>
      <c r="H3143" s="215" t="str">
        <f t="shared" si="97"/>
        <v>ALKMAAR</v>
      </c>
    </row>
    <row r="3144" spans="1:8" x14ac:dyDescent="0.2">
      <c r="A3144" s="194">
        <v>300</v>
      </c>
      <c r="B3144" s="195">
        <v>6563</v>
      </c>
      <c r="C3144" s="183"/>
      <c r="D3144" s="192" t="s">
        <v>1662</v>
      </c>
      <c r="E3144" s="192" t="s">
        <v>235</v>
      </c>
      <c r="F3144" s="191">
        <v>3270</v>
      </c>
      <c r="G3144" s="213" t="str">
        <f t="shared" si="96"/>
        <v>Midden-Brabant</v>
      </c>
      <c r="H3144" s="215" t="str">
        <f t="shared" si="97"/>
        <v>TILBURG</v>
      </c>
    </row>
    <row r="3145" spans="1:8" x14ac:dyDescent="0.2">
      <c r="A3145" s="194">
        <v>300</v>
      </c>
      <c r="B3145" s="195">
        <v>6564</v>
      </c>
      <c r="C3145" s="183"/>
      <c r="D3145" s="192" t="s">
        <v>3219</v>
      </c>
      <c r="E3145" s="192" t="s">
        <v>550</v>
      </c>
      <c r="F3145" s="191">
        <v>3120</v>
      </c>
      <c r="G3145" s="213" t="str">
        <f t="shared" si="96"/>
        <v>Noord-Holland Noord</v>
      </c>
      <c r="H3145" s="215" t="str">
        <f t="shared" si="97"/>
        <v>ALKMAAR</v>
      </c>
    </row>
    <row r="3146" spans="1:8" x14ac:dyDescent="0.2">
      <c r="A3146" s="194">
        <v>300</v>
      </c>
      <c r="B3146" s="195">
        <v>6565</v>
      </c>
      <c r="C3146" s="183"/>
      <c r="D3146" s="192" t="s">
        <v>1663</v>
      </c>
      <c r="E3146" s="192" t="s">
        <v>593</v>
      </c>
      <c r="F3146" s="191">
        <v>3280</v>
      </c>
      <c r="G3146" s="213" t="str">
        <f t="shared" si="96"/>
        <v>Noordoost-Brabant</v>
      </c>
      <c r="H3146" s="215" t="str">
        <f t="shared" si="97"/>
        <v>TILBURG</v>
      </c>
    </row>
    <row r="3147" spans="1:8" x14ac:dyDescent="0.2">
      <c r="A3147" s="194">
        <v>300</v>
      </c>
      <c r="B3147" s="195">
        <v>6566</v>
      </c>
      <c r="C3147" s="183"/>
      <c r="D3147" s="192" t="s">
        <v>3071</v>
      </c>
      <c r="E3147" s="192" t="s">
        <v>444</v>
      </c>
      <c r="F3147" s="191">
        <v>3270</v>
      </c>
      <c r="G3147" s="213" t="str">
        <f t="shared" si="96"/>
        <v>Midden-Brabant</v>
      </c>
      <c r="H3147" s="215" t="str">
        <f t="shared" si="97"/>
        <v>TILBURG</v>
      </c>
    </row>
    <row r="3148" spans="1:8" x14ac:dyDescent="0.2">
      <c r="A3148" s="194">
        <v>300</v>
      </c>
      <c r="B3148" s="195">
        <v>6567</v>
      </c>
      <c r="C3148" s="183"/>
      <c r="D3148" s="192" t="s">
        <v>3343</v>
      </c>
      <c r="E3148" s="192" t="s">
        <v>398</v>
      </c>
      <c r="F3148" s="191">
        <v>3240</v>
      </c>
      <c r="G3148" s="213" t="str">
        <f t="shared" si="96"/>
        <v>Waardenland</v>
      </c>
      <c r="H3148" s="215" t="str">
        <f t="shared" si="97"/>
        <v>GORINCHEM</v>
      </c>
    </row>
    <row r="3149" spans="1:8" x14ac:dyDescent="0.2">
      <c r="A3149" s="194">
        <v>300</v>
      </c>
      <c r="B3149" s="195">
        <v>6568</v>
      </c>
      <c r="C3149" s="183"/>
      <c r="D3149" s="192" t="s">
        <v>3343</v>
      </c>
      <c r="E3149" s="192" t="s">
        <v>398</v>
      </c>
      <c r="F3149" s="191">
        <v>3200</v>
      </c>
      <c r="G3149" s="213" t="str">
        <f t="shared" si="96"/>
        <v>Midden-Holland</v>
      </c>
      <c r="H3149" s="215" t="str">
        <f t="shared" si="97"/>
        <v>GORINCHEM</v>
      </c>
    </row>
    <row r="3150" spans="1:8" x14ac:dyDescent="0.2">
      <c r="A3150" s="194">
        <v>300</v>
      </c>
      <c r="B3150" s="195">
        <v>6569</v>
      </c>
      <c r="C3150" s="183"/>
      <c r="D3150" s="192" t="s">
        <v>1664</v>
      </c>
      <c r="E3150" s="192" t="s">
        <v>446</v>
      </c>
      <c r="F3150" s="191">
        <v>3270</v>
      </c>
      <c r="G3150" s="213" t="str">
        <f t="shared" si="96"/>
        <v>Midden-Brabant</v>
      </c>
      <c r="H3150" s="215" t="str">
        <f t="shared" si="97"/>
        <v>TILBURG</v>
      </c>
    </row>
    <row r="3151" spans="1:8" x14ac:dyDescent="0.2">
      <c r="A3151" s="194">
        <v>300</v>
      </c>
      <c r="B3151" s="195">
        <v>6570</v>
      </c>
      <c r="C3151" s="183"/>
      <c r="D3151" s="192" t="s">
        <v>1665</v>
      </c>
      <c r="E3151" s="192" t="s">
        <v>1236</v>
      </c>
      <c r="F3151" s="191">
        <v>3300</v>
      </c>
      <c r="G3151" s="213" t="str">
        <f t="shared" si="96"/>
        <v>Noord-Limburg</v>
      </c>
      <c r="H3151" s="215" t="str">
        <f t="shared" si="97"/>
        <v>EINDHOVEN</v>
      </c>
    </row>
    <row r="3152" spans="1:8" x14ac:dyDescent="0.2">
      <c r="A3152" s="194">
        <v>300</v>
      </c>
      <c r="B3152" s="195">
        <v>6571</v>
      </c>
      <c r="C3152" s="183"/>
      <c r="D3152" s="192" t="s">
        <v>3344</v>
      </c>
      <c r="E3152" s="192" t="s">
        <v>265</v>
      </c>
      <c r="F3152" s="191">
        <v>3270</v>
      </c>
      <c r="G3152" s="213" t="str">
        <f t="shared" si="96"/>
        <v>Midden-Brabant</v>
      </c>
      <c r="H3152" s="215" t="str">
        <f t="shared" si="97"/>
        <v>TILBURG</v>
      </c>
    </row>
    <row r="3153" spans="1:8" x14ac:dyDescent="0.2">
      <c r="A3153" s="194">
        <v>300</v>
      </c>
      <c r="B3153" s="195">
        <v>6572</v>
      </c>
      <c r="C3153" s="183"/>
      <c r="D3153" s="192" t="s">
        <v>3345</v>
      </c>
      <c r="E3153" s="192" t="s">
        <v>301</v>
      </c>
      <c r="F3153" s="191">
        <v>3120</v>
      </c>
      <c r="G3153" s="213" t="str">
        <f t="shared" si="96"/>
        <v>Noord-Holland Noord</v>
      </c>
      <c r="H3153" s="215" t="str">
        <f t="shared" si="97"/>
        <v>ALKMAAR</v>
      </c>
    </row>
    <row r="3154" spans="1:8" x14ac:dyDescent="0.2">
      <c r="A3154" s="194">
        <v>300</v>
      </c>
      <c r="B3154" s="195">
        <v>6573</v>
      </c>
      <c r="C3154" s="183"/>
      <c r="D3154" s="192" t="s">
        <v>2942</v>
      </c>
      <c r="E3154" s="192" t="s">
        <v>1374</v>
      </c>
      <c r="F3154" s="191">
        <v>3120</v>
      </c>
      <c r="G3154" s="213" t="str">
        <f t="shared" si="96"/>
        <v>Noord-Holland Noord</v>
      </c>
      <c r="H3154" s="215" t="str">
        <f t="shared" si="97"/>
        <v>ALKMAAR</v>
      </c>
    </row>
    <row r="3155" spans="1:8" x14ac:dyDescent="0.2">
      <c r="A3155" s="194">
        <v>300</v>
      </c>
      <c r="B3155" s="195">
        <v>6574</v>
      </c>
      <c r="C3155" s="183"/>
      <c r="D3155" s="192" t="s">
        <v>3346</v>
      </c>
      <c r="E3155" s="192" t="s">
        <v>655</v>
      </c>
      <c r="F3155" s="191">
        <v>3200</v>
      </c>
      <c r="G3155" s="213" t="str">
        <f t="shared" si="96"/>
        <v>Midden-Holland</v>
      </c>
      <c r="H3155" s="215" t="str">
        <f t="shared" si="97"/>
        <v>GORINCHEM</v>
      </c>
    </row>
    <row r="3156" spans="1:8" x14ac:dyDescent="0.2">
      <c r="A3156" s="194">
        <v>300</v>
      </c>
      <c r="B3156" s="195">
        <v>6575</v>
      </c>
      <c r="C3156" s="183"/>
      <c r="D3156" s="192" t="s">
        <v>3273</v>
      </c>
      <c r="E3156" s="192" t="s">
        <v>428</v>
      </c>
      <c r="F3156" s="191">
        <v>3280</v>
      </c>
      <c r="G3156" s="213" t="str">
        <f t="shared" si="96"/>
        <v>Noordoost-Brabant</v>
      </c>
      <c r="H3156" s="215" t="str">
        <f t="shared" si="97"/>
        <v>TILBURG</v>
      </c>
    </row>
    <row r="3157" spans="1:8" x14ac:dyDescent="0.2">
      <c r="A3157" s="194">
        <v>300</v>
      </c>
      <c r="B3157" s="195">
        <v>6576</v>
      </c>
      <c r="C3157" s="183"/>
      <c r="D3157" s="192" t="s">
        <v>3297</v>
      </c>
      <c r="E3157" s="192" t="s">
        <v>1666</v>
      </c>
      <c r="F3157" s="191">
        <v>3080</v>
      </c>
      <c r="G3157" s="213" t="str">
        <f t="shared" si="96"/>
        <v>Nijmegen</v>
      </c>
      <c r="H3157" s="215" t="str">
        <f t="shared" si="97"/>
        <v>EINDHOVEN</v>
      </c>
    </row>
    <row r="3158" spans="1:8" x14ac:dyDescent="0.2">
      <c r="A3158" s="194">
        <v>300</v>
      </c>
      <c r="B3158" s="195">
        <v>6577</v>
      </c>
      <c r="C3158" s="183"/>
      <c r="D3158" s="192" t="s">
        <v>1667</v>
      </c>
      <c r="E3158" s="192" t="s">
        <v>437</v>
      </c>
      <c r="F3158" s="191">
        <v>3080</v>
      </c>
      <c r="G3158" s="213" t="str">
        <f t="shared" si="96"/>
        <v>Nijmegen</v>
      </c>
      <c r="H3158" s="215" t="str">
        <f t="shared" si="97"/>
        <v>EINDHOVEN</v>
      </c>
    </row>
    <row r="3159" spans="1:8" x14ac:dyDescent="0.2">
      <c r="A3159" s="194">
        <v>300</v>
      </c>
      <c r="B3159" s="195">
        <v>6578</v>
      </c>
      <c r="C3159" s="183"/>
      <c r="D3159" s="192" t="s">
        <v>3347</v>
      </c>
      <c r="E3159" s="192" t="s">
        <v>238</v>
      </c>
      <c r="F3159" s="191">
        <v>3080</v>
      </c>
      <c r="G3159" s="213" t="str">
        <f t="shared" si="96"/>
        <v>Nijmegen</v>
      </c>
      <c r="H3159" s="215" t="str">
        <f t="shared" si="97"/>
        <v>EINDHOVEN</v>
      </c>
    </row>
    <row r="3160" spans="1:8" x14ac:dyDescent="0.2">
      <c r="A3160" s="194">
        <v>300</v>
      </c>
      <c r="B3160" s="195">
        <v>6579</v>
      </c>
      <c r="C3160" s="183"/>
      <c r="D3160" s="192" t="s">
        <v>1668</v>
      </c>
      <c r="E3160" s="192" t="s">
        <v>244</v>
      </c>
      <c r="F3160" s="191">
        <v>3280</v>
      </c>
      <c r="G3160" s="213" t="str">
        <f t="shared" ref="G3160:G3223" si="98">VLOOKUP($F3160,$J$23:$L$54,2,FALSE)</f>
        <v>Noordoost-Brabant</v>
      </c>
      <c r="H3160" s="215" t="str">
        <f t="shared" ref="H3160:H3223" si="99">VLOOKUP($F3160,$J$23:$L$54,3,FALSE)</f>
        <v>TILBURG</v>
      </c>
    </row>
    <row r="3161" spans="1:8" x14ac:dyDescent="0.2">
      <c r="A3161" s="194">
        <v>300</v>
      </c>
      <c r="B3161" s="195">
        <v>6580</v>
      </c>
      <c r="C3161" s="183"/>
      <c r="D3161" s="192" t="s">
        <v>3348</v>
      </c>
      <c r="E3161" s="192" t="s">
        <v>43</v>
      </c>
      <c r="F3161" s="191">
        <v>3280</v>
      </c>
      <c r="G3161" s="213" t="str">
        <f t="shared" si="98"/>
        <v>Noordoost-Brabant</v>
      </c>
      <c r="H3161" s="215" t="str">
        <f t="shared" si="99"/>
        <v>TILBURG</v>
      </c>
    </row>
    <row r="3162" spans="1:8" x14ac:dyDescent="0.2">
      <c r="A3162" s="194">
        <v>300</v>
      </c>
      <c r="B3162" s="195">
        <v>6581</v>
      </c>
      <c r="C3162" s="183"/>
      <c r="D3162" s="192" t="s">
        <v>3349</v>
      </c>
      <c r="E3162" s="192" t="s">
        <v>306</v>
      </c>
      <c r="F3162" s="191">
        <v>3200</v>
      </c>
      <c r="G3162" s="213" t="str">
        <f t="shared" si="98"/>
        <v>Midden-Holland</v>
      </c>
      <c r="H3162" s="215" t="str">
        <f t="shared" si="99"/>
        <v>GORINCHEM</v>
      </c>
    </row>
    <row r="3163" spans="1:8" x14ac:dyDescent="0.2">
      <c r="A3163" s="194">
        <v>300</v>
      </c>
      <c r="B3163" s="195">
        <v>6582</v>
      </c>
      <c r="C3163" s="183"/>
      <c r="D3163" s="192" t="s">
        <v>3350</v>
      </c>
      <c r="E3163" s="192" t="s">
        <v>552</v>
      </c>
      <c r="F3163" s="191">
        <v>3120</v>
      </c>
      <c r="G3163" s="213" t="str">
        <f t="shared" si="98"/>
        <v>Noord-Holland Noord</v>
      </c>
      <c r="H3163" s="215" t="str">
        <f t="shared" si="99"/>
        <v>ALKMAAR</v>
      </c>
    </row>
    <row r="3164" spans="1:8" x14ac:dyDescent="0.2">
      <c r="A3164" s="194">
        <v>300</v>
      </c>
      <c r="B3164" s="195">
        <v>6583</v>
      </c>
      <c r="C3164" s="183"/>
      <c r="D3164" s="192" t="s">
        <v>1669</v>
      </c>
      <c r="E3164" s="192" t="s">
        <v>593</v>
      </c>
      <c r="F3164" s="191">
        <v>3280</v>
      </c>
      <c r="G3164" s="213" t="str">
        <f t="shared" si="98"/>
        <v>Noordoost-Brabant</v>
      </c>
      <c r="H3164" s="215" t="str">
        <f t="shared" si="99"/>
        <v>TILBURG</v>
      </c>
    </row>
    <row r="3165" spans="1:8" x14ac:dyDescent="0.2">
      <c r="A3165" s="194">
        <v>300</v>
      </c>
      <c r="B3165" s="195">
        <v>6584</v>
      </c>
      <c r="C3165" s="183"/>
      <c r="D3165" s="192" t="s">
        <v>3006</v>
      </c>
      <c r="E3165" s="192" t="s">
        <v>1406</v>
      </c>
      <c r="F3165" s="191">
        <v>3120</v>
      </c>
      <c r="G3165" s="213" t="str">
        <f t="shared" si="98"/>
        <v>Noord-Holland Noord</v>
      </c>
      <c r="H3165" s="215" t="str">
        <f t="shared" si="99"/>
        <v>ALKMAAR</v>
      </c>
    </row>
    <row r="3166" spans="1:8" x14ac:dyDescent="0.2">
      <c r="A3166" s="194">
        <v>300</v>
      </c>
      <c r="B3166" s="195">
        <v>6585</v>
      </c>
      <c r="C3166" s="183"/>
      <c r="D3166" s="192" t="s">
        <v>3351</v>
      </c>
      <c r="E3166" s="192" t="s">
        <v>1197</v>
      </c>
      <c r="F3166" s="191">
        <v>3300</v>
      </c>
      <c r="G3166" s="213" t="str">
        <f t="shared" si="98"/>
        <v>Noord-Limburg</v>
      </c>
      <c r="H3166" s="215" t="str">
        <f t="shared" si="99"/>
        <v>EINDHOVEN</v>
      </c>
    </row>
    <row r="3167" spans="1:8" x14ac:dyDescent="0.2">
      <c r="A3167" s="194">
        <v>300</v>
      </c>
      <c r="B3167" s="195">
        <v>6586</v>
      </c>
      <c r="C3167" s="183"/>
      <c r="D3167" s="192" t="s">
        <v>3058</v>
      </c>
      <c r="E3167" s="192" t="s">
        <v>1135</v>
      </c>
      <c r="F3167" s="191">
        <v>3270</v>
      </c>
      <c r="G3167" s="213" t="str">
        <f t="shared" si="98"/>
        <v>Midden-Brabant</v>
      </c>
      <c r="H3167" s="215" t="str">
        <f t="shared" si="99"/>
        <v>TILBURG</v>
      </c>
    </row>
    <row r="3168" spans="1:8" x14ac:dyDescent="0.2">
      <c r="A3168" s="194">
        <v>300</v>
      </c>
      <c r="B3168" s="195">
        <v>6587</v>
      </c>
      <c r="C3168" s="183"/>
      <c r="D3168" s="192" t="s">
        <v>3352</v>
      </c>
      <c r="E3168" s="192" t="s">
        <v>604</v>
      </c>
      <c r="F3168" s="191">
        <v>3280</v>
      </c>
      <c r="G3168" s="213" t="str">
        <f t="shared" si="98"/>
        <v>Noordoost-Brabant</v>
      </c>
      <c r="H3168" s="215" t="str">
        <f t="shared" si="99"/>
        <v>TILBURG</v>
      </c>
    </row>
    <row r="3169" spans="1:8" x14ac:dyDescent="0.2">
      <c r="A3169" s="194">
        <v>300</v>
      </c>
      <c r="B3169" s="195">
        <v>6588</v>
      </c>
      <c r="C3169" s="183"/>
      <c r="D3169" s="192" t="s">
        <v>1670</v>
      </c>
      <c r="E3169" s="192" t="s">
        <v>304</v>
      </c>
      <c r="F3169" s="191">
        <v>3200</v>
      </c>
      <c r="G3169" s="213" t="str">
        <f t="shared" si="98"/>
        <v>Midden-Holland</v>
      </c>
      <c r="H3169" s="215" t="str">
        <f t="shared" si="99"/>
        <v>GORINCHEM</v>
      </c>
    </row>
    <row r="3170" spans="1:8" x14ac:dyDescent="0.2">
      <c r="A3170" s="194">
        <v>300</v>
      </c>
      <c r="B3170" s="195">
        <v>6589</v>
      </c>
      <c r="C3170" s="183"/>
      <c r="D3170" s="192" t="s">
        <v>3353</v>
      </c>
      <c r="E3170" s="192" t="s">
        <v>1677</v>
      </c>
      <c r="F3170" s="191">
        <v>3120</v>
      </c>
      <c r="G3170" s="213" t="str">
        <f t="shared" si="98"/>
        <v>Noord-Holland Noord</v>
      </c>
      <c r="H3170" s="215" t="str">
        <f t="shared" si="99"/>
        <v>ALKMAAR</v>
      </c>
    </row>
    <row r="3171" spans="1:8" x14ac:dyDescent="0.2">
      <c r="A3171" s="194">
        <v>300</v>
      </c>
      <c r="B3171" s="195">
        <v>6590</v>
      </c>
      <c r="C3171" s="183"/>
      <c r="D3171" s="192" t="s">
        <v>1429</v>
      </c>
      <c r="E3171" s="192" t="s">
        <v>983</v>
      </c>
      <c r="F3171" s="191">
        <v>3300</v>
      </c>
      <c r="G3171" s="213" t="str">
        <f t="shared" si="98"/>
        <v>Noord-Limburg</v>
      </c>
      <c r="H3171" s="215" t="str">
        <f t="shared" si="99"/>
        <v>EINDHOVEN</v>
      </c>
    </row>
    <row r="3172" spans="1:8" x14ac:dyDescent="0.2">
      <c r="A3172" s="194">
        <v>300</v>
      </c>
      <c r="B3172" s="195">
        <v>6593</v>
      </c>
      <c r="C3172" s="183"/>
      <c r="D3172" s="192" t="s">
        <v>1593</v>
      </c>
      <c r="E3172" s="192" t="s">
        <v>239</v>
      </c>
      <c r="F3172" s="191">
        <v>3080</v>
      </c>
      <c r="G3172" s="213" t="str">
        <f t="shared" si="98"/>
        <v>Nijmegen</v>
      </c>
      <c r="H3172" s="215" t="str">
        <f t="shared" si="99"/>
        <v>EINDHOVEN</v>
      </c>
    </row>
    <row r="3173" spans="1:8" x14ac:dyDescent="0.2">
      <c r="A3173" s="194">
        <v>300</v>
      </c>
      <c r="B3173" s="195">
        <v>6594</v>
      </c>
      <c r="C3173" s="183"/>
      <c r="D3173" s="192" t="s">
        <v>1633</v>
      </c>
      <c r="E3173" s="192" t="s">
        <v>263</v>
      </c>
      <c r="F3173" s="191">
        <v>3120</v>
      </c>
      <c r="G3173" s="213" t="str">
        <f t="shared" si="98"/>
        <v>Noord-Holland Noord</v>
      </c>
      <c r="H3173" s="215" t="str">
        <f t="shared" si="99"/>
        <v>ALKMAAR</v>
      </c>
    </row>
    <row r="3174" spans="1:8" x14ac:dyDescent="0.2">
      <c r="A3174" s="194">
        <v>300</v>
      </c>
      <c r="B3174" s="195">
        <v>6595</v>
      </c>
      <c r="C3174" s="183"/>
      <c r="D3174" s="192" t="s">
        <v>1587</v>
      </c>
      <c r="E3174" s="192" t="s">
        <v>263</v>
      </c>
      <c r="F3174" s="191">
        <v>3080</v>
      </c>
      <c r="G3174" s="213" t="str">
        <f t="shared" si="98"/>
        <v>Nijmegen</v>
      </c>
      <c r="H3174" s="215" t="str">
        <f t="shared" si="99"/>
        <v>EINDHOVEN</v>
      </c>
    </row>
    <row r="3175" spans="1:8" x14ac:dyDescent="0.2">
      <c r="A3175" s="194">
        <v>300</v>
      </c>
      <c r="B3175" s="195">
        <v>6596</v>
      </c>
      <c r="C3175" s="183"/>
      <c r="D3175" s="192" t="s">
        <v>1671</v>
      </c>
      <c r="E3175" s="192" t="s">
        <v>1672</v>
      </c>
      <c r="F3175" s="191">
        <v>3280</v>
      </c>
      <c r="G3175" s="213" t="str">
        <f t="shared" si="98"/>
        <v>Noordoost-Brabant</v>
      </c>
      <c r="H3175" s="215" t="str">
        <f t="shared" si="99"/>
        <v>TILBURG</v>
      </c>
    </row>
    <row r="3176" spans="1:8" x14ac:dyDescent="0.2">
      <c r="A3176" s="194">
        <v>300</v>
      </c>
      <c r="B3176" s="195">
        <v>6597</v>
      </c>
      <c r="C3176" s="183"/>
      <c r="D3176" s="192" t="s">
        <v>2955</v>
      </c>
      <c r="E3176" s="192" t="s">
        <v>290</v>
      </c>
      <c r="F3176" s="191">
        <v>3080</v>
      </c>
      <c r="G3176" s="213" t="str">
        <f t="shared" si="98"/>
        <v>Nijmegen</v>
      </c>
      <c r="H3176" s="215" t="str">
        <f t="shared" si="99"/>
        <v>EINDHOVEN</v>
      </c>
    </row>
    <row r="3177" spans="1:8" x14ac:dyDescent="0.2">
      <c r="A3177" s="194">
        <v>300</v>
      </c>
      <c r="B3177" s="195">
        <v>6598</v>
      </c>
      <c r="C3177" s="183"/>
      <c r="D3177" s="192" t="s">
        <v>3192</v>
      </c>
      <c r="E3177" s="192" t="s">
        <v>263</v>
      </c>
      <c r="F3177" s="191">
        <v>3120</v>
      </c>
      <c r="G3177" s="213" t="str">
        <f t="shared" si="98"/>
        <v>Noord-Holland Noord</v>
      </c>
      <c r="H3177" s="215" t="str">
        <f t="shared" si="99"/>
        <v>ALKMAAR</v>
      </c>
    </row>
    <row r="3178" spans="1:8" x14ac:dyDescent="0.2">
      <c r="A3178" s="194">
        <v>300</v>
      </c>
      <c r="B3178" s="195">
        <v>6599</v>
      </c>
      <c r="C3178" s="183"/>
      <c r="D3178" s="192" t="s">
        <v>3065</v>
      </c>
      <c r="E3178" s="192" t="s">
        <v>255</v>
      </c>
      <c r="F3178" s="191">
        <v>3270</v>
      </c>
      <c r="G3178" s="213" t="str">
        <f t="shared" si="98"/>
        <v>Midden-Brabant</v>
      </c>
      <c r="H3178" s="215" t="str">
        <f t="shared" si="99"/>
        <v>TILBURG</v>
      </c>
    </row>
    <row r="3179" spans="1:8" x14ac:dyDescent="0.2">
      <c r="A3179" s="194">
        <v>300</v>
      </c>
      <c r="B3179" s="195">
        <v>6600</v>
      </c>
      <c r="C3179" s="183"/>
      <c r="D3179" s="192" t="s">
        <v>3354</v>
      </c>
      <c r="E3179" s="192" t="s">
        <v>263</v>
      </c>
      <c r="F3179" s="191">
        <v>3120</v>
      </c>
      <c r="G3179" s="213" t="str">
        <f t="shared" si="98"/>
        <v>Noord-Holland Noord</v>
      </c>
      <c r="H3179" s="215" t="str">
        <f t="shared" si="99"/>
        <v>ALKMAAR</v>
      </c>
    </row>
    <row r="3180" spans="1:8" x14ac:dyDescent="0.2">
      <c r="A3180" s="194">
        <v>300</v>
      </c>
      <c r="B3180" s="195">
        <v>6601</v>
      </c>
      <c r="C3180" s="183"/>
      <c r="D3180" s="192" t="s">
        <v>1673</v>
      </c>
      <c r="E3180" s="192" t="s">
        <v>582</v>
      </c>
      <c r="F3180" s="191">
        <v>3120</v>
      </c>
      <c r="G3180" s="213" t="str">
        <f t="shared" si="98"/>
        <v>Noord-Holland Noord</v>
      </c>
      <c r="H3180" s="215" t="str">
        <f t="shared" si="99"/>
        <v>ALKMAAR</v>
      </c>
    </row>
    <row r="3181" spans="1:8" x14ac:dyDescent="0.2">
      <c r="A3181" s="194">
        <v>300</v>
      </c>
      <c r="B3181" s="195">
        <v>6602</v>
      </c>
      <c r="C3181" s="183"/>
      <c r="D3181" s="192" t="s">
        <v>3170</v>
      </c>
      <c r="E3181" s="192" t="s">
        <v>582</v>
      </c>
      <c r="F3181" s="191">
        <v>3120</v>
      </c>
      <c r="G3181" s="213" t="str">
        <f t="shared" si="98"/>
        <v>Noord-Holland Noord</v>
      </c>
      <c r="H3181" s="215" t="str">
        <f t="shared" si="99"/>
        <v>ALKMAAR</v>
      </c>
    </row>
    <row r="3182" spans="1:8" x14ac:dyDescent="0.2">
      <c r="A3182" s="194">
        <v>300</v>
      </c>
      <c r="B3182" s="195">
        <v>6603</v>
      </c>
      <c r="C3182" s="183"/>
      <c r="D3182" s="192" t="s">
        <v>3038</v>
      </c>
      <c r="E3182" s="192" t="s">
        <v>1436</v>
      </c>
      <c r="F3182" s="191">
        <v>3270</v>
      </c>
      <c r="G3182" s="213" t="str">
        <f t="shared" si="98"/>
        <v>Midden-Brabant</v>
      </c>
      <c r="H3182" s="215" t="str">
        <f t="shared" si="99"/>
        <v>TILBURG</v>
      </c>
    </row>
    <row r="3183" spans="1:8" x14ac:dyDescent="0.2">
      <c r="A3183" s="194">
        <v>300</v>
      </c>
      <c r="B3183" s="195">
        <v>6604</v>
      </c>
      <c r="C3183" s="183"/>
      <c r="D3183" s="192" t="s">
        <v>3038</v>
      </c>
      <c r="E3183" s="192" t="s">
        <v>1436</v>
      </c>
      <c r="F3183" s="191">
        <v>3280</v>
      </c>
      <c r="G3183" s="213" t="str">
        <f t="shared" si="98"/>
        <v>Noordoost-Brabant</v>
      </c>
      <c r="H3183" s="215" t="str">
        <f t="shared" si="99"/>
        <v>TILBURG</v>
      </c>
    </row>
    <row r="3184" spans="1:8" x14ac:dyDescent="0.2">
      <c r="A3184" s="194">
        <v>300</v>
      </c>
      <c r="B3184" s="195">
        <v>6605</v>
      </c>
      <c r="C3184" s="183"/>
      <c r="D3184" s="192" t="s">
        <v>2891</v>
      </c>
      <c r="E3184" s="192" t="s">
        <v>302</v>
      </c>
      <c r="F3184" s="191">
        <v>3300</v>
      </c>
      <c r="G3184" s="213" t="str">
        <f t="shared" si="98"/>
        <v>Noord-Limburg</v>
      </c>
      <c r="H3184" s="215" t="str">
        <f t="shared" si="99"/>
        <v>EINDHOVEN</v>
      </c>
    </row>
    <row r="3185" spans="1:8" x14ac:dyDescent="0.2">
      <c r="A3185" s="194">
        <v>300</v>
      </c>
      <c r="B3185" s="195">
        <v>6606</v>
      </c>
      <c r="C3185" s="183"/>
      <c r="D3185" s="192" t="s">
        <v>3131</v>
      </c>
      <c r="E3185" s="192" t="s">
        <v>302</v>
      </c>
      <c r="F3185" s="191">
        <v>3300</v>
      </c>
      <c r="G3185" s="213" t="str">
        <f t="shared" si="98"/>
        <v>Noord-Limburg</v>
      </c>
      <c r="H3185" s="215" t="str">
        <f t="shared" si="99"/>
        <v>EINDHOVEN</v>
      </c>
    </row>
    <row r="3186" spans="1:8" x14ac:dyDescent="0.2">
      <c r="A3186" s="194">
        <v>300</v>
      </c>
      <c r="B3186" s="195">
        <v>6607</v>
      </c>
      <c r="C3186" s="183"/>
      <c r="D3186" s="192" t="s">
        <v>3136</v>
      </c>
      <c r="E3186" s="192" t="s">
        <v>594</v>
      </c>
      <c r="F3186" s="191">
        <v>3300</v>
      </c>
      <c r="G3186" s="213" t="str">
        <f t="shared" si="98"/>
        <v>Noord-Limburg</v>
      </c>
      <c r="H3186" s="215" t="str">
        <f t="shared" si="99"/>
        <v>EINDHOVEN</v>
      </c>
    </row>
    <row r="3187" spans="1:8" x14ac:dyDescent="0.2">
      <c r="A3187" s="194">
        <v>300</v>
      </c>
      <c r="B3187" s="195">
        <v>6608</v>
      </c>
      <c r="C3187" s="183"/>
      <c r="D3187" s="192" t="s">
        <v>1674</v>
      </c>
      <c r="E3187" s="192" t="s">
        <v>555</v>
      </c>
      <c r="F3187" s="191">
        <v>3200</v>
      </c>
      <c r="G3187" s="213" t="str">
        <f t="shared" si="98"/>
        <v>Midden-Holland</v>
      </c>
      <c r="H3187" s="215" t="str">
        <f t="shared" si="99"/>
        <v>GORINCHEM</v>
      </c>
    </row>
    <row r="3188" spans="1:8" x14ac:dyDescent="0.2">
      <c r="A3188" s="194">
        <v>300</v>
      </c>
      <c r="B3188" s="195">
        <v>6609</v>
      </c>
      <c r="C3188" s="183"/>
      <c r="D3188" s="192" t="s">
        <v>3355</v>
      </c>
      <c r="E3188" s="192" t="s">
        <v>447</v>
      </c>
      <c r="F3188" s="191">
        <v>3280</v>
      </c>
      <c r="G3188" s="213" t="str">
        <f t="shared" si="98"/>
        <v>Noordoost-Brabant</v>
      </c>
      <c r="H3188" s="215" t="str">
        <f t="shared" si="99"/>
        <v>TILBURG</v>
      </c>
    </row>
    <row r="3189" spans="1:8" x14ac:dyDescent="0.2">
      <c r="A3189" s="194">
        <v>300</v>
      </c>
      <c r="B3189" s="195">
        <v>6610</v>
      </c>
      <c r="C3189" s="183"/>
      <c r="D3189" s="192" t="s">
        <v>3355</v>
      </c>
      <c r="E3189" s="192" t="s">
        <v>447</v>
      </c>
      <c r="F3189" s="191">
        <v>3270</v>
      </c>
      <c r="G3189" s="213" t="str">
        <f t="shared" si="98"/>
        <v>Midden-Brabant</v>
      </c>
      <c r="H3189" s="215" t="str">
        <f t="shared" si="99"/>
        <v>TILBURG</v>
      </c>
    </row>
    <row r="3190" spans="1:8" x14ac:dyDescent="0.2">
      <c r="A3190" s="194">
        <v>300</v>
      </c>
      <c r="B3190" s="195">
        <v>6611</v>
      </c>
      <c r="C3190" s="183"/>
      <c r="D3190" s="192" t="s">
        <v>3356</v>
      </c>
      <c r="E3190" s="192" t="s">
        <v>331</v>
      </c>
      <c r="F3190" s="191">
        <v>3200</v>
      </c>
      <c r="G3190" s="213" t="str">
        <f t="shared" si="98"/>
        <v>Midden-Holland</v>
      </c>
      <c r="H3190" s="215" t="str">
        <f t="shared" si="99"/>
        <v>GORINCHEM</v>
      </c>
    </row>
    <row r="3191" spans="1:8" x14ac:dyDescent="0.2">
      <c r="A3191" s="194">
        <v>300</v>
      </c>
      <c r="B3191" s="195">
        <v>6612</v>
      </c>
      <c r="C3191" s="183"/>
      <c r="D3191" s="192" t="s">
        <v>2982</v>
      </c>
      <c r="E3191" s="192" t="s">
        <v>382</v>
      </c>
      <c r="F3191" s="191">
        <v>3080</v>
      </c>
      <c r="G3191" s="213" t="str">
        <f t="shared" si="98"/>
        <v>Nijmegen</v>
      </c>
      <c r="H3191" s="215" t="str">
        <f t="shared" si="99"/>
        <v>EINDHOVEN</v>
      </c>
    </row>
    <row r="3192" spans="1:8" x14ac:dyDescent="0.2">
      <c r="A3192" s="194">
        <v>300</v>
      </c>
      <c r="B3192" s="195">
        <v>6613</v>
      </c>
      <c r="C3192" s="183"/>
      <c r="D3192" s="192" t="s">
        <v>874</v>
      </c>
      <c r="E3192" s="192" t="s">
        <v>875</v>
      </c>
      <c r="F3192" s="191">
        <v>3300</v>
      </c>
      <c r="G3192" s="213" t="str">
        <f t="shared" si="98"/>
        <v>Noord-Limburg</v>
      </c>
      <c r="H3192" s="215" t="str">
        <f t="shared" si="99"/>
        <v>EINDHOVEN</v>
      </c>
    </row>
    <row r="3193" spans="1:8" x14ac:dyDescent="0.2">
      <c r="A3193" s="194">
        <v>300</v>
      </c>
      <c r="B3193" s="195">
        <v>6614</v>
      </c>
      <c r="C3193" s="183"/>
      <c r="D3193" s="192" t="s">
        <v>3146</v>
      </c>
      <c r="E3193" s="192" t="s">
        <v>1509</v>
      </c>
      <c r="F3193" s="191">
        <v>3270</v>
      </c>
      <c r="G3193" s="213" t="str">
        <f t="shared" si="98"/>
        <v>Midden-Brabant</v>
      </c>
      <c r="H3193" s="215" t="str">
        <f t="shared" si="99"/>
        <v>TILBURG</v>
      </c>
    </row>
    <row r="3194" spans="1:8" x14ac:dyDescent="0.2">
      <c r="A3194" s="194">
        <v>300</v>
      </c>
      <c r="B3194" s="195">
        <v>6615</v>
      </c>
      <c r="C3194" s="183"/>
      <c r="D3194" s="192" t="s">
        <v>3146</v>
      </c>
      <c r="E3194" s="192" t="s">
        <v>1509</v>
      </c>
      <c r="F3194" s="191">
        <v>3280</v>
      </c>
      <c r="G3194" s="213" t="str">
        <f t="shared" si="98"/>
        <v>Noordoost-Brabant</v>
      </c>
      <c r="H3194" s="215" t="str">
        <f t="shared" si="99"/>
        <v>TILBURG</v>
      </c>
    </row>
    <row r="3195" spans="1:8" x14ac:dyDescent="0.2">
      <c r="A3195" s="194">
        <v>300</v>
      </c>
      <c r="B3195" s="195">
        <v>6616</v>
      </c>
      <c r="C3195" s="183"/>
      <c r="D3195" s="192" t="s">
        <v>3357</v>
      </c>
      <c r="E3195" s="192" t="s">
        <v>275</v>
      </c>
      <c r="F3195" s="191">
        <v>3080</v>
      </c>
      <c r="G3195" s="213" t="str">
        <f t="shared" si="98"/>
        <v>Nijmegen</v>
      </c>
      <c r="H3195" s="215" t="str">
        <f t="shared" si="99"/>
        <v>EINDHOVEN</v>
      </c>
    </row>
    <row r="3196" spans="1:8" x14ac:dyDescent="0.2">
      <c r="A3196" s="194">
        <v>300</v>
      </c>
      <c r="B3196" s="195">
        <v>6618</v>
      </c>
      <c r="C3196" s="183"/>
      <c r="D3196" s="192" t="s">
        <v>3225</v>
      </c>
      <c r="E3196" s="192" t="s">
        <v>929</v>
      </c>
      <c r="F3196" s="191">
        <v>3120</v>
      </c>
      <c r="G3196" s="213" t="str">
        <f t="shared" si="98"/>
        <v>Noord-Holland Noord</v>
      </c>
      <c r="H3196" s="215" t="str">
        <f t="shared" si="99"/>
        <v>ALKMAAR</v>
      </c>
    </row>
    <row r="3197" spans="1:8" x14ac:dyDescent="0.2">
      <c r="A3197" s="194">
        <v>300</v>
      </c>
      <c r="B3197" s="195">
        <v>6619</v>
      </c>
      <c r="C3197" s="183"/>
      <c r="D3197" s="192" t="s">
        <v>2815</v>
      </c>
      <c r="E3197" s="192" t="s">
        <v>593</v>
      </c>
      <c r="F3197" s="191">
        <v>3270</v>
      </c>
      <c r="G3197" s="213" t="str">
        <f t="shared" si="98"/>
        <v>Midden-Brabant</v>
      </c>
      <c r="H3197" s="215" t="str">
        <f t="shared" si="99"/>
        <v>TILBURG</v>
      </c>
    </row>
    <row r="3198" spans="1:8" x14ac:dyDescent="0.2">
      <c r="A3198" s="194">
        <v>300</v>
      </c>
      <c r="B3198" s="195">
        <v>6620</v>
      </c>
      <c r="C3198" s="183"/>
      <c r="D3198" s="192" t="s">
        <v>3358</v>
      </c>
      <c r="E3198" s="192" t="s">
        <v>1624</v>
      </c>
      <c r="F3198" s="191">
        <v>3120</v>
      </c>
      <c r="G3198" s="213" t="str">
        <f t="shared" si="98"/>
        <v>Noord-Holland Noord</v>
      </c>
      <c r="H3198" s="215" t="str">
        <f t="shared" si="99"/>
        <v>ALKMAAR</v>
      </c>
    </row>
    <row r="3199" spans="1:8" x14ac:dyDescent="0.2">
      <c r="A3199" s="194">
        <v>300</v>
      </c>
      <c r="B3199" s="195">
        <v>6621</v>
      </c>
      <c r="C3199" s="183"/>
      <c r="D3199" s="192" t="s">
        <v>3091</v>
      </c>
      <c r="E3199" s="192" t="s">
        <v>241</v>
      </c>
      <c r="F3199" s="191">
        <v>3120</v>
      </c>
      <c r="G3199" s="213" t="str">
        <f t="shared" si="98"/>
        <v>Noord-Holland Noord</v>
      </c>
      <c r="H3199" s="215" t="str">
        <f t="shared" si="99"/>
        <v>ALKMAAR</v>
      </c>
    </row>
    <row r="3200" spans="1:8" x14ac:dyDescent="0.2">
      <c r="A3200" s="194">
        <v>300</v>
      </c>
      <c r="B3200" s="195">
        <v>6623</v>
      </c>
      <c r="C3200" s="183"/>
      <c r="D3200" s="192" t="s">
        <v>3046</v>
      </c>
      <c r="E3200" s="192" t="s">
        <v>255</v>
      </c>
      <c r="F3200" s="191">
        <v>3270</v>
      </c>
      <c r="G3200" s="213" t="str">
        <f t="shared" si="98"/>
        <v>Midden-Brabant</v>
      </c>
      <c r="H3200" s="215" t="str">
        <f t="shared" si="99"/>
        <v>TILBURG</v>
      </c>
    </row>
    <row r="3201" spans="1:8" x14ac:dyDescent="0.2">
      <c r="A3201" s="194">
        <v>300</v>
      </c>
      <c r="B3201" s="195">
        <v>6624</v>
      </c>
      <c r="C3201" s="183"/>
      <c r="D3201" s="192" t="s">
        <v>3226</v>
      </c>
      <c r="E3201" s="192" t="s">
        <v>550</v>
      </c>
      <c r="F3201" s="191">
        <v>3120</v>
      </c>
      <c r="G3201" s="213" t="str">
        <f t="shared" si="98"/>
        <v>Noord-Holland Noord</v>
      </c>
      <c r="H3201" s="215" t="str">
        <f t="shared" si="99"/>
        <v>ALKMAAR</v>
      </c>
    </row>
    <row r="3202" spans="1:8" x14ac:dyDescent="0.2">
      <c r="A3202" s="194">
        <v>300</v>
      </c>
      <c r="B3202" s="195">
        <v>6625</v>
      </c>
      <c r="C3202" s="183"/>
      <c r="D3202" s="192" t="s">
        <v>3359</v>
      </c>
      <c r="E3202" s="192" t="s">
        <v>550</v>
      </c>
      <c r="F3202" s="191">
        <v>3120</v>
      </c>
      <c r="G3202" s="213" t="str">
        <f t="shared" si="98"/>
        <v>Noord-Holland Noord</v>
      </c>
      <c r="H3202" s="215" t="str">
        <f t="shared" si="99"/>
        <v>ALKMAAR</v>
      </c>
    </row>
    <row r="3203" spans="1:8" x14ac:dyDescent="0.2">
      <c r="A3203" s="194">
        <v>300</v>
      </c>
      <c r="B3203" s="195">
        <v>6626</v>
      </c>
      <c r="C3203" s="183"/>
      <c r="D3203" s="192" t="s">
        <v>3060</v>
      </c>
      <c r="E3203" s="192" t="s">
        <v>1461</v>
      </c>
      <c r="F3203" s="191">
        <v>3270</v>
      </c>
      <c r="G3203" s="213" t="str">
        <f t="shared" si="98"/>
        <v>Midden-Brabant</v>
      </c>
      <c r="H3203" s="215" t="str">
        <f t="shared" si="99"/>
        <v>TILBURG</v>
      </c>
    </row>
    <row r="3204" spans="1:8" x14ac:dyDescent="0.2">
      <c r="A3204" s="194">
        <v>300</v>
      </c>
      <c r="B3204" s="195">
        <v>6627</v>
      </c>
      <c r="C3204" s="183"/>
      <c r="D3204" s="192" t="s">
        <v>3246</v>
      </c>
      <c r="E3204" s="192" t="s">
        <v>1146</v>
      </c>
      <c r="F3204" s="191">
        <v>3120</v>
      </c>
      <c r="G3204" s="213" t="str">
        <f t="shared" si="98"/>
        <v>Noord-Holland Noord</v>
      </c>
      <c r="H3204" s="215" t="str">
        <f t="shared" si="99"/>
        <v>ALKMAAR</v>
      </c>
    </row>
    <row r="3205" spans="1:8" x14ac:dyDescent="0.2">
      <c r="A3205" s="194">
        <v>300</v>
      </c>
      <c r="B3205" s="195">
        <v>6628</v>
      </c>
      <c r="C3205" s="183"/>
      <c r="D3205" s="192" t="s">
        <v>1675</v>
      </c>
      <c r="E3205" s="192" t="s">
        <v>1232</v>
      </c>
      <c r="F3205" s="191">
        <v>3120</v>
      </c>
      <c r="G3205" s="213" t="str">
        <f t="shared" si="98"/>
        <v>Noord-Holland Noord</v>
      </c>
      <c r="H3205" s="215" t="str">
        <f t="shared" si="99"/>
        <v>ALKMAAR</v>
      </c>
    </row>
    <row r="3206" spans="1:8" x14ac:dyDescent="0.2">
      <c r="A3206" s="194">
        <v>300</v>
      </c>
      <c r="B3206" s="195">
        <v>6629</v>
      </c>
      <c r="C3206" s="183"/>
      <c r="D3206" s="192" t="s">
        <v>3055</v>
      </c>
      <c r="E3206" s="192" t="s">
        <v>986</v>
      </c>
      <c r="F3206" s="191">
        <v>3300</v>
      </c>
      <c r="G3206" s="213" t="str">
        <f t="shared" si="98"/>
        <v>Noord-Limburg</v>
      </c>
      <c r="H3206" s="215" t="str">
        <f t="shared" si="99"/>
        <v>EINDHOVEN</v>
      </c>
    </row>
    <row r="3207" spans="1:8" x14ac:dyDescent="0.2">
      <c r="A3207" s="194">
        <v>300</v>
      </c>
      <c r="B3207" s="195">
        <v>6630</v>
      </c>
      <c r="C3207" s="183"/>
      <c r="D3207" s="192" t="s">
        <v>3055</v>
      </c>
      <c r="E3207" s="192" t="s">
        <v>986</v>
      </c>
      <c r="F3207" s="191">
        <v>3280</v>
      </c>
      <c r="G3207" s="213" t="str">
        <f t="shared" si="98"/>
        <v>Noordoost-Brabant</v>
      </c>
      <c r="H3207" s="215" t="str">
        <f t="shared" si="99"/>
        <v>TILBURG</v>
      </c>
    </row>
    <row r="3208" spans="1:8" x14ac:dyDescent="0.2">
      <c r="A3208" s="194">
        <v>300</v>
      </c>
      <c r="B3208" s="195">
        <v>6631</v>
      </c>
      <c r="C3208" s="183"/>
      <c r="D3208" s="192" t="s">
        <v>3296</v>
      </c>
      <c r="E3208" s="192" t="s">
        <v>1624</v>
      </c>
      <c r="F3208" s="191">
        <v>3120</v>
      </c>
      <c r="G3208" s="213" t="str">
        <f t="shared" si="98"/>
        <v>Noord-Holland Noord</v>
      </c>
      <c r="H3208" s="215" t="str">
        <f t="shared" si="99"/>
        <v>ALKMAAR</v>
      </c>
    </row>
    <row r="3209" spans="1:8" x14ac:dyDescent="0.2">
      <c r="A3209" s="194">
        <v>300</v>
      </c>
      <c r="B3209" s="195">
        <v>6632</v>
      </c>
      <c r="C3209" s="183"/>
      <c r="D3209" s="192" t="s">
        <v>3000</v>
      </c>
      <c r="E3209" s="192" t="s">
        <v>292</v>
      </c>
      <c r="F3209" s="191">
        <v>3080</v>
      </c>
      <c r="G3209" s="213" t="str">
        <f t="shared" si="98"/>
        <v>Nijmegen</v>
      </c>
      <c r="H3209" s="215" t="str">
        <f t="shared" si="99"/>
        <v>EINDHOVEN</v>
      </c>
    </row>
    <row r="3210" spans="1:8" x14ac:dyDescent="0.2">
      <c r="A3210" s="194">
        <v>300</v>
      </c>
      <c r="B3210" s="195">
        <v>6633</v>
      </c>
      <c r="C3210" s="183"/>
      <c r="D3210" s="192" t="s">
        <v>3180</v>
      </c>
      <c r="E3210" s="192" t="s">
        <v>428</v>
      </c>
      <c r="F3210" s="191">
        <v>3120</v>
      </c>
      <c r="G3210" s="213" t="str">
        <f t="shared" si="98"/>
        <v>Noord-Holland Noord</v>
      </c>
      <c r="H3210" s="215" t="str">
        <f t="shared" si="99"/>
        <v>ALKMAAR</v>
      </c>
    </row>
    <row r="3211" spans="1:8" x14ac:dyDescent="0.2">
      <c r="A3211" s="194">
        <v>300</v>
      </c>
      <c r="B3211" s="195">
        <v>6634</v>
      </c>
      <c r="C3211" s="183"/>
      <c r="D3211" s="192" t="s">
        <v>1676</v>
      </c>
      <c r="E3211" s="192" t="s">
        <v>1677</v>
      </c>
      <c r="F3211" s="191">
        <v>3120</v>
      </c>
      <c r="G3211" s="213" t="str">
        <f t="shared" si="98"/>
        <v>Noord-Holland Noord</v>
      </c>
      <c r="H3211" s="215" t="str">
        <f t="shared" si="99"/>
        <v>ALKMAAR</v>
      </c>
    </row>
    <row r="3212" spans="1:8" x14ac:dyDescent="0.2">
      <c r="A3212" s="194">
        <v>300</v>
      </c>
      <c r="B3212" s="195">
        <v>6635</v>
      </c>
      <c r="C3212" s="183"/>
      <c r="D3212" s="192" t="s">
        <v>3168</v>
      </c>
      <c r="E3212" s="192" t="s">
        <v>275</v>
      </c>
      <c r="F3212" s="191">
        <v>3080</v>
      </c>
      <c r="G3212" s="213" t="str">
        <f t="shared" si="98"/>
        <v>Nijmegen</v>
      </c>
      <c r="H3212" s="215" t="str">
        <f t="shared" si="99"/>
        <v>EINDHOVEN</v>
      </c>
    </row>
    <row r="3213" spans="1:8" x14ac:dyDescent="0.2">
      <c r="A3213" s="194">
        <v>300</v>
      </c>
      <c r="B3213" s="195">
        <v>6636</v>
      </c>
      <c r="C3213" s="183"/>
      <c r="D3213" s="192" t="s">
        <v>3148</v>
      </c>
      <c r="E3213" s="192" t="s">
        <v>472</v>
      </c>
      <c r="F3213" s="191">
        <v>3300</v>
      </c>
      <c r="G3213" s="213" t="str">
        <f t="shared" si="98"/>
        <v>Noord-Limburg</v>
      </c>
      <c r="H3213" s="215" t="str">
        <f t="shared" si="99"/>
        <v>EINDHOVEN</v>
      </c>
    </row>
    <row r="3214" spans="1:8" x14ac:dyDescent="0.2">
      <c r="A3214" s="194">
        <v>300</v>
      </c>
      <c r="B3214" s="195">
        <v>6637</v>
      </c>
      <c r="C3214" s="183"/>
      <c r="D3214" s="192" t="s">
        <v>3148</v>
      </c>
      <c r="E3214" s="192" t="s">
        <v>472</v>
      </c>
      <c r="F3214" s="191">
        <v>3280</v>
      </c>
      <c r="G3214" s="213" t="str">
        <f t="shared" si="98"/>
        <v>Noordoost-Brabant</v>
      </c>
      <c r="H3214" s="215" t="str">
        <f t="shared" si="99"/>
        <v>TILBURG</v>
      </c>
    </row>
    <row r="3215" spans="1:8" x14ac:dyDescent="0.2">
      <c r="A3215" s="194">
        <v>300</v>
      </c>
      <c r="B3215" s="195">
        <v>6638</v>
      </c>
      <c r="C3215" s="183"/>
      <c r="D3215" s="192" t="s">
        <v>948</v>
      </c>
      <c r="E3215" s="192" t="s">
        <v>593</v>
      </c>
      <c r="F3215" s="191">
        <v>3270</v>
      </c>
      <c r="G3215" s="213" t="str">
        <f t="shared" si="98"/>
        <v>Midden-Brabant</v>
      </c>
      <c r="H3215" s="215" t="str">
        <f t="shared" si="99"/>
        <v>TILBURG</v>
      </c>
    </row>
    <row r="3216" spans="1:8" x14ac:dyDescent="0.2">
      <c r="A3216" s="194">
        <v>300</v>
      </c>
      <c r="B3216" s="195">
        <v>6639</v>
      </c>
      <c r="C3216" s="183"/>
      <c r="D3216" s="192" t="s">
        <v>3360</v>
      </c>
      <c r="E3216" s="192" t="s">
        <v>986</v>
      </c>
      <c r="F3216" s="191">
        <v>3300</v>
      </c>
      <c r="G3216" s="213" t="str">
        <f t="shared" si="98"/>
        <v>Noord-Limburg</v>
      </c>
      <c r="H3216" s="215" t="str">
        <f t="shared" si="99"/>
        <v>EINDHOVEN</v>
      </c>
    </row>
    <row r="3217" spans="1:8" x14ac:dyDescent="0.2">
      <c r="A3217" s="194">
        <v>300</v>
      </c>
      <c r="B3217" s="195">
        <v>6640</v>
      </c>
      <c r="C3217" s="183"/>
      <c r="D3217" s="192" t="s">
        <v>3360</v>
      </c>
      <c r="E3217" s="192" t="s">
        <v>986</v>
      </c>
      <c r="F3217" s="191">
        <v>3280</v>
      </c>
      <c r="G3217" s="213" t="str">
        <f t="shared" si="98"/>
        <v>Noordoost-Brabant</v>
      </c>
      <c r="H3217" s="215" t="str">
        <f t="shared" si="99"/>
        <v>TILBURG</v>
      </c>
    </row>
    <row r="3218" spans="1:8" x14ac:dyDescent="0.2">
      <c r="A3218" s="194">
        <v>300</v>
      </c>
      <c r="B3218" s="195">
        <v>6641</v>
      </c>
      <c r="C3218" s="183"/>
      <c r="D3218" s="192" t="s">
        <v>3135</v>
      </c>
      <c r="E3218" s="192" t="s">
        <v>428</v>
      </c>
      <c r="F3218" s="191">
        <v>3120</v>
      </c>
      <c r="G3218" s="213" t="str">
        <f t="shared" si="98"/>
        <v>Noord-Holland Noord</v>
      </c>
      <c r="H3218" s="215" t="str">
        <f t="shared" si="99"/>
        <v>ALKMAAR</v>
      </c>
    </row>
    <row r="3219" spans="1:8" x14ac:dyDescent="0.2">
      <c r="A3219" s="194">
        <v>300</v>
      </c>
      <c r="B3219" s="195">
        <v>6642</v>
      </c>
      <c r="C3219" s="183"/>
      <c r="D3219" s="192" t="s">
        <v>3057</v>
      </c>
      <c r="E3219" s="192" t="s">
        <v>235</v>
      </c>
      <c r="F3219" s="191">
        <v>3270</v>
      </c>
      <c r="G3219" s="213" t="str">
        <f t="shared" si="98"/>
        <v>Midden-Brabant</v>
      </c>
      <c r="H3219" s="215" t="str">
        <f t="shared" si="99"/>
        <v>TILBURG</v>
      </c>
    </row>
    <row r="3220" spans="1:8" x14ac:dyDescent="0.2">
      <c r="A3220" s="194">
        <v>300</v>
      </c>
      <c r="B3220" s="195">
        <v>6643</v>
      </c>
      <c r="C3220" s="183"/>
      <c r="D3220" s="192" t="s">
        <v>3281</v>
      </c>
      <c r="E3220" s="192" t="s">
        <v>552</v>
      </c>
      <c r="F3220" s="191">
        <v>3120</v>
      </c>
      <c r="G3220" s="213" t="str">
        <f t="shared" si="98"/>
        <v>Noord-Holland Noord</v>
      </c>
      <c r="H3220" s="215" t="str">
        <f t="shared" si="99"/>
        <v>ALKMAAR</v>
      </c>
    </row>
    <row r="3221" spans="1:8" x14ac:dyDescent="0.2">
      <c r="A3221" s="194">
        <v>300</v>
      </c>
      <c r="B3221" s="195">
        <v>6644</v>
      </c>
      <c r="C3221" s="183"/>
      <c r="D3221" s="192" t="s">
        <v>3361</v>
      </c>
      <c r="E3221" s="192" t="s">
        <v>1232</v>
      </c>
      <c r="F3221" s="191">
        <v>3080</v>
      </c>
      <c r="G3221" s="213" t="str">
        <f t="shared" si="98"/>
        <v>Nijmegen</v>
      </c>
      <c r="H3221" s="215" t="str">
        <f t="shared" si="99"/>
        <v>EINDHOVEN</v>
      </c>
    </row>
    <row r="3222" spans="1:8" x14ac:dyDescent="0.2">
      <c r="A3222" s="194">
        <v>300</v>
      </c>
      <c r="B3222" s="195">
        <v>6645</v>
      </c>
      <c r="C3222" s="183"/>
      <c r="D3222" s="192" t="s">
        <v>1678</v>
      </c>
      <c r="E3222" s="192" t="s">
        <v>1215</v>
      </c>
      <c r="F3222" s="191">
        <v>3080</v>
      </c>
      <c r="G3222" s="213" t="str">
        <f t="shared" si="98"/>
        <v>Nijmegen</v>
      </c>
      <c r="H3222" s="215" t="str">
        <f t="shared" si="99"/>
        <v>EINDHOVEN</v>
      </c>
    </row>
    <row r="3223" spans="1:8" x14ac:dyDescent="0.2">
      <c r="A3223" s="194">
        <v>300</v>
      </c>
      <c r="B3223" s="195">
        <v>6646</v>
      </c>
      <c r="C3223" s="183"/>
      <c r="D3223" s="192" t="s">
        <v>3186</v>
      </c>
      <c r="E3223" s="192" t="s">
        <v>271</v>
      </c>
      <c r="F3223" s="191">
        <v>3120</v>
      </c>
      <c r="G3223" s="213" t="str">
        <f t="shared" si="98"/>
        <v>Noord-Holland Noord</v>
      </c>
      <c r="H3223" s="215" t="str">
        <f t="shared" si="99"/>
        <v>ALKMAAR</v>
      </c>
    </row>
    <row r="3224" spans="1:8" x14ac:dyDescent="0.2">
      <c r="A3224" s="194">
        <v>300</v>
      </c>
      <c r="B3224" s="195">
        <v>6647</v>
      </c>
      <c r="C3224" s="183"/>
      <c r="D3224" s="192" t="s">
        <v>1679</v>
      </c>
      <c r="E3224" s="192" t="s">
        <v>252</v>
      </c>
      <c r="F3224" s="191">
        <v>3270</v>
      </c>
      <c r="G3224" s="213" t="str">
        <f t="shared" ref="G3224:G3287" si="100">VLOOKUP($F3224,$J$23:$L$54,2,FALSE)</f>
        <v>Midden-Brabant</v>
      </c>
      <c r="H3224" s="215" t="str">
        <f t="shared" ref="H3224:H3287" si="101">VLOOKUP($F3224,$J$23:$L$54,3,FALSE)</f>
        <v>TILBURG</v>
      </c>
    </row>
    <row r="3225" spans="1:8" x14ac:dyDescent="0.2">
      <c r="A3225" s="194">
        <v>300</v>
      </c>
      <c r="B3225" s="195">
        <v>6648</v>
      </c>
      <c r="C3225" s="183"/>
      <c r="D3225" s="192" t="s">
        <v>2976</v>
      </c>
      <c r="E3225" s="192" t="s">
        <v>251</v>
      </c>
      <c r="F3225" s="191">
        <v>3080</v>
      </c>
      <c r="G3225" s="213" t="str">
        <f t="shared" si="100"/>
        <v>Nijmegen</v>
      </c>
      <c r="H3225" s="215" t="str">
        <f t="shared" si="101"/>
        <v>EINDHOVEN</v>
      </c>
    </row>
    <row r="3226" spans="1:8" x14ac:dyDescent="0.2">
      <c r="A3226" s="194">
        <v>300</v>
      </c>
      <c r="B3226" s="195">
        <v>6649</v>
      </c>
      <c r="C3226" s="183"/>
      <c r="D3226" s="192" t="s">
        <v>3051</v>
      </c>
      <c r="E3226" s="192" t="s">
        <v>553</v>
      </c>
      <c r="F3226" s="191">
        <v>3120</v>
      </c>
      <c r="G3226" s="213" t="str">
        <f t="shared" si="100"/>
        <v>Noord-Holland Noord</v>
      </c>
      <c r="H3226" s="215" t="str">
        <f t="shared" si="101"/>
        <v>ALKMAAR</v>
      </c>
    </row>
    <row r="3227" spans="1:8" x14ac:dyDescent="0.2">
      <c r="A3227" s="194">
        <v>300</v>
      </c>
      <c r="B3227" s="195">
        <v>6650</v>
      </c>
      <c r="C3227" s="183"/>
      <c r="D3227" s="192" t="s">
        <v>1680</v>
      </c>
      <c r="E3227" s="192" t="s">
        <v>582</v>
      </c>
      <c r="F3227" s="191">
        <v>3120</v>
      </c>
      <c r="G3227" s="213" t="str">
        <f t="shared" si="100"/>
        <v>Noord-Holland Noord</v>
      </c>
      <c r="H3227" s="215" t="str">
        <f t="shared" si="101"/>
        <v>ALKMAAR</v>
      </c>
    </row>
    <row r="3228" spans="1:8" x14ac:dyDescent="0.2">
      <c r="A3228" s="194">
        <v>300</v>
      </c>
      <c r="B3228" s="195">
        <v>6651</v>
      </c>
      <c r="C3228" s="183"/>
      <c r="D3228" s="192" t="s">
        <v>3140</v>
      </c>
      <c r="E3228" s="192" t="s">
        <v>302</v>
      </c>
      <c r="F3228" s="191">
        <v>3300</v>
      </c>
      <c r="G3228" s="213" t="str">
        <f t="shared" si="100"/>
        <v>Noord-Limburg</v>
      </c>
      <c r="H3228" s="215" t="str">
        <f t="shared" si="101"/>
        <v>EINDHOVEN</v>
      </c>
    </row>
    <row r="3229" spans="1:8" x14ac:dyDescent="0.2">
      <c r="A3229" s="194">
        <v>300</v>
      </c>
      <c r="B3229" s="195">
        <v>6652</v>
      </c>
      <c r="C3229" s="183"/>
      <c r="D3229" s="192" t="s">
        <v>2990</v>
      </c>
      <c r="E3229" s="192" t="s">
        <v>251</v>
      </c>
      <c r="F3229" s="191">
        <v>3080</v>
      </c>
      <c r="G3229" s="213" t="str">
        <f t="shared" si="100"/>
        <v>Nijmegen</v>
      </c>
      <c r="H3229" s="215" t="str">
        <f t="shared" si="101"/>
        <v>EINDHOVEN</v>
      </c>
    </row>
    <row r="3230" spans="1:8" x14ac:dyDescent="0.2">
      <c r="A3230" s="194">
        <v>300</v>
      </c>
      <c r="B3230" s="195">
        <v>6653</v>
      </c>
      <c r="C3230" s="183"/>
      <c r="D3230" s="192" t="s">
        <v>3125</v>
      </c>
      <c r="E3230" s="192" t="s">
        <v>1487</v>
      </c>
      <c r="F3230" s="191">
        <v>3240</v>
      </c>
      <c r="G3230" s="213" t="str">
        <f t="shared" si="100"/>
        <v>Waardenland</v>
      </c>
      <c r="H3230" s="215" t="str">
        <f t="shared" si="101"/>
        <v>GORINCHEM</v>
      </c>
    </row>
    <row r="3231" spans="1:8" x14ac:dyDescent="0.2">
      <c r="A3231" s="194">
        <v>300</v>
      </c>
      <c r="B3231" s="195">
        <v>6654</v>
      </c>
      <c r="C3231" s="183"/>
      <c r="D3231" s="192" t="s">
        <v>3318</v>
      </c>
      <c r="E3231" s="192" t="s">
        <v>263</v>
      </c>
      <c r="F3231" s="191">
        <v>3120</v>
      </c>
      <c r="G3231" s="213" t="str">
        <f t="shared" si="100"/>
        <v>Noord-Holland Noord</v>
      </c>
      <c r="H3231" s="215" t="str">
        <f t="shared" si="101"/>
        <v>ALKMAAR</v>
      </c>
    </row>
    <row r="3232" spans="1:8" x14ac:dyDescent="0.2">
      <c r="A3232" s="194">
        <v>300</v>
      </c>
      <c r="B3232" s="195">
        <v>6655</v>
      </c>
      <c r="C3232" s="183"/>
      <c r="D3232" s="192" t="s">
        <v>2931</v>
      </c>
      <c r="E3232" s="192" t="s">
        <v>241</v>
      </c>
      <c r="F3232" s="191">
        <v>3120</v>
      </c>
      <c r="G3232" s="213" t="str">
        <f t="shared" si="100"/>
        <v>Noord-Holland Noord</v>
      </c>
      <c r="H3232" s="215" t="str">
        <f t="shared" si="101"/>
        <v>ALKMAAR</v>
      </c>
    </row>
    <row r="3233" spans="1:8" x14ac:dyDescent="0.2">
      <c r="A3233" s="194">
        <v>300</v>
      </c>
      <c r="B3233" s="195">
        <v>6656</v>
      </c>
      <c r="C3233" s="183"/>
      <c r="D3233" s="192" t="s">
        <v>3362</v>
      </c>
      <c r="E3233" s="192" t="s">
        <v>562</v>
      </c>
      <c r="F3233" s="191">
        <v>3200</v>
      </c>
      <c r="G3233" s="213" t="str">
        <f t="shared" si="100"/>
        <v>Midden-Holland</v>
      </c>
      <c r="H3233" s="215" t="str">
        <f t="shared" si="101"/>
        <v>GORINCHEM</v>
      </c>
    </row>
    <row r="3234" spans="1:8" x14ac:dyDescent="0.2">
      <c r="A3234" s="194">
        <v>300</v>
      </c>
      <c r="B3234" s="195">
        <v>6657</v>
      </c>
      <c r="C3234" s="183"/>
      <c r="D3234" s="192" t="s">
        <v>1543</v>
      </c>
      <c r="E3234" s="192" t="s">
        <v>263</v>
      </c>
      <c r="F3234" s="191">
        <v>3120</v>
      </c>
      <c r="G3234" s="213" t="str">
        <f t="shared" si="100"/>
        <v>Noord-Holland Noord</v>
      </c>
      <c r="H3234" s="215" t="str">
        <f t="shared" si="101"/>
        <v>ALKMAAR</v>
      </c>
    </row>
    <row r="3235" spans="1:8" x14ac:dyDescent="0.2">
      <c r="A3235" s="194">
        <v>300</v>
      </c>
      <c r="B3235" s="195">
        <v>6658</v>
      </c>
      <c r="C3235" s="183"/>
      <c r="D3235" s="192" t="s">
        <v>3363</v>
      </c>
      <c r="E3235" s="192" t="s">
        <v>1236</v>
      </c>
      <c r="F3235" s="191">
        <v>3300</v>
      </c>
      <c r="G3235" s="213" t="str">
        <f t="shared" si="100"/>
        <v>Noord-Limburg</v>
      </c>
      <c r="H3235" s="215" t="str">
        <f t="shared" si="101"/>
        <v>EINDHOVEN</v>
      </c>
    </row>
    <row r="3236" spans="1:8" x14ac:dyDescent="0.2">
      <c r="A3236" s="194">
        <v>300</v>
      </c>
      <c r="B3236" s="195">
        <v>6659</v>
      </c>
      <c r="C3236" s="183"/>
      <c r="D3236" s="192" t="s">
        <v>2883</v>
      </c>
      <c r="E3236" s="192" t="s">
        <v>263</v>
      </c>
      <c r="F3236" s="191">
        <v>3120</v>
      </c>
      <c r="G3236" s="213" t="str">
        <f t="shared" si="100"/>
        <v>Noord-Holland Noord</v>
      </c>
      <c r="H3236" s="215" t="str">
        <f t="shared" si="101"/>
        <v>ALKMAAR</v>
      </c>
    </row>
    <row r="3237" spans="1:8" x14ac:dyDescent="0.2">
      <c r="A3237" s="194">
        <v>300</v>
      </c>
      <c r="B3237" s="195">
        <v>6660</v>
      </c>
      <c r="C3237" s="183"/>
      <c r="D3237" s="192" t="s">
        <v>1613</v>
      </c>
      <c r="E3237" s="192" t="s">
        <v>1614</v>
      </c>
      <c r="F3237" s="191">
        <v>3080</v>
      </c>
      <c r="G3237" s="213" t="str">
        <f t="shared" si="100"/>
        <v>Nijmegen</v>
      </c>
      <c r="H3237" s="215" t="str">
        <f t="shared" si="101"/>
        <v>EINDHOVEN</v>
      </c>
    </row>
    <row r="3238" spans="1:8" x14ac:dyDescent="0.2">
      <c r="A3238" s="194">
        <v>300</v>
      </c>
      <c r="B3238" s="195">
        <v>6661</v>
      </c>
      <c r="C3238" s="183"/>
      <c r="D3238" s="192" t="s">
        <v>1402</v>
      </c>
      <c r="E3238" s="192" t="s">
        <v>1203</v>
      </c>
      <c r="F3238" s="191">
        <v>3080</v>
      </c>
      <c r="G3238" s="213" t="str">
        <f t="shared" si="100"/>
        <v>Nijmegen</v>
      </c>
      <c r="H3238" s="215" t="str">
        <f t="shared" si="101"/>
        <v>EINDHOVEN</v>
      </c>
    </row>
    <row r="3239" spans="1:8" x14ac:dyDescent="0.2">
      <c r="A3239" s="194">
        <v>300</v>
      </c>
      <c r="B3239" s="195">
        <v>6662</v>
      </c>
      <c r="C3239" s="183"/>
      <c r="D3239" s="192" t="s">
        <v>3364</v>
      </c>
      <c r="E3239" s="192" t="s">
        <v>251</v>
      </c>
      <c r="F3239" s="191">
        <v>3080</v>
      </c>
      <c r="G3239" s="213" t="str">
        <f t="shared" si="100"/>
        <v>Nijmegen</v>
      </c>
      <c r="H3239" s="215" t="str">
        <f t="shared" si="101"/>
        <v>EINDHOVEN</v>
      </c>
    </row>
    <row r="3240" spans="1:8" x14ac:dyDescent="0.2">
      <c r="A3240" s="194">
        <v>300</v>
      </c>
      <c r="B3240" s="195">
        <v>6663</v>
      </c>
      <c r="C3240" s="183"/>
      <c r="D3240" s="192" t="s">
        <v>3365</v>
      </c>
      <c r="E3240" s="192" t="s">
        <v>265</v>
      </c>
      <c r="F3240" s="191">
        <v>3270</v>
      </c>
      <c r="G3240" s="213" t="str">
        <f t="shared" si="100"/>
        <v>Midden-Brabant</v>
      </c>
      <c r="H3240" s="215" t="str">
        <f t="shared" si="101"/>
        <v>TILBURG</v>
      </c>
    </row>
    <row r="3241" spans="1:8" x14ac:dyDescent="0.2">
      <c r="A3241" s="194">
        <v>300</v>
      </c>
      <c r="B3241" s="195">
        <v>6664</v>
      </c>
      <c r="C3241" s="183"/>
      <c r="D3241" s="192" t="s">
        <v>3365</v>
      </c>
      <c r="E3241" s="192" t="s">
        <v>265</v>
      </c>
      <c r="F3241" s="191">
        <v>3280</v>
      </c>
      <c r="G3241" s="213" t="str">
        <f t="shared" si="100"/>
        <v>Noordoost-Brabant</v>
      </c>
      <c r="H3241" s="215" t="str">
        <f t="shared" si="101"/>
        <v>TILBURG</v>
      </c>
    </row>
    <row r="3242" spans="1:8" x14ac:dyDescent="0.2">
      <c r="A3242" s="194">
        <v>300</v>
      </c>
      <c r="B3242" s="195">
        <v>6665</v>
      </c>
      <c r="C3242" s="183"/>
      <c r="D3242" s="192" t="s">
        <v>3366</v>
      </c>
      <c r="E3242" s="192" t="s">
        <v>1215</v>
      </c>
      <c r="F3242" s="191">
        <v>3080</v>
      </c>
      <c r="G3242" s="213" t="str">
        <f t="shared" si="100"/>
        <v>Nijmegen</v>
      </c>
      <c r="H3242" s="215" t="str">
        <f t="shared" si="101"/>
        <v>EINDHOVEN</v>
      </c>
    </row>
    <row r="3243" spans="1:8" x14ac:dyDescent="0.2">
      <c r="A3243" s="194">
        <v>300</v>
      </c>
      <c r="B3243" s="195">
        <v>6666</v>
      </c>
      <c r="C3243" s="183"/>
      <c r="D3243" s="192" t="s">
        <v>3196</v>
      </c>
      <c r="E3243" s="192" t="s">
        <v>1681</v>
      </c>
      <c r="F3243" s="191">
        <v>3120</v>
      </c>
      <c r="G3243" s="213" t="str">
        <f t="shared" si="100"/>
        <v>Noord-Holland Noord</v>
      </c>
      <c r="H3243" s="215" t="str">
        <f t="shared" si="101"/>
        <v>ALKMAAR</v>
      </c>
    </row>
    <row r="3244" spans="1:8" x14ac:dyDescent="0.2">
      <c r="A3244" s="194">
        <v>300</v>
      </c>
      <c r="B3244" s="195">
        <v>6667</v>
      </c>
      <c r="C3244" s="183"/>
      <c r="D3244" s="192" t="s">
        <v>3367</v>
      </c>
      <c r="E3244" s="192" t="s">
        <v>295</v>
      </c>
      <c r="F3244" s="191">
        <v>3060</v>
      </c>
      <c r="G3244" s="213" t="str">
        <f t="shared" si="100"/>
        <v>Apeldoorn Zutphen e.o.</v>
      </c>
      <c r="H3244" s="215" t="str">
        <f t="shared" si="101"/>
        <v>AMERSFOORT</v>
      </c>
    </row>
    <row r="3245" spans="1:8" x14ac:dyDescent="0.2">
      <c r="A3245" s="194">
        <v>300</v>
      </c>
      <c r="B3245" s="195">
        <v>6668</v>
      </c>
      <c r="C3245" s="183"/>
      <c r="D3245" s="192" t="s">
        <v>3009</v>
      </c>
      <c r="E3245" s="192" t="s">
        <v>1046</v>
      </c>
      <c r="F3245" s="191">
        <v>3030</v>
      </c>
      <c r="G3245" s="213" t="str">
        <f t="shared" si="100"/>
        <v>Drenthe</v>
      </c>
      <c r="H3245" s="215" t="str">
        <f t="shared" si="101"/>
        <v>ZWOLLE</v>
      </c>
    </row>
    <row r="3246" spans="1:8" x14ac:dyDescent="0.2">
      <c r="A3246" s="194">
        <v>300</v>
      </c>
      <c r="B3246" s="195">
        <v>6669</v>
      </c>
      <c r="C3246" s="183"/>
      <c r="D3246" s="192" t="s">
        <v>3151</v>
      </c>
      <c r="E3246" s="192" t="s">
        <v>1521</v>
      </c>
      <c r="F3246" s="191">
        <v>3150</v>
      </c>
      <c r="G3246" s="213" t="str">
        <f t="shared" si="100"/>
        <v>Amsterdam</v>
      </c>
      <c r="H3246" s="215" t="str">
        <f t="shared" si="101"/>
        <v>AMERSFOORT</v>
      </c>
    </row>
    <row r="3247" spans="1:8" x14ac:dyDescent="0.2">
      <c r="A3247" s="194">
        <v>300</v>
      </c>
      <c r="B3247" s="195">
        <v>6670</v>
      </c>
      <c r="C3247" s="183"/>
      <c r="D3247" s="192" t="s">
        <v>3368</v>
      </c>
      <c r="E3247" s="192" t="s">
        <v>428</v>
      </c>
      <c r="F3247" s="191">
        <v>3110</v>
      </c>
      <c r="G3247" s="213" t="str">
        <f t="shared" si="100"/>
        <v>t Gooi</v>
      </c>
      <c r="H3247" s="215" t="str">
        <f t="shared" si="101"/>
        <v>AMERSFOORT</v>
      </c>
    </row>
    <row r="3248" spans="1:8" x14ac:dyDescent="0.2">
      <c r="A3248" s="194">
        <v>300</v>
      </c>
      <c r="B3248" s="195">
        <v>6671</v>
      </c>
      <c r="C3248" s="183"/>
      <c r="D3248" s="192" t="s">
        <v>1682</v>
      </c>
      <c r="E3248" s="192" t="s">
        <v>428</v>
      </c>
      <c r="F3248" s="191">
        <v>3110</v>
      </c>
      <c r="G3248" s="213" t="str">
        <f t="shared" si="100"/>
        <v>t Gooi</v>
      </c>
      <c r="H3248" s="215" t="str">
        <f t="shared" si="101"/>
        <v>AMERSFOORT</v>
      </c>
    </row>
    <row r="3249" spans="1:8" x14ac:dyDescent="0.2">
      <c r="A3249" s="194">
        <v>300</v>
      </c>
      <c r="B3249" s="195">
        <v>6672</v>
      </c>
      <c r="C3249" s="183"/>
      <c r="D3249" s="192" t="s">
        <v>3369</v>
      </c>
      <c r="E3249" s="192" t="s">
        <v>550</v>
      </c>
      <c r="F3249" s="191">
        <v>3130</v>
      </c>
      <c r="G3249" s="213" t="str">
        <f t="shared" si="100"/>
        <v>Kennemerland</v>
      </c>
      <c r="H3249" s="215" t="str">
        <f t="shared" si="101"/>
        <v>ZWOLLE</v>
      </c>
    </row>
    <row r="3250" spans="1:8" x14ac:dyDescent="0.2">
      <c r="A3250" s="194">
        <v>300</v>
      </c>
      <c r="B3250" s="195">
        <v>6673</v>
      </c>
      <c r="C3250" s="183"/>
      <c r="D3250" s="192" t="s">
        <v>3161</v>
      </c>
      <c r="E3250" s="192" t="s">
        <v>242</v>
      </c>
      <c r="F3250" s="191">
        <v>3210</v>
      </c>
      <c r="G3250" s="213" t="str">
        <f t="shared" si="100"/>
        <v>Rotterdam</v>
      </c>
      <c r="H3250" s="215" t="str">
        <f t="shared" si="101"/>
        <v>ZWOLLE</v>
      </c>
    </row>
    <row r="3251" spans="1:8" x14ac:dyDescent="0.2">
      <c r="A3251" s="194">
        <v>300</v>
      </c>
      <c r="B3251" s="195">
        <v>6674</v>
      </c>
      <c r="C3251" s="183"/>
      <c r="D3251" s="192" t="s">
        <v>3023</v>
      </c>
      <c r="E3251" s="192" t="s">
        <v>1415</v>
      </c>
      <c r="F3251" s="191">
        <v>3060</v>
      </c>
      <c r="G3251" s="213" t="str">
        <f t="shared" si="100"/>
        <v>Apeldoorn Zutphen e.o.</v>
      </c>
      <c r="H3251" s="215" t="str">
        <f t="shared" si="101"/>
        <v>AMERSFOORT</v>
      </c>
    </row>
    <row r="3252" spans="1:8" x14ac:dyDescent="0.2">
      <c r="A3252" s="194">
        <v>300</v>
      </c>
      <c r="B3252" s="195">
        <v>6675</v>
      </c>
      <c r="C3252" s="183"/>
      <c r="D3252" s="192" t="s">
        <v>1683</v>
      </c>
      <c r="E3252" s="192" t="s">
        <v>263</v>
      </c>
      <c r="F3252" s="191">
        <v>3150</v>
      </c>
      <c r="G3252" s="213" t="str">
        <f t="shared" si="100"/>
        <v>Amsterdam</v>
      </c>
      <c r="H3252" s="215" t="str">
        <f t="shared" si="101"/>
        <v>AMERSFOORT</v>
      </c>
    </row>
    <row r="3253" spans="1:8" x14ac:dyDescent="0.2">
      <c r="A3253" s="194">
        <v>300</v>
      </c>
      <c r="B3253" s="195">
        <v>6676</v>
      </c>
      <c r="C3253" s="183"/>
      <c r="D3253" s="192" t="s">
        <v>3370</v>
      </c>
      <c r="E3253" s="192" t="s">
        <v>263</v>
      </c>
      <c r="F3253" s="191">
        <v>3150</v>
      </c>
      <c r="G3253" s="213" t="str">
        <f t="shared" si="100"/>
        <v>Amsterdam</v>
      </c>
      <c r="H3253" s="215" t="str">
        <f t="shared" si="101"/>
        <v>AMERSFOORT</v>
      </c>
    </row>
    <row r="3254" spans="1:8" x14ac:dyDescent="0.2">
      <c r="A3254" s="194">
        <v>300</v>
      </c>
      <c r="B3254" s="195">
        <v>6677</v>
      </c>
      <c r="C3254" s="183"/>
      <c r="D3254" s="192" t="s">
        <v>1684</v>
      </c>
      <c r="E3254" s="192" t="s">
        <v>263</v>
      </c>
      <c r="F3254" s="191">
        <v>3150</v>
      </c>
      <c r="G3254" s="213" t="str">
        <f t="shared" si="100"/>
        <v>Amsterdam</v>
      </c>
      <c r="H3254" s="215" t="str">
        <f t="shared" si="101"/>
        <v>AMERSFOORT</v>
      </c>
    </row>
    <row r="3255" spans="1:8" x14ac:dyDescent="0.2">
      <c r="A3255" s="194">
        <v>300</v>
      </c>
      <c r="B3255" s="195">
        <v>6678</v>
      </c>
      <c r="C3255" s="183"/>
      <c r="D3255" s="192" t="s">
        <v>2892</v>
      </c>
      <c r="E3255" s="192" t="s">
        <v>263</v>
      </c>
      <c r="F3255" s="191">
        <v>3150</v>
      </c>
      <c r="G3255" s="213" t="str">
        <f t="shared" si="100"/>
        <v>Amsterdam</v>
      </c>
      <c r="H3255" s="215" t="str">
        <f t="shared" si="101"/>
        <v>AMERSFOORT</v>
      </c>
    </row>
    <row r="3256" spans="1:8" x14ac:dyDescent="0.2">
      <c r="A3256" s="194">
        <v>300</v>
      </c>
      <c r="B3256" s="195">
        <v>6679</v>
      </c>
      <c r="C3256" s="183"/>
      <c r="D3256" s="192" t="s">
        <v>2998</v>
      </c>
      <c r="E3256" s="192" t="s">
        <v>383</v>
      </c>
      <c r="F3256" s="191">
        <v>3080</v>
      </c>
      <c r="G3256" s="213" t="str">
        <f t="shared" si="100"/>
        <v>Nijmegen</v>
      </c>
      <c r="H3256" s="215" t="str">
        <f t="shared" si="101"/>
        <v>EINDHOVEN</v>
      </c>
    </row>
    <row r="3257" spans="1:8" x14ac:dyDescent="0.2">
      <c r="A3257" s="194">
        <v>300</v>
      </c>
      <c r="B3257" s="195">
        <v>6680</v>
      </c>
      <c r="C3257" s="183"/>
      <c r="D3257" s="192" t="s">
        <v>3084</v>
      </c>
      <c r="E3257" s="192" t="s">
        <v>404</v>
      </c>
      <c r="F3257" s="191">
        <v>3200</v>
      </c>
      <c r="G3257" s="213" t="str">
        <f t="shared" si="100"/>
        <v>Midden-Holland</v>
      </c>
      <c r="H3257" s="215" t="str">
        <f t="shared" si="101"/>
        <v>GORINCHEM</v>
      </c>
    </row>
    <row r="3258" spans="1:8" x14ac:dyDescent="0.2">
      <c r="A3258" s="194">
        <v>300</v>
      </c>
      <c r="B3258" s="195">
        <v>6681</v>
      </c>
      <c r="C3258" s="183"/>
      <c r="D3258" s="192" t="s">
        <v>3166</v>
      </c>
      <c r="E3258" s="192" t="s">
        <v>271</v>
      </c>
      <c r="F3258" s="191">
        <v>3120</v>
      </c>
      <c r="G3258" s="213" t="str">
        <f t="shared" si="100"/>
        <v>Noord-Holland Noord</v>
      </c>
      <c r="H3258" s="215" t="str">
        <f t="shared" si="101"/>
        <v>ALKMAAR</v>
      </c>
    </row>
    <row r="3259" spans="1:8" x14ac:dyDescent="0.2">
      <c r="A3259" s="194">
        <v>300</v>
      </c>
      <c r="B3259" s="195">
        <v>6682</v>
      </c>
      <c r="C3259" s="183"/>
      <c r="D3259" s="192" t="s">
        <v>3371</v>
      </c>
      <c r="E3259" s="192" t="s">
        <v>1228</v>
      </c>
      <c r="F3259" s="191">
        <v>3270</v>
      </c>
      <c r="G3259" s="213" t="str">
        <f t="shared" si="100"/>
        <v>Midden-Brabant</v>
      </c>
      <c r="H3259" s="215" t="str">
        <f t="shared" si="101"/>
        <v>TILBURG</v>
      </c>
    </row>
    <row r="3260" spans="1:8" x14ac:dyDescent="0.2">
      <c r="A3260" s="194">
        <v>300</v>
      </c>
      <c r="B3260" s="195">
        <v>6683</v>
      </c>
      <c r="C3260" s="183"/>
      <c r="D3260" s="192" t="s">
        <v>3372</v>
      </c>
      <c r="E3260" s="192" t="s">
        <v>263</v>
      </c>
      <c r="F3260" s="191">
        <v>3120</v>
      </c>
      <c r="G3260" s="213" t="str">
        <f t="shared" si="100"/>
        <v>Noord-Holland Noord</v>
      </c>
      <c r="H3260" s="215" t="str">
        <f t="shared" si="101"/>
        <v>ALKMAAR</v>
      </c>
    </row>
    <row r="3261" spans="1:8" x14ac:dyDescent="0.2">
      <c r="A3261" s="194">
        <v>300</v>
      </c>
      <c r="B3261" s="195">
        <v>6684</v>
      </c>
      <c r="C3261" s="183"/>
      <c r="D3261" s="192" t="s">
        <v>3266</v>
      </c>
      <c r="E3261" s="192" t="s">
        <v>556</v>
      </c>
      <c r="F3261" s="191">
        <v>3240</v>
      </c>
      <c r="G3261" s="213" t="str">
        <f t="shared" si="100"/>
        <v>Waardenland</v>
      </c>
      <c r="H3261" s="215" t="str">
        <f t="shared" si="101"/>
        <v>GORINCHEM</v>
      </c>
    </row>
    <row r="3262" spans="1:8" x14ac:dyDescent="0.2">
      <c r="A3262" s="194">
        <v>300</v>
      </c>
      <c r="B3262" s="195">
        <v>6685</v>
      </c>
      <c r="C3262" s="183"/>
      <c r="D3262" s="192" t="s">
        <v>2892</v>
      </c>
      <c r="E3262" s="192" t="s">
        <v>263</v>
      </c>
      <c r="F3262" s="191">
        <v>3120</v>
      </c>
      <c r="G3262" s="213" t="str">
        <f t="shared" si="100"/>
        <v>Noord-Holland Noord</v>
      </c>
      <c r="H3262" s="215" t="str">
        <f t="shared" si="101"/>
        <v>ALKMAAR</v>
      </c>
    </row>
    <row r="3263" spans="1:8" x14ac:dyDescent="0.2">
      <c r="A3263" s="194">
        <v>300</v>
      </c>
      <c r="B3263" s="195">
        <v>6686</v>
      </c>
      <c r="C3263" s="183"/>
      <c r="D3263" s="192" t="s">
        <v>3275</v>
      </c>
      <c r="E3263" s="192" t="s">
        <v>391</v>
      </c>
      <c r="F3263" s="191">
        <v>3120</v>
      </c>
      <c r="G3263" s="213" t="str">
        <f t="shared" si="100"/>
        <v>Noord-Holland Noord</v>
      </c>
      <c r="H3263" s="215" t="str">
        <f t="shared" si="101"/>
        <v>ALKMAAR</v>
      </c>
    </row>
    <row r="3264" spans="1:8" x14ac:dyDescent="0.2">
      <c r="A3264" s="194">
        <v>300</v>
      </c>
      <c r="B3264" s="195">
        <v>6687</v>
      </c>
      <c r="C3264" s="183"/>
      <c r="D3264" s="192" t="s">
        <v>3228</v>
      </c>
      <c r="E3264" s="192" t="s">
        <v>618</v>
      </c>
      <c r="F3264" s="191">
        <v>3120</v>
      </c>
      <c r="G3264" s="213" t="str">
        <f t="shared" si="100"/>
        <v>Noord-Holland Noord</v>
      </c>
      <c r="H3264" s="215" t="str">
        <f t="shared" si="101"/>
        <v>ALKMAAR</v>
      </c>
    </row>
    <row r="3265" spans="1:8" x14ac:dyDescent="0.2">
      <c r="A3265" s="194">
        <v>300</v>
      </c>
      <c r="B3265" s="195">
        <v>6688</v>
      </c>
      <c r="C3265" s="183"/>
      <c r="D3265" s="192" t="s">
        <v>3373</v>
      </c>
      <c r="E3265" s="192" t="s">
        <v>592</v>
      </c>
      <c r="F3265" s="191">
        <v>3270</v>
      </c>
      <c r="G3265" s="213" t="str">
        <f t="shared" si="100"/>
        <v>Midden-Brabant</v>
      </c>
      <c r="H3265" s="215" t="str">
        <f t="shared" si="101"/>
        <v>TILBURG</v>
      </c>
    </row>
    <row r="3266" spans="1:8" x14ac:dyDescent="0.2">
      <c r="A3266" s="194">
        <v>300</v>
      </c>
      <c r="B3266" s="195">
        <v>6689</v>
      </c>
      <c r="C3266" s="183"/>
      <c r="D3266" s="192" t="s">
        <v>3373</v>
      </c>
      <c r="E3266" s="192" t="s">
        <v>592</v>
      </c>
      <c r="F3266" s="191">
        <v>3280</v>
      </c>
      <c r="G3266" s="213" t="str">
        <f t="shared" si="100"/>
        <v>Noordoost-Brabant</v>
      </c>
      <c r="H3266" s="215" t="str">
        <f t="shared" si="101"/>
        <v>TILBURG</v>
      </c>
    </row>
    <row r="3267" spans="1:8" x14ac:dyDescent="0.2">
      <c r="A3267" s="194">
        <v>300</v>
      </c>
      <c r="B3267" s="195">
        <v>6690</v>
      </c>
      <c r="C3267" s="183"/>
      <c r="D3267" s="192" t="s">
        <v>3374</v>
      </c>
      <c r="E3267" s="192" t="s">
        <v>582</v>
      </c>
      <c r="F3267" s="191">
        <v>3120</v>
      </c>
      <c r="G3267" s="213" t="str">
        <f t="shared" si="100"/>
        <v>Noord-Holland Noord</v>
      </c>
      <c r="H3267" s="215" t="str">
        <f t="shared" si="101"/>
        <v>ALKMAAR</v>
      </c>
    </row>
    <row r="3268" spans="1:8" x14ac:dyDescent="0.2">
      <c r="A3268" s="194">
        <v>300</v>
      </c>
      <c r="B3268" s="195">
        <v>6691</v>
      </c>
      <c r="C3268" s="183"/>
      <c r="D3268" s="192" t="s">
        <v>2956</v>
      </c>
      <c r="E3268" s="192" t="s">
        <v>251</v>
      </c>
      <c r="F3268" s="191">
        <v>3080</v>
      </c>
      <c r="G3268" s="213" t="str">
        <f t="shared" si="100"/>
        <v>Nijmegen</v>
      </c>
      <c r="H3268" s="215" t="str">
        <f t="shared" si="101"/>
        <v>EINDHOVEN</v>
      </c>
    </row>
    <row r="3269" spans="1:8" x14ac:dyDescent="0.2">
      <c r="A3269" s="194">
        <v>300</v>
      </c>
      <c r="B3269" s="195">
        <v>6692</v>
      </c>
      <c r="C3269" s="183"/>
      <c r="D3269" s="192" t="s">
        <v>3289</v>
      </c>
      <c r="E3269" s="192" t="s">
        <v>263</v>
      </c>
      <c r="F3269" s="191">
        <v>3120</v>
      </c>
      <c r="G3269" s="213" t="str">
        <f t="shared" si="100"/>
        <v>Noord-Holland Noord</v>
      </c>
      <c r="H3269" s="215" t="str">
        <f t="shared" si="101"/>
        <v>ALKMAAR</v>
      </c>
    </row>
    <row r="3270" spans="1:8" x14ac:dyDescent="0.2">
      <c r="A3270" s="194">
        <v>300</v>
      </c>
      <c r="B3270" s="195">
        <v>6693</v>
      </c>
      <c r="C3270" s="183"/>
      <c r="D3270" s="192" t="s">
        <v>1685</v>
      </c>
      <c r="E3270" s="192" t="s">
        <v>237</v>
      </c>
      <c r="F3270" s="191">
        <v>3300</v>
      </c>
      <c r="G3270" s="213" t="str">
        <f t="shared" si="100"/>
        <v>Noord-Limburg</v>
      </c>
      <c r="H3270" s="215" t="str">
        <f t="shared" si="101"/>
        <v>EINDHOVEN</v>
      </c>
    </row>
    <row r="3271" spans="1:8" x14ac:dyDescent="0.2">
      <c r="A3271" s="194">
        <v>300</v>
      </c>
      <c r="B3271" s="195">
        <v>6694</v>
      </c>
      <c r="C3271" s="183"/>
      <c r="D3271" s="192" t="s">
        <v>3096</v>
      </c>
      <c r="E3271" s="192" t="s">
        <v>560</v>
      </c>
      <c r="F3271" s="191">
        <v>3200</v>
      </c>
      <c r="G3271" s="213" t="str">
        <f t="shared" si="100"/>
        <v>Midden-Holland</v>
      </c>
      <c r="H3271" s="215" t="str">
        <f t="shared" si="101"/>
        <v>GORINCHEM</v>
      </c>
    </row>
    <row r="3272" spans="1:8" x14ac:dyDescent="0.2">
      <c r="A3272" s="194">
        <v>300</v>
      </c>
      <c r="B3272" s="195">
        <v>6695</v>
      </c>
      <c r="C3272" s="183"/>
      <c r="D3272" s="192" t="s">
        <v>3048</v>
      </c>
      <c r="E3272" s="192" t="s">
        <v>433</v>
      </c>
      <c r="F3272" s="191">
        <v>3280</v>
      </c>
      <c r="G3272" s="213" t="str">
        <f t="shared" si="100"/>
        <v>Noordoost-Brabant</v>
      </c>
      <c r="H3272" s="215" t="str">
        <f t="shared" si="101"/>
        <v>TILBURG</v>
      </c>
    </row>
    <row r="3273" spans="1:8" x14ac:dyDescent="0.2">
      <c r="A3273" s="194">
        <v>300</v>
      </c>
      <c r="B3273" s="195">
        <v>6696</v>
      </c>
      <c r="C3273" s="183"/>
      <c r="D3273" s="192" t="s">
        <v>1686</v>
      </c>
      <c r="E3273" s="192" t="s">
        <v>1506</v>
      </c>
      <c r="F3273" s="191">
        <v>3300</v>
      </c>
      <c r="G3273" s="213" t="str">
        <f t="shared" si="100"/>
        <v>Noord-Limburg</v>
      </c>
      <c r="H3273" s="215" t="str">
        <f t="shared" si="101"/>
        <v>EINDHOVEN</v>
      </c>
    </row>
    <row r="3274" spans="1:8" x14ac:dyDescent="0.2">
      <c r="A3274" s="194">
        <v>300</v>
      </c>
      <c r="B3274" s="195">
        <v>6697</v>
      </c>
      <c r="C3274" s="183"/>
      <c r="D3274" s="192" t="s">
        <v>3375</v>
      </c>
      <c r="E3274" s="192" t="s">
        <v>1687</v>
      </c>
      <c r="F3274" s="191">
        <v>3300</v>
      </c>
      <c r="G3274" s="213" t="str">
        <f t="shared" si="100"/>
        <v>Noord-Limburg</v>
      </c>
      <c r="H3274" s="215" t="str">
        <f t="shared" si="101"/>
        <v>EINDHOVEN</v>
      </c>
    </row>
    <row r="3275" spans="1:8" x14ac:dyDescent="0.2">
      <c r="A3275" s="194">
        <v>300</v>
      </c>
      <c r="B3275" s="195">
        <v>6698</v>
      </c>
      <c r="C3275" s="183"/>
      <c r="D3275" s="192" t="s">
        <v>2973</v>
      </c>
      <c r="E3275" s="192" t="s">
        <v>583</v>
      </c>
      <c r="F3275" s="191">
        <v>3080</v>
      </c>
      <c r="G3275" s="213" t="str">
        <f t="shared" si="100"/>
        <v>Nijmegen</v>
      </c>
      <c r="H3275" s="215" t="str">
        <f t="shared" si="101"/>
        <v>EINDHOVEN</v>
      </c>
    </row>
    <row r="3276" spans="1:8" x14ac:dyDescent="0.2">
      <c r="A3276" s="194">
        <v>300</v>
      </c>
      <c r="B3276" s="195">
        <v>6699</v>
      </c>
      <c r="C3276" s="183"/>
      <c r="D3276" s="192" t="s">
        <v>3308</v>
      </c>
      <c r="E3276" s="192" t="s">
        <v>580</v>
      </c>
      <c r="F3276" s="191">
        <v>3200</v>
      </c>
      <c r="G3276" s="213" t="str">
        <f t="shared" si="100"/>
        <v>Midden-Holland</v>
      </c>
      <c r="H3276" s="215" t="str">
        <f t="shared" si="101"/>
        <v>GORINCHEM</v>
      </c>
    </row>
    <row r="3277" spans="1:8" x14ac:dyDescent="0.2">
      <c r="A3277" s="194">
        <v>300</v>
      </c>
      <c r="B3277" s="195">
        <v>6700</v>
      </c>
      <c r="C3277" s="183"/>
      <c r="D3277" s="192" t="s">
        <v>1688</v>
      </c>
      <c r="E3277" s="192" t="s">
        <v>382</v>
      </c>
      <c r="F3277" s="191">
        <v>3080</v>
      </c>
      <c r="G3277" s="213" t="str">
        <f t="shared" si="100"/>
        <v>Nijmegen</v>
      </c>
      <c r="H3277" s="215" t="str">
        <f t="shared" si="101"/>
        <v>EINDHOVEN</v>
      </c>
    </row>
    <row r="3278" spans="1:8" x14ac:dyDescent="0.2">
      <c r="A3278" s="194">
        <v>300</v>
      </c>
      <c r="B3278" s="195">
        <v>6701</v>
      </c>
      <c r="C3278" s="183"/>
      <c r="D3278" s="192" t="s">
        <v>3114</v>
      </c>
      <c r="E3278" s="192" t="s">
        <v>1484</v>
      </c>
      <c r="F3278" s="191">
        <v>3270</v>
      </c>
      <c r="G3278" s="213" t="str">
        <f t="shared" si="100"/>
        <v>Midden-Brabant</v>
      </c>
      <c r="H3278" s="215" t="str">
        <f t="shared" si="101"/>
        <v>TILBURG</v>
      </c>
    </row>
    <row r="3279" spans="1:8" x14ac:dyDescent="0.2">
      <c r="A3279" s="194">
        <v>300</v>
      </c>
      <c r="B3279" s="195">
        <v>6702</v>
      </c>
      <c r="C3279" s="183"/>
      <c r="D3279" s="192" t="s">
        <v>3114</v>
      </c>
      <c r="E3279" s="192" t="s">
        <v>1484</v>
      </c>
      <c r="F3279" s="191">
        <v>3280</v>
      </c>
      <c r="G3279" s="213" t="str">
        <f t="shared" si="100"/>
        <v>Noordoost-Brabant</v>
      </c>
      <c r="H3279" s="215" t="str">
        <f t="shared" si="101"/>
        <v>TILBURG</v>
      </c>
    </row>
    <row r="3280" spans="1:8" x14ac:dyDescent="0.2">
      <c r="A3280" s="194">
        <v>300</v>
      </c>
      <c r="B3280" s="195">
        <v>6704</v>
      </c>
      <c r="C3280" s="183"/>
      <c r="D3280" s="192" t="s">
        <v>1689</v>
      </c>
      <c r="E3280" s="192" t="s">
        <v>1690</v>
      </c>
      <c r="F3280" s="191">
        <v>3120</v>
      </c>
      <c r="G3280" s="213" t="str">
        <f t="shared" si="100"/>
        <v>Noord-Holland Noord</v>
      </c>
      <c r="H3280" s="215" t="str">
        <f t="shared" si="101"/>
        <v>ALKMAAR</v>
      </c>
    </row>
    <row r="3281" spans="1:8" x14ac:dyDescent="0.2">
      <c r="A3281" s="194">
        <v>300</v>
      </c>
      <c r="B3281" s="195">
        <v>6705</v>
      </c>
      <c r="C3281" s="183"/>
      <c r="D3281" s="192" t="s">
        <v>1691</v>
      </c>
      <c r="E3281" s="192" t="s">
        <v>840</v>
      </c>
      <c r="F3281" s="191">
        <v>3280</v>
      </c>
      <c r="G3281" s="213" t="str">
        <f t="shared" si="100"/>
        <v>Noordoost-Brabant</v>
      </c>
      <c r="H3281" s="215" t="str">
        <f t="shared" si="101"/>
        <v>TILBURG</v>
      </c>
    </row>
    <row r="3282" spans="1:8" x14ac:dyDescent="0.2">
      <c r="A3282" s="194">
        <v>300</v>
      </c>
      <c r="B3282" s="195">
        <v>6706</v>
      </c>
      <c r="C3282" s="183"/>
      <c r="D3282" s="192" t="s">
        <v>2994</v>
      </c>
      <c r="E3282" s="192" t="s">
        <v>251</v>
      </c>
      <c r="F3282" s="191">
        <v>3080</v>
      </c>
      <c r="G3282" s="213" t="str">
        <f t="shared" si="100"/>
        <v>Nijmegen</v>
      </c>
      <c r="H3282" s="215" t="str">
        <f t="shared" si="101"/>
        <v>EINDHOVEN</v>
      </c>
    </row>
    <row r="3283" spans="1:8" x14ac:dyDescent="0.2">
      <c r="A3283" s="194">
        <v>300</v>
      </c>
      <c r="B3283" s="195">
        <v>6707</v>
      </c>
      <c r="C3283" s="183"/>
      <c r="D3283" s="192" t="s">
        <v>2962</v>
      </c>
      <c r="E3283" s="192" t="s">
        <v>257</v>
      </c>
      <c r="F3283" s="191">
        <v>3280</v>
      </c>
      <c r="G3283" s="213" t="str">
        <f t="shared" si="100"/>
        <v>Noordoost-Brabant</v>
      </c>
      <c r="H3283" s="215" t="str">
        <f t="shared" si="101"/>
        <v>TILBURG</v>
      </c>
    </row>
    <row r="3284" spans="1:8" x14ac:dyDescent="0.2">
      <c r="A3284" s="194">
        <v>300</v>
      </c>
      <c r="B3284" s="195">
        <v>6708</v>
      </c>
      <c r="C3284" s="183"/>
      <c r="D3284" s="192" t="s">
        <v>2962</v>
      </c>
      <c r="E3284" s="192" t="s">
        <v>257</v>
      </c>
      <c r="F3284" s="191">
        <v>3080</v>
      </c>
      <c r="G3284" s="213" t="str">
        <f t="shared" si="100"/>
        <v>Nijmegen</v>
      </c>
      <c r="H3284" s="215" t="str">
        <f t="shared" si="101"/>
        <v>EINDHOVEN</v>
      </c>
    </row>
    <row r="3285" spans="1:8" x14ac:dyDescent="0.2">
      <c r="A3285" s="194">
        <v>300</v>
      </c>
      <c r="B3285" s="195">
        <v>6709</v>
      </c>
      <c r="C3285" s="183"/>
      <c r="D3285" s="192" t="s">
        <v>3376</v>
      </c>
      <c r="E3285" s="192" t="s">
        <v>991</v>
      </c>
      <c r="F3285" s="191">
        <v>3300</v>
      </c>
      <c r="G3285" s="213" t="str">
        <f t="shared" si="100"/>
        <v>Noord-Limburg</v>
      </c>
      <c r="H3285" s="215" t="str">
        <f t="shared" si="101"/>
        <v>EINDHOVEN</v>
      </c>
    </row>
    <row r="3286" spans="1:8" x14ac:dyDescent="0.2">
      <c r="A3286" s="194">
        <v>300</v>
      </c>
      <c r="B3286" s="195">
        <v>6710</v>
      </c>
      <c r="C3286" s="183"/>
      <c r="D3286" s="192" t="s">
        <v>3197</v>
      </c>
      <c r="E3286" s="192" t="s">
        <v>3198</v>
      </c>
      <c r="F3286" s="191">
        <v>3120</v>
      </c>
      <c r="G3286" s="213" t="str">
        <f t="shared" si="100"/>
        <v>Noord-Holland Noord</v>
      </c>
      <c r="H3286" s="215" t="str">
        <f t="shared" si="101"/>
        <v>ALKMAAR</v>
      </c>
    </row>
    <row r="3287" spans="1:8" x14ac:dyDescent="0.2">
      <c r="A3287" s="194">
        <v>300</v>
      </c>
      <c r="B3287" s="195">
        <v>6711</v>
      </c>
      <c r="C3287" s="183"/>
      <c r="D3287" s="192" t="s">
        <v>3377</v>
      </c>
      <c r="E3287" s="192" t="s">
        <v>1470</v>
      </c>
      <c r="F3287" s="191">
        <v>3270</v>
      </c>
      <c r="G3287" s="213" t="str">
        <f t="shared" si="100"/>
        <v>Midden-Brabant</v>
      </c>
      <c r="H3287" s="215" t="str">
        <f t="shared" si="101"/>
        <v>TILBURG</v>
      </c>
    </row>
    <row r="3288" spans="1:8" x14ac:dyDescent="0.2">
      <c r="A3288" s="194">
        <v>300</v>
      </c>
      <c r="B3288" s="195">
        <v>6712</v>
      </c>
      <c r="C3288" s="183"/>
      <c r="D3288" s="192" t="s">
        <v>3377</v>
      </c>
      <c r="E3288" s="192" t="s">
        <v>1470</v>
      </c>
      <c r="F3288" s="191">
        <v>3280</v>
      </c>
      <c r="G3288" s="213" t="str">
        <f t="shared" ref="G3288:G3351" si="102">VLOOKUP($F3288,$J$23:$L$54,2,FALSE)</f>
        <v>Noordoost-Brabant</v>
      </c>
      <c r="H3288" s="215" t="str">
        <f t="shared" ref="H3288:H3351" si="103">VLOOKUP($F3288,$J$23:$L$54,3,FALSE)</f>
        <v>TILBURG</v>
      </c>
    </row>
    <row r="3289" spans="1:8" x14ac:dyDescent="0.2">
      <c r="A3289" s="194">
        <v>300</v>
      </c>
      <c r="B3289" s="195">
        <v>6713</v>
      </c>
      <c r="C3289" s="183"/>
      <c r="D3289" s="192" t="s">
        <v>1572</v>
      </c>
      <c r="E3289" s="192" t="s">
        <v>1556</v>
      </c>
      <c r="F3289" s="191">
        <v>3120</v>
      </c>
      <c r="G3289" s="213" t="str">
        <f t="shared" si="102"/>
        <v>Noord-Holland Noord</v>
      </c>
      <c r="H3289" s="215" t="str">
        <f t="shared" si="103"/>
        <v>ALKMAAR</v>
      </c>
    </row>
    <row r="3290" spans="1:8" x14ac:dyDescent="0.2">
      <c r="A3290" s="194">
        <v>300</v>
      </c>
      <c r="B3290" s="195">
        <v>6714</v>
      </c>
      <c r="C3290" s="183"/>
      <c r="D3290" s="192" t="s">
        <v>3378</v>
      </c>
      <c r="E3290" s="192" t="s">
        <v>470</v>
      </c>
      <c r="F3290" s="191">
        <v>3280</v>
      </c>
      <c r="G3290" s="213" t="str">
        <f t="shared" si="102"/>
        <v>Noordoost-Brabant</v>
      </c>
      <c r="H3290" s="215" t="str">
        <f t="shared" si="103"/>
        <v>TILBURG</v>
      </c>
    </row>
    <row r="3291" spans="1:8" x14ac:dyDescent="0.2">
      <c r="A3291" s="194">
        <v>300</v>
      </c>
      <c r="B3291" s="195">
        <v>6715</v>
      </c>
      <c r="C3291" s="183"/>
      <c r="D3291" s="192" t="s">
        <v>3378</v>
      </c>
      <c r="E3291" s="192" t="s">
        <v>470</v>
      </c>
      <c r="F3291" s="191">
        <v>3270</v>
      </c>
      <c r="G3291" s="213" t="str">
        <f t="shared" si="102"/>
        <v>Midden-Brabant</v>
      </c>
      <c r="H3291" s="215" t="str">
        <f t="shared" si="103"/>
        <v>TILBURG</v>
      </c>
    </row>
    <row r="3292" spans="1:8" x14ac:dyDescent="0.2">
      <c r="A3292" s="194">
        <v>300</v>
      </c>
      <c r="B3292" s="195">
        <v>6716</v>
      </c>
      <c r="C3292" s="183"/>
      <c r="D3292" s="192" t="s">
        <v>3379</v>
      </c>
      <c r="E3292" s="192" t="s">
        <v>263</v>
      </c>
      <c r="F3292" s="191">
        <v>3120</v>
      </c>
      <c r="G3292" s="213" t="str">
        <f t="shared" si="102"/>
        <v>Noord-Holland Noord</v>
      </c>
      <c r="H3292" s="215" t="str">
        <f t="shared" si="103"/>
        <v>ALKMAAR</v>
      </c>
    </row>
    <row r="3293" spans="1:8" x14ac:dyDescent="0.2">
      <c r="A3293" s="194">
        <v>300</v>
      </c>
      <c r="B3293" s="195">
        <v>6717</v>
      </c>
      <c r="C3293" s="183"/>
      <c r="D3293" s="192" t="s">
        <v>3380</v>
      </c>
      <c r="E3293" s="192" t="s">
        <v>241</v>
      </c>
      <c r="F3293" s="191">
        <v>3120</v>
      </c>
      <c r="G3293" s="213" t="str">
        <f t="shared" si="102"/>
        <v>Noord-Holland Noord</v>
      </c>
      <c r="H3293" s="215" t="str">
        <f t="shared" si="103"/>
        <v>ALKMAAR</v>
      </c>
    </row>
    <row r="3294" spans="1:8" x14ac:dyDescent="0.2">
      <c r="A3294" s="194">
        <v>300</v>
      </c>
      <c r="B3294" s="195">
        <v>6718</v>
      </c>
      <c r="C3294" s="183"/>
      <c r="D3294" s="192" t="s">
        <v>1554</v>
      </c>
      <c r="E3294" s="192" t="s">
        <v>263</v>
      </c>
      <c r="F3294" s="191">
        <v>3120</v>
      </c>
      <c r="G3294" s="213" t="str">
        <f t="shared" si="102"/>
        <v>Noord-Holland Noord</v>
      </c>
      <c r="H3294" s="215" t="str">
        <f t="shared" si="103"/>
        <v>ALKMAAR</v>
      </c>
    </row>
    <row r="3295" spans="1:8" x14ac:dyDescent="0.2">
      <c r="A3295" s="194">
        <v>300</v>
      </c>
      <c r="B3295" s="195">
        <v>6719</v>
      </c>
      <c r="C3295" s="183"/>
      <c r="D3295" s="192" t="s">
        <v>1447</v>
      </c>
      <c r="E3295" s="192" t="s">
        <v>297</v>
      </c>
      <c r="F3295" s="191">
        <v>3270</v>
      </c>
      <c r="G3295" s="213" t="str">
        <f t="shared" si="102"/>
        <v>Midden-Brabant</v>
      </c>
      <c r="H3295" s="215" t="str">
        <f t="shared" si="103"/>
        <v>TILBURG</v>
      </c>
    </row>
    <row r="3296" spans="1:8" x14ac:dyDescent="0.2">
      <c r="A3296" s="194">
        <v>300</v>
      </c>
      <c r="B3296" s="195">
        <v>6720</v>
      </c>
      <c r="C3296" s="183"/>
      <c r="D3296" s="192" t="s">
        <v>3381</v>
      </c>
      <c r="E3296" s="192" t="s">
        <v>883</v>
      </c>
      <c r="F3296" s="191">
        <v>3300</v>
      </c>
      <c r="G3296" s="213" t="str">
        <f t="shared" si="102"/>
        <v>Noord-Limburg</v>
      </c>
      <c r="H3296" s="215" t="str">
        <f t="shared" si="103"/>
        <v>EINDHOVEN</v>
      </c>
    </row>
    <row r="3297" spans="1:8" x14ac:dyDescent="0.2">
      <c r="A3297" s="194">
        <v>300</v>
      </c>
      <c r="B3297" s="195">
        <v>6721</v>
      </c>
      <c r="C3297" s="183"/>
      <c r="D3297" s="192" t="s">
        <v>1397</v>
      </c>
      <c r="E3297" s="192" t="s">
        <v>292</v>
      </c>
      <c r="F3297" s="191">
        <v>3080</v>
      </c>
      <c r="G3297" s="213" t="str">
        <f t="shared" si="102"/>
        <v>Nijmegen</v>
      </c>
      <c r="H3297" s="215" t="str">
        <f t="shared" si="103"/>
        <v>EINDHOVEN</v>
      </c>
    </row>
    <row r="3298" spans="1:8" x14ac:dyDescent="0.2">
      <c r="A3298" s="194">
        <v>300</v>
      </c>
      <c r="B3298" s="195">
        <v>6722</v>
      </c>
      <c r="C3298" s="183"/>
      <c r="D3298" s="192" t="s">
        <v>3382</v>
      </c>
      <c r="E3298" s="192" t="s">
        <v>292</v>
      </c>
      <c r="F3298" s="191">
        <v>3280</v>
      </c>
      <c r="G3298" s="213" t="str">
        <f t="shared" si="102"/>
        <v>Noordoost-Brabant</v>
      </c>
      <c r="H3298" s="215" t="str">
        <f t="shared" si="103"/>
        <v>TILBURG</v>
      </c>
    </row>
    <row r="3299" spans="1:8" x14ac:dyDescent="0.2">
      <c r="A3299" s="194">
        <v>300</v>
      </c>
      <c r="B3299" s="195">
        <v>6723</v>
      </c>
      <c r="C3299" s="183"/>
      <c r="D3299" s="192" t="s">
        <v>1692</v>
      </c>
      <c r="E3299" s="192" t="s">
        <v>593</v>
      </c>
      <c r="F3299" s="191">
        <v>3280</v>
      </c>
      <c r="G3299" s="213" t="str">
        <f t="shared" si="102"/>
        <v>Noordoost-Brabant</v>
      </c>
      <c r="H3299" s="215" t="str">
        <f t="shared" si="103"/>
        <v>TILBURG</v>
      </c>
    </row>
    <row r="3300" spans="1:8" x14ac:dyDescent="0.2">
      <c r="A3300" s="194">
        <v>300</v>
      </c>
      <c r="B3300" s="195">
        <v>6724</v>
      </c>
      <c r="C3300" s="183"/>
      <c r="D3300" s="192" t="s">
        <v>1612</v>
      </c>
      <c r="E3300" s="192" t="s">
        <v>584</v>
      </c>
      <c r="F3300" s="191">
        <v>3160</v>
      </c>
      <c r="G3300" s="213" t="str">
        <f t="shared" si="102"/>
        <v>Amstelland en de Meerlanden</v>
      </c>
      <c r="H3300" s="215" t="str">
        <f t="shared" si="103"/>
        <v>LEIDEN</v>
      </c>
    </row>
    <row r="3301" spans="1:8" x14ac:dyDescent="0.2">
      <c r="A3301" s="194">
        <v>300</v>
      </c>
      <c r="B3301" s="195">
        <v>6725</v>
      </c>
      <c r="C3301" s="183"/>
      <c r="D3301" s="192" t="s">
        <v>1601</v>
      </c>
      <c r="E3301" s="192" t="s">
        <v>584</v>
      </c>
      <c r="F3301" s="191">
        <v>3160</v>
      </c>
      <c r="G3301" s="213" t="str">
        <f t="shared" si="102"/>
        <v>Amstelland en de Meerlanden</v>
      </c>
      <c r="H3301" s="215" t="str">
        <f t="shared" si="103"/>
        <v>LEIDEN</v>
      </c>
    </row>
    <row r="3302" spans="1:8" x14ac:dyDescent="0.2">
      <c r="A3302" s="194">
        <v>300</v>
      </c>
      <c r="B3302" s="195">
        <v>6726</v>
      </c>
      <c r="C3302" s="183"/>
      <c r="D3302" s="192" t="s">
        <v>1693</v>
      </c>
      <c r="E3302" s="192" t="s">
        <v>1621</v>
      </c>
      <c r="F3302" s="191">
        <v>3160</v>
      </c>
      <c r="G3302" s="213" t="str">
        <f t="shared" si="102"/>
        <v>Amstelland en de Meerlanden</v>
      </c>
      <c r="H3302" s="215" t="str">
        <f t="shared" si="103"/>
        <v>LEIDEN</v>
      </c>
    </row>
    <row r="3303" spans="1:8" x14ac:dyDescent="0.2">
      <c r="A3303" s="194">
        <v>300</v>
      </c>
      <c r="B3303" s="195">
        <v>6727</v>
      </c>
      <c r="C3303" s="183"/>
      <c r="D3303" s="192" t="s">
        <v>1610</v>
      </c>
      <c r="E3303" s="192" t="s">
        <v>263</v>
      </c>
      <c r="F3303" s="191">
        <v>3160</v>
      </c>
      <c r="G3303" s="213" t="str">
        <f t="shared" si="102"/>
        <v>Amstelland en de Meerlanden</v>
      </c>
      <c r="H3303" s="215" t="str">
        <f t="shared" si="103"/>
        <v>LEIDEN</v>
      </c>
    </row>
    <row r="3304" spans="1:8" x14ac:dyDescent="0.2">
      <c r="A3304" s="194">
        <v>300</v>
      </c>
      <c r="B3304" s="195">
        <v>6728</v>
      </c>
      <c r="C3304" s="183"/>
      <c r="D3304" s="192" t="s">
        <v>1694</v>
      </c>
      <c r="E3304" s="192" t="s">
        <v>428</v>
      </c>
      <c r="F3304" s="191">
        <v>3160</v>
      </c>
      <c r="G3304" s="213" t="str">
        <f t="shared" si="102"/>
        <v>Amstelland en de Meerlanden</v>
      </c>
      <c r="H3304" s="215" t="str">
        <f t="shared" si="103"/>
        <v>LEIDEN</v>
      </c>
    </row>
    <row r="3305" spans="1:8" x14ac:dyDescent="0.2">
      <c r="A3305" s="194">
        <v>300</v>
      </c>
      <c r="B3305" s="195">
        <v>6729</v>
      </c>
      <c r="C3305" s="183"/>
      <c r="D3305" s="192" t="s">
        <v>3383</v>
      </c>
      <c r="E3305" s="192" t="s">
        <v>550</v>
      </c>
      <c r="F3305" s="191">
        <v>3160</v>
      </c>
      <c r="G3305" s="213" t="str">
        <f t="shared" si="102"/>
        <v>Amstelland en de Meerlanden</v>
      </c>
      <c r="H3305" s="215" t="str">
        <f t="shared" si="103"/>
        <v>LEIDEN</v>
      </c>
    </row>
    <row r="3306" spans="1:8" x14ac:dyDescent="0.2">
      <c r="A3306" s="194">
        <v>300</v>
      </c>
      <c r="B3306" s="195">
        <v>6730</v>
      </c>
      <c r="C3306" s="183"/>
      <c r="D3306" s="192" t="s">
        <v>3384</v>
      </c>
      <c r="E3306" s="192" t="s">
        <v>263</v>
      </c>
      <c r="F3306" s="191">
        <v>3160</v>
      </c>
      <c r="G3306" s="213" t="str">
        <f t="shared" si="102"/>
        <v>Amstelland en de Meerlanden</v>
      </c>
      <c r="H3306" s="215" t="str">
        <f t="shared" si="103"/>
        <v>LEIDEN</v>
      </c>
    </row>
    <row r="3307" spans="1:8" x14ac:dyDescent="0.2">
      <c r="A3307" s="194">
        <v>300</v>
      </c>
      <c r="B3307" s="195">
        <v>6731</v>
      </c>
      <c r="C3307" s="183"/>
      <c r="D3307" s="192" t="s">
        <v>3385</v>
      </c>
      <c r="E3307" s="192" t="s">
        <v>1138</v>
      </c>
      <c r="F3307" s="191">
        <v>3160</v>
      </c>
      <c r="G3307" s="213" t="str">
        <f t="shared" si="102"/>
        <v>Amstelland en de Meerlanden</v>
      </c>
      <c r="H3307" s="215" t="str">
        <f t="shared" si="103"/>
        <v>LEIDEN</v>
      </c>
    </row>
    <row r="3308" spans="1:8" x14ac:dyDescent="0.2">
      <c r="A3308" s="194">
        <v>300</v>
      </c>
      <c r="B3308" s="195">
        <v>6732</v>
      </c>
      <c r="C3308" s="183"/>
      <c r="D3308" s="192" t="s">
        <v>3386</v>
      </c>
      <c r="E3308" s="192" t="s">
        <v>428</v>
      </c>
      <c r="F3308" s="191">
        <v>3160</v>
      </c>
      <c r="G3308" s="213" t="str">
        <f t="shared" si="102"/>
        <v>Amstelland en de Meerlanden</v>
      </c>
      <c r="H3308" s="215" t="str">
        <f t="shared" si="103"/>
        <v>LEIDEN</v>
      </c>
    </row>
    <row r="3309" spans="1:8" x14ac:dyDescent="0.2">
      <c r="A3309" s="194">
        <v>300</v>
      </c>
      <c r="B3309" s="195">
        <v>6733</v>
      </c>
      <c r="C3309" s="183"/>
      <c r="D3309" s="192" t="s">
        <v>3387</v>
      </c>
      <c r="E3309" s="192" t="s">
        <v>463</v>
      </c>
      <c r="F3309" s="191">
        <v>3160</v>
      </c>
      <c r="G3309" s="213" t="str">
        <f t="shared" si="102"/>
        <v>Amstelland en de Meerlanden</v>
      </c>
      <c r="H3309" s="215" t="str">
        <f t="shared" si="103"/>
        <v>LEIDEN</v>
      </c>
    </row>
    <row r="3310" spans="1:8" x14ac:dyDescent="0.2">
      <c r="A3310" s="194">
        <v>300</v>
      </c>
      <c r="B3310" s="195">
        <v>6734</v>
      </c>
      <c r="C3310" s="183"/>
      <c r="D3310" s="192" t="s">
        <v>3388</v>
      </c>
      <c r="E3310" s="192" t="s">
        <v>1565</v>
      </c>
      <c r="F3310" s="191">
        <v>3160</v>
      </c>
      <c r="G3310" s="213" t="str">
        <f t="shared" si="102"/>
        <v>Amstelland en de Meerlanden</v>
      </c>
      <c r="H3310" s="215" t="str">
        <f t="shared" si="103"/>
        <v>LEIDEN</v>
      </c>
    </row>
    <row r="3311" spans="1:8" x14ac:dyDescent="0.2">
      <c r="A3311" s="194">
        <v>300</v>
      </c>
      <c r="B3311" s="195">
        <v>6735</v>
      </c>
      <c r="C3311" s="183"/>
      <c r="D3311" s="192" t="s">
        <v>3389</v>
      </c>
      <c r="E3311" s="192" t="s">
        <v>559</v>
      </c>
      <c r="F3311" s="191">
        <v>3160</v>
      </c>
      <c r="G3311" s="213" t="str">
        <f t="shared" si="102"/>
        <v>Amstelland en de Meerlanden</v>
      </c>
      <c r="H3311" s="215" t="str">
        <f t="shared" si="103"/>
        <v>LEIDEN</v>
      </c>
    </row>
    <row r="3312" spans="1:8" x14ac:dyDescent="0.2">
      <c r="A3312" s="194">
        <v>300</v>
      </c>
      <c r="B3312" s="195">
        <v>6736</v>
      </c>
      <c r="C3312" s="183"/>
      <c r="D3312" s="192" t="s">
        <v>3319</v>
      </c>
      <c r="E3312" s="192" t="s">
        <v>559</v>
      </c>
      <c r="F3312" s="191">
        <v>3160</v>
      </c>
      <c r="G3312" s="213" t="str">
        <f t="shared" si="102"/>
        <v>Amstelland en de Meerlanden</v>
      </c>
      <c r="H3312" s="215" t="str">
        <f t="shared" si="103"/>
        <v>LEIDEN</v>
      </c>
    </row>
    <row r="3313" spans="1:8" x14ac:dyDescent="0.2">
      <c r="A3313" s="194">
        <v>300</v>
      </c>
      <c r="B3313" s="195">
        <v>6737</v>
      </c>
      <c r="C3313" s="183"/>
      <c r="D3313" s="192" t="s">
        <v>3390</v>
      </c>
      <c r="E3313" s="192" t="s">
        <v>428</v>
      </c>
      <c r="F3313" s="191">
        <v>3160</v>
      </c>
      <c r="G3313" s="213" t="str">
        <f t="shared" si="102"/>
        <v>Amstelland en de Meerlanden</v>
      </c>
      <c r="H3313" s="215" t="str">
        <f t="shared" si="103"/>
        <v>LEIDEN</v>
      </c>
    </row>
    <row r="3314" spans="1:8" x14ac:dyDescent="0.2">
      <c r="A3314" s="194">
        <v>300</v>
      </c>
      <c r="B3314" s="195">
        <v>6738</v>
      </c>
      <c r="C3314" s="183"/>
      <c r="D3314" s="192" t="s">
        <v>3391</v>
      </c>
      <c r="E3314" s="192" t="s">
        <v>263</v>
      </c>
      <c r="F3314" s="191">
        <v>3160</v>
      </c>
      <c r="G3314" s="213" t="str">
        <f t="shared" si="102"/>
        <v>Amstelland en de Meerlanden</v>
      </c>
      <c r="H3314" s="215" t="str">
        <f t="shared" si="103"/>
        <v>LEIDEN</v>
      </c>
    </row>
    <row r="3315" spans="1:8" x14ac:dyDescent="0.2">
      <c r="A3315" s="194">
        <v>300</v>
      </c>
      <c r="B3315" s="195">
        <v>6739</v>
      </c>
      <c r="C3315" s="183"/>
      <c r="D3315" s="192" t="s">
        <v>3392</v>
      </c>
      <c r="E3315" s="192" t="s">
        <v>263</v>
      </c>
      <c r="F3315" s="191">
        <v>3160</v>
      </c>
      <c r="G3315" s="213" t="str">
        <f t="shared" si="102"/>
        <v>Amstelland en de Meerlanden</v>
      </c>
      <c r="H3315" s="215" t="str">
        <f t="shared" si="103"/>
        <v>LEIDEN</v>
      </c>
    </row>
    <row r="3316" spans="1:8" x14ac:dyDescent="0.2">
      <c r="A3316" s="194">
        <v>300</v>
      </c>
      <c r="B3316" s="195">
        <v>6740</v>
      </c>
      <c r="C3316" s="183"/>
      <c r="D3316" s="192" t="s">
        <v>3322</v>
      </c>
      <c r="E3316" s="192" t="s">
        <v>263</v>
      </c>
      <c r="F3316" s="191">
        <v>3160</v>
      </c>
      <c r="G3316" s="213" t="str">
        <f t="shared" si="102"/>
        <v>Amstelland en de Meerlanden</v>
      </c>
      <c r="H3316" s="215" t="str">
        <f t="shared" si="103"/>
        <v>LEIDEN</v>
      </c>
    </row>
    <row r="3317" spans="1:8" x14ac:dyDescent="0.2">
      <c r="A3317" s="194">
        <v>300</v>
      </c>
      <c r="B3317" s="195">
        <v>6741</v>
      </c>
      <c r="C3317" s="183"/>
      <c r="D3317" s="192" t="s">
        <v>3304</v>
      </c>
      <c r="E3317" s="192" t="s">
        <v>263</v>
      </c>
      <c r="F3317" s="191">
        <v>3160</v>
      </c>
      <c r="G3317" s="213" t="str">
        <f t="shared" si="102"/>
        <v>Amstelland en de Meerlanden</v>
      </c>
      <c r="H3317" s="215" t="str">
        <f t="shared" si="103"/>
        <v>LEIDEN</v>
      </c>
    </row>
    <row r="3318" spans="1:8" x14ac:dyDescent="0.2">
      <c r="A3318" s="194">
        <v>300</v>
      </c>
      <c r="B3318" s="195">
        <v>6742</v>
      </c>
      <c r="C3318" s="183"/>
      <c r="D3318" s="192" t="s">
        <v>3301</v>
      </c>
      <c r="E3318" s="192" t="s">
        <v>263</v>
      </c>
      <c r="F3318" s="191">
        <v>3160</v>
      </c>
      <c r="G3318" s="213" t="str">
        <f t="shared" si="102"/>
        <v>Amstelland en de Meerlanden</v>
      </c>
      <c r="H3318" s="215" t="str">
        <f t="shared" si="103"/>
        <v>LEIDEN</v>
      </c>
    </row>
    <row r="3319" spans="1:8" x14ac:dyDescent="0.2">
      <c r="A3319" s="194">
        <v>300</v>
      </c>
      <c r="B3319" s="195">
        <v>6743</v>
      </c>
      <c r="C3319" s="183"/>
      <c r="D3319" s="192" t="s">
        <v>3321</v>
      </c>
      <c r="E3319" s="192" t="s">
        <v>566</v>
      </c>
      <c r="F3319" s="191">
        <v>3160</v>
      </c>
      <c r="G3319" s="213" t="str">
        <f t="shared" si="102"/>
        <v>Amstelland en de Meerlanden</v>
      </c>
      <c r="H3319" s="215" t="str">
        <f t="shared" si="103"/>
        <v>LEIDEN</v>
      </c>
    </row>
    <row r="3320" spans="1:8" x14ac:dyDescent="0.2">
      <c r="A3320" s="194">
        <v>300</v>
      </c>
      <c r="B3320" s="195">
        <v>6744</v>
      </c>
      <c r="C3320" s="183"/>
      <c r="D3320" s="192" t="s">
        <v>3177</v>
      </c>
      <c r="E3320" s="192" t="s">
        <v>263</v>
      </c>
      <c r="F3320" s="191">
        <v>3160</v>
      </c>
      <c r="G3320" s="213" t="str">
        <f t="shared" si="102"/>
        <v>Amstelland en de Meerlanden</v>
      </c>
      <c r="H3320" s="215" t="str">
        <f t="shared" si="103"/>
        <v>LEIDEN</v>
      </c>
    </row>
    <row r="3321" spans="1:8" x14ac:dyDescent="0.2">
      <c r="A3321" s="194">
        <v>300</v>
      </c>
      <c r="B3321" s="195">
        <v>6745</v>
      </c>
      <c r="C3321" s="183"/>
      <c r="D3321" s="192" t="s">
        <v>3393</v>
      </c>
      <c r="E3321" s="192" t="s">
        <v>559</v>
      </c>
      <c r="F3321" s="191">
        <v>3160</v>
      </c>
      <c r="G3321" s="213" t="str">
        <f t="shared" si="102"/>
        <v>Amstelland en de Meerlanden</v>
      </c>
      <c r="H3321" s="215" t="str">
        <f t="shared" si="103"/>
        <v>LEIDEN</v>
      </c>
    </row>
    <row r="3322" spans="1:8" x14ac:dyDescent="0.2">
      <c r="A3322" s="194">
        <v>300</v>
      </c>
      <c r="B3322" s="195">
        <v>6746</v>
      </c>
      <c r="C3322" s="183"/>
      <c r="D3322" s="192" t="s">
        <v>3256</v>
      </c>
      <c r="E3322" s="192" t="s">
        <v>263</v>
      </c>
      <c r="F3322" s="191">
        <v>3160</v>
      </c>
      <c r="G3322" s="213" t="str">
        <f t="shared" si="102"/>
        <v>Amstelland en de Meerlanden</v>
      </c>
      <c r="H3322" s="215" t="str">
        <f t="shared" si="103"/>
        <v>LEIDEN</v>
      </c>
    </row>
    <row r="3323" spans="1:8" x14ac:dyDescent="0.2">
      <c r="A3323" s="194">
        <v>300</v>
      </c>
      <c r="B3323" s="195">
        <v>6747</v>
      </c>
      <c r="C3323" s="183"/>
      <c r="D3323" s="192" t="s">
        <v>3151</v>
      </c>
      <c r="E3323" s="192" t="s">
        <v>1521</v>
      </c>
      <c r="F3323" s="191">
        <v>3160</v>
      </c>
      <c r="G3323" s="213" t="str">
        <f t="shared" si="102"/>
        <v>Amstelland en de Meerlanden</v>
      </c>
      <c r="H3323" s="215" t="str">
        <f t="shared" si="103"/>
        <v>LEIDEN</v>
      </c>
    </row>
    <row r="3324" spans="1:8" x14ac:dyDescent="0.2">
      <c r="A3324" s="194">
        <v>300</v>
      </c>
      <c r="B3324" s="195">
        <v>6748</v>
      </c>
      <c r="C3324" s="183"/>
      <c r="D3324" s="192" t="s">
        <v>3394</v>
      </c>
      <c r="E3324" s="192" t="s">
        <v>263</v>
      </c>
      <c r="F3324" s="191">
        <v>3160</v>
      </c>
      <c r="G3324" s="213" t="str">
        <f t="shared" si="102"/>
        <v>Amstelland en de Meerlanden</v>
      </c>
      <c r="H3324" s="215" t="str">
        <f t="shared" si="103"/>
        <v>LEIDEN</v>
      </c>
    </row>
    <row r="3325" spans="1:8" x14ac:dyDescent="0.2">
      <c r="A3325" s="194">
        <v>300</v>
      </c>
      <c r="B3325" s="195">
        <v>6749</v>
      </c>
      <c r="C3325" s="183"/>
      <c r="D3325" s="192" t="s">
        <v>3395</v>
      </c>
      <c r="E3325" s="192" t="s">
        <v>263</v>
      </c>
      <c r="F3325" s="191">
        <v>3160</v>
      </c>
      <c r="G3325" s="213" t="str">
        <f t="shared" si="102"/>
        <v>Amstelland en de Meerlanden</v>
      </c>
      <c r="H3325" s="215" t="str">
        <f t="shared" si="103"/>
        <v>LEIDEN</v>
      </c>
    </row>
    <row r="3326" spans="1:8" x14ac:dyDescent="0.2">
      <c r="A3326" s="194">
        <v>300</v>
      </c>
      <c r="B3326" s="195">
        <v>6750</v>
      </c>
      <c r="C3326" s="183"/>
      <c r="D3326" s="192" t="s">
        <v>3251</v>
      </c>
      <c r="E3326" s="192" t="s">
        <v>263</v>
      </c>
      <c r="F3326" s="191">
        <v>3160</v>
      </c>
      <c r="G3326" s="213" t="str">
        <f t="shared" si="102"/>
        <v>Amstelland en de Meerlanden</v>
      </c>
      <c r="H3326" s="215" t="str">
        <f t="shared" si="103"/>
        <v>LEIDEN</v>
      </c>
    </row>
    <row r="3327" spans="1:8" x14ac:dyDescent="0.2">
      <c r="A3327" s="194">
        <v>300</v>
      </c>
      <c r="B3327" s="195">
        <v>6751</v>
      </c>
      <c r="C3327" s="183"/>
      <c r="D3327" s="192" t="s">
        <v>3202</v>
      </c>
      <c r="E3327" s="192" t="s">
        <v>550</v>
      </c>
      <c r="F3327" s="191">
        <v>3160</v>
      </c>
      <c r="G3327" s="213" t="str">
        <f t="shared" si="102"/>
        <v>Amstelland en de Meerlanden</v>
      </c>
      <c r="H3327" s="215" t="str">
        <f t="shared" si="103"/>
        <v>LEIDEN</v>
      </c>
    </row>
    <row r="3328" spans="1:8" x14ac:dyDescent="0.2">
      <c r="A3328" s="194">
        <v>300</v>
      </c>
      <c r="B3328" s="195">
        <v>6752</v>
      </c>
      <c r="C3328" s="183"/>
      <c r="D3328" s="192" t="s">
        <v>3217</v>
      </c>
      <c r="E3328" s="192" t="s">
        <v>263</v>
      </c>
      <c r="F3328" s="191">
        <v>3160</v>
      </c>
      <c r="G3328" s="213" t="str">
        <f t="shared" si="102"/>
        <v>Amstelland en de Meerlanden</v>
      </c>
      <c r="H3328" s="215" t="str">
        <f t="shared" si="103"/>
        <v>LEIDEN</v>
      </c>
    </row>
    <row r="3329" spans="1:8" x14ac:dyDescent="0.2">
      <c r="A3329" s="194">
        <v>300</v>
      </c>
      <c r="B3329" s="195">
        <v>6753</v>
      </c>
      <c r="C3329" s="183"/>
      <c r="D3329" s="192" t="s">
        <v>1695</v>
      </c>
      <c r="E3329" s="192" t="s">
        <v>263</v>
      </c>
      <c r="F3329" s="191">
        <v>3160</v>
      </c>
      <c r="G3329" s="213" t="str">
        <f t="shared" si="102"/>
        <v>Amstelland en de Meerlanden</v>
      </c>
      <c r="H3329" s="215" t="str">
        <f t="shared" si="103"/>
        <v>LEIDEN</v>
      </c>
    </row>
    <row r="3330" spans="1:8" x14ac:dyDescent="0.2">
      <c r="A3330" s="194">
        <v>300</v>
      </c>
      <c r="B3330" s="195">
        <v>6754</v>
      </c>
      <c r="C3330" s="183"/>
      <c r="D3330" s="192" t="s">
        <v>3216</v>
      </c>
      <c r="E3330" s="192" t="s">
        <v>263</v>
      </c>
      <c r="F3330" s="191">
        <v>3160</v>
      </c>
      <c r="G3330" s="213" t="str">
        <f t="shared" si="102"/>
        <v>Amstelland en de Meerlanden</v>
      </c>
      <c r="H3330" s="215" t="str">
        <f t="shared" si="103"/>
        <v>LEIDEN</v>
      </c>
    </row>
    <row r="3331" spans="1:8" x14ac:dyDescent="0.2">
      <c r="A3331" s="194">
        <v>300</v>
      </c>
      <c r="B3331" s="195">
        <v>6755</v>
      </c>
      <c r="C3331" s="183"/>
      <c r="D3331" s="192" t="s">
        <v>2902</v>
      </c>
      <c r="E3331" s="192" t="s">
        <v>263</v>
      </c>
      <c r="F3331" s="191">
        <v>3160</v>
      </c>
      <c r="G3331" s="213" t="str">
        <f t="shared" si="102"/>
        <v>Amstelland en de Meerlanden</v>
      </c>
      <c r="H3331" s="215" t="str">
        <f t="shared" si="103"/>
        <v>LEIDEN</v>
      </c>
    </row>
    <row r="3332" spans="1:8" x14ac:dyDescent="0.2">
      <c r="A3332" s="194">
        <v>300</v>
      </c>
      <c r="B3332" s="195">
        <v>6756</v>
      </c>
      <c r="C3332" s="183"/>
      <c r="D3332" s="192" t="s">
        <v>3279</v>
      </c>
      <c r="E3332" s="192" t="s">
        <v>566</v>
      </c>
      <c r="F3332" s="191">
        <v>3160</v>
      </c>
      <c r="G3332" s="213" t="str">
        <f t="shared" si="102"/>
        <v>Amstelland en de Meerlanden</v>
      </c>
      <c r="H3332" s="215" t="str">
        <f t="shared" si="103"/>
        <v>LEIDEN</v>
      </c>
    </row>
    <row r="3333" spans="1:8" x14ac:dyDescent="0.2">
      <c r="A3333" s="194">
        <v>300</v>
      </c>
      <c r="B3333" s="195">
        <v>6757</v>
      </c>
      <c r="C3333" s="183"/>
      <c r="D3333" s="192" t="s">
        <v>3396</v>
      </c>
      <c r="E3333" s="192" t="s">
        <v>1565</v>
      </c>
      <c r="F3333" s="191">
        <v>3160</v>
      </c>
      <c r="G3333" s="213" t="str">
        <f t="shared" si="102"/>
        <v>Amstelland en de Meerlanden</v>
      </c>
      <c r="H3333" s="215" t="str">
        <f t="shared" si="103"/>
        <v>LEIDEN</v>
      </c>
    </row>
    <row r="3334" spans="1:8" x14ac:dyDescent="0.2">
      <c r="A3334" s="194">
        <v>300</v>
      </c>
      <c r="B3334" s="195">
        <v>6758</v>
      </c>
      <c r="C3334" s="183"/>
      <c r="D3334" s="192" t="s">
        <v>3397</v>
      </c>
      <c r="E3334" s="192" t="s">
        <v>566</v>
      </c>
      <c r="F3334" s="191">
        <v>3160</v>
      </c>
      <c r="G3334" s="213" t="str">
        <f t="shared" si="102"/>
        <v>Amstelland en de Meerlanden</v>
      </c>
      <c r="H3334" s="215" t="str">
        <f t="shared" si="103"/>
        <v>LEIDEN</v>
      </c>
    </row>
    <row r="3335" spans="1:8" x14ac:dyDescent="0.2">
      <c r="A3335" s="194">
        <v>300</v>
      </c>
      <c r="B3335" s="195">
        <v>6759</v>
      </c>
      <c r="C3335" s="183"/>
      <c r="D3335" s="192" t="s">
        <v>3398</v>
      </c>
      <c r="E3335" s="192" t="s">
        <v>566</v>
      </c>
      <c r="F3335" s="191">
        <v>3160</v>
      </c>
      <c r="G3335" s="213" t="str">
        <f t="shared" si="102"/>
        <v>Amstelland en de Meerlanden</v>
      </c>
      <c r="H3335" s="215" t="str">
        <f t="shared" si="103"/>
        <v>LEIDEN</v>
      </c>
    </row>
    <row r="3336" spans="1:8" x14ac:dyDescent="0.2">
      <c r="A3336" s="194">
        <v>300</v>
      </c>
      <c r="B3336" s="195">
        <v>6760</v>
      </c>
      <c r="C3336" s="183"/>
      <c r="D3336" s="192" t="s">
        <v>3399</v>
      </c>
      <c r="E3336" s="192" t="s">
        <v>263</v>
      </c>
      <c r="F3336" s="191">
        <v>3160</v>
      </c>
      <c r="G3336" s="213" t="str">
        <f t="shared" si="102"/>
        <v>Amstelland en de Meerlanden</v>
      </c>
      <c r="H3336" s="215" t="str">
        <f t="shared" si="103"/>
        <v>LEIDEN</v>
      </c>
    </row>
    <row r="3337" spans="1:8" x14ac:dyDescent="0.2">
      <c r="A3337" s="194">
        <v>300</v>
      </c>
      <c r="B3337" s="195">
        <v>6761</v>
      </c>
      <c r="C3337" s="183"/>
      <c r="D3337" s="192" t="s">
        <v>3400</v>
      </c>
      <c r="E3337" s="192" t="s">
        <v>263</v>
      </c>
      <c r="F3337" s="191"/>
      <c r="G3337" s="213" t="e">
        <f t="shared" si="102"/>
        <v>#N/A</v>
      </c>
      <c r="H3337" s="215" t="e">
        <f t="shared" si="103"/>
        <v>#N/A</v>
      </c>
    </row>
    <row r="3338" spans="1:8" x14ac:dyDescent="0.2">
      <c r="A3338" s="194">
        <v>300</v>
      </c>
      <c r="B3338" s="195">
        <v>6762</v>
      </c>
      <c r="C3338" s="183"/>
      <c r="D3338" s="192" t="s">
        <v>3401</v>
      </c>
      <c r="E3338" s="192" t="s">
        <v>263</v>
      </c>
      <c r="F3338" s="191">
        <v>3160</v>
      </c>
      <c r="G3338" s="213" t="str">
        <f t="shared" si="102"/>
        <v>Amstelland en de Meerlanden</v>
      </c>
      <c r="H3338" s="215" t="str">
        <f t="shared" si="103"/>
        <v>LEIDEN</v>
      </c>
    </row>
    <row r="3339" spans="1:8" x14ac:dyDescent="0.2">
      <c r="A3339" s="194">
        <v>300</v>
      </c>
      <c r="B3339" s="195">
        <v>6763</v>
      </c>
      <c r="C3339" s="183"/>
      <c r="D3339" s="192" t="s">
        <v>3402</v>
      </c>
      <c r="E3339" s="192" t="s">
        <v>263</v>
      </c>
      <c r="F3339" s="191">
        <v>3160</v>
      </c>
      <c r="G3339" s="213" t="str">
        <f t="shared" si="102"/>
        <v>Amstelland en de Meerlanden</v>
      </c>
      <c r="H3339" s="215" t="str">
        <f t="shared" si="103"/>
        <v>LEIDEN</v>
      </c>
    </row>
    <row r="3340" spans="1:8" x14ac:dyDescent="0.2">
      <c r="A3340" s="194">
        <v>300</v>
      </c>
      <c r="B3340" s="195">
        <v>6764</v>
      </c>
      <c r="C3340" s="183"/>
      <c r="D3340" s="192" t="s">
        <v>3189</v>
      </c>
      <c r="E3340" s="192" t="s">
        <v>428</v>
      </c>
      <c r="F3340" s="191">
        <v>3160</v>
      </c>
      <c r="G3340" s="213" t="str">
        <f t="shared" si="102"/>
        <v>Amstelland en de Meerlanden</v>
      </c>
      <c r="H3340" s="215" t="str">
        <f t="shared" si="103"/>
        <v>LEIDEN</v>
      </c>
    </row>
    <row r="3341" spans="1:8" x14ac:dyDescent="0.2">
      <c r="A3341" s="194">
        <v>300</v>
      </c>
      <c r="B3341" s="195">
        <v>6765</v>
      </c>
      <c r="C3341" s="183"/>
      <c r="D3341" s="192" t="s">
        <v>3403</v>
      </c>
      <c r="E3341" s="192" t="s">
        <v>263</v>
      </c>
      <c r="F3341" s="191">
        <v>3160</v>
      </c>
      <c r="G3341" s="213" t="str">
        <f t="shared" si="102"/>
        <v>Amstelland en de Meerlanden</v>
      </c>
      <c r="H3341" s="215" t="str">
        <f t="shared" si="103"/>
        <v>LEIDEN</v>
      </c>
    </row>
    <row r="3342" spans="1:8" x14ac:dyDescent="0.2">
      <c r="A3342" s="194">
        <v>300</v>
      </c>
      <c r="B3342" s="195">
        <v>6766</v>
      </c>
      <c r="C3342" s="183"/>
      <c r="D3342" s="192" t="s">
        <v>3323</v>
      </c>
      <c r="E3342" s="192" t="s">
        <v>263</v>
      </c>
      <c r="F3342" s="191">
        <v>3160</v>
      </c>
      <c r="G3342" s="213" t="str">
        <f t="shared" si="102"/>
        <v>Amstelland en de Meerlanden</v>
      </c>
      <c r="H3342" s="215" t="str">
        <f t="shared" si="103"/>
        <v>LEIDEN</v>
      </c>
    </row>
    <row r="3343" spans="1:8" x14ac:dyDescent="0.2">
      <c r="A3343" s="194">
        <v>300</v>
      </c>
      <c r="B3343" s="195">
        <v>6767</v>
      </c>
      <c r="C3343" s="183"/>
      <c r="D3343" s="192" t="s">
        <v>3404</v>
      </c>
      <c r="E3343" s="192" t="s">
        <v>263</v>
      </c>
      <c r="F3343" s="191">
        <v>3160</v>
      </c>
      <c r="G3343" s="213" t="str">
        <f t="shared" si="102"/>
        <v>Amstelland en de Meerlanden</v>
      </c>
      <c r="H3343" s="215" t="str">
        <f t="shared" si="103"/>
        <v>LEIDEN</v>
      </c>
    </row>
    <row r="3344" spans="1:8" x14ac:dyDescent="0.2">
      <c r="A3344" s="194">
        <v>300</v>
      </c>
      <c r="B3344" s="195">
        <v>6768</v>
      </c>
      <c r="C3344" s="183"/>
      <c r="D3344" s="192" t="s">
        <v>3405</v>
      </c>
      <c r="E3344" s="192" t="s">
        <v>263</v>
      </c>
      <c r="F3344" s="191">
        <v>3160</v>
      </c>
      <c r="G3344" s="213" t="str">
        <f t="shared" si="102"/>
        <v>Amstelland en de Meerlanden</v>
      </c>
      <c r="H3344" s="215" t="str">
        <f t="shared" si="103"/>
        <v>LEIDEN</v>
      </c>
    </row>
    <row r="3345" spans="1:8" x14ac:dyDescent="0.2">
      <c r="A3345" s="194">
        <v>300</v>
      </c>
      <c r="B3345" s="195">
        <v>6769</v>
      </c>
      <c r="C3345" s="183"/>
      <c r="D3345" s="192" t="s">
        <v>1696</v>
      </c>
      <c r="E3345" s="192" t="s">
        <v>1138</v>
      </c>
      <c r="F3345" s="191">
        <v>3160</v>
      </c>
      <c r="G3345" s="213" t="str">
        <f t="shared" si="102"/>
        <v>Amstelland en de Meerlanden</v>
      </c>
      <c r="H3345" s="215" t="str">
        <f t="shared" si="103"/>
        <v>LEIDEN</v>
      </c>
    </row>
    <row r="3346" spans="1:8" x14ac:dyDescent="0.2">
      <c r="A3346" s="194">
        <v>300</v>
      </c>
      <c r="B3346" s="195">
        <v>6770</v>
      </c>
      <c r="C3346" s="183"/>
      <c r="D3346" s="192" t="s">
        <v>3317</v>
      </c>
      <c r="E3346" s="192" t="s">
        <v>263</v>
      </c>
      <c r="F3346" s="191">
        <v>3160</v>
      </c>
      <c r="G3346" s="213" t="str">
        <f t="shared" si="102"/>
        <v>Amstelland en de Meerlanden</v>
      </c>
      <c r="H3346" s="215" t="str">
        <f t="shared" si="103"/>
        <v>LEIDEN</v>
      </c>
    </row>
    <row r="3347" spans="1:8" x14ac:dyDescent="0.2">
      <c r="A3347" s="194">
        <v>300</v>
      </c>
      <c r="B3347" s="195">
        <v>6771</v>
      </c>
      <c r="C3347" s="183"/>
      <c r="D3347" s="192" t="s">
        <v>3222</v>
      </c>
      <c r="E3347" s="192" t="s">
        <v>263</v>
      </c>
      <c r="F3347" s="191">
        <v>3160</v>
      </c>
      <c r="G3347" s="213" t="str">
        <f t="shared" si="102"/>
        <v>Amstelland en de Meerlanden</v>
      </c>
      <c r="H3347" s="215" t="str">
        <f t="shared" si="103"/>
        <v>LEIDEN</v>
      </c>
    </row>
    <row r="3348" spans="1:8" x14ac:dyDescent="0.2">
      <c r="A3348" s="194">
        <v>300</v>
      </c>
      <c r="B3348" s="195">
        <v>6772</v>
      </c>
      <c r="C3348" s="183"/>
      <c r="D3348" s="192" t="s">
        <v>3254</v>
      </c>
      <c r="E3348" s="192" t="s">
        <v>263</v>
      </c>
      <c r="F3348" s="191">
        <v>3160</v>
      </c>
      <c r="G3348" s="213" t="str">
        <f t="shared" si="102"/>
        <v>Amstelland en de Meerlanden</v>
      </c>
      <c r="H3348" s="215" t="str">
        <f t="shared" si="103"/>
        <v>LEIDEN</v>
      </c>
    </row>
    <row r="3349" spans="1:8" x14ac:dyDescent="0.2">
      <c r="A3349" s="194">
        <v>300</v>
      </c>
      <c r="B3349" s="195">
        <v>6773</v>
      </c>
      <c r="C3349" s="183"/>
      <c r="D3349" s="192" t="s">
        <v>3190</v>
      </c>
      <c r="E3349" s="192" t="s">
        <v>263</v>
      </c>
      <c r="F3349" s="191">
        <v>3160</v>
      </c>
      <c r="G3349" s="213" t="str">
        <f t="shared" si="102"/>
        <v>Amstelland en de Meerlanden</v>
      </c>
      <c r="H3349" s="215" t="str">
        <f t="shared" si="103"/>
        <v>LEIDEN</v>
      </c>
    </row>
    <row r="3350" spans="1:8" x14ac:dyDescent="0.2">
      <c r="A3350" s="194">
        <v>300</v>
      </c>
      <c r="B3350" s="195">
        <v>6774</v>
      </c>
      <c r="C3350" s="183"/>
      <c r="D3350" s="192" t="s">
        <v>3215</v>
      </c>
      <c r="E3350" s="192" t="s">
        <v>263</v>
      </c>
      <c r="F3350" s="191">
        <v>3160</v>
      </c>
      <c r="G3350" s="213" t="str">
        <f t="shared" si="102"/>
        <v>Amstelland en de Meerlanden</v>
      </c>
      <c r="H3350" s="215" t="str">
        <f t="shared" si="103"/>
        <v>LEIDEN</v>
      </c>
    </row>
    <row r="3351" spans="1:8" x14ac:dyDescent="0.2">
      <c r="A3351" s="194">
        <v>300</v>
      </c>
      <c r="B3351" s="195">
        <v>6775</v>
      </c>
      <c r="C3351" s="183"/>
      <c r="D3351" s="192" t="s">
        <v>3269</v>
      </c>
      <c r="E3351" s="192" t="s">
        <v>263</v>
      </c>
      <c r="F3351" s="191">
        <v>3160</v>
      </c>
      <c r="G3351" s="213" t="str">
        <f t="shared" si="102"/>
        <v>Amstelland en de Meerlanden</v>
      </c>
      <c r="H3351" s="215" t="str">
        <f t="shared" si="103"/>
        <v>LEIDEN</v>
      </c>
    </row>
    <row r="3352" spans="1:8" x14ac:dyDescent="0.2">
      <c r="A3352" s="194">
        <v>300</v>
      </c>
      <c r="B3352" s="195">
        <v>6776</v>
      </c>
      <c r="C3352" s="183"/>
      <c r="D3352" s="192" t="s">
        <v>3272</v>
      </c>
      <c r="E3352" s="192" t="s">
        <v>287</v>
      </c>
      <c r="F3352" s="191">
        <v>3160</v>
      </c>
      <c r="G3352" s="213" t="str">
        <f t="shared" ref="G3352:G3415" si="104">VLOOKUP($F3352,$J$23:$L$54,2,FALSE)</f>
        <v>Amstelland en de Meerlanden</v>
      </c>
      <c r="H3352" s="215" t="str">
        <f t="shared" ref="H3352:H3415" si="105">VLOOKUP($F3352,$J$23:$L$54,3,FALSE)</f>
        <v>LEIDEN</v>
      </c>
    </row>
    <row r="3353" spans="1:8" x14ac:dyDescent="0.2">
      <c r="A3353" s="194">
        <v>300</v>
      </c>
      <c r="B3353" s="195">
        <v>6777</v>
      </c>
      <c r="C3353" s="183"/>
      <c r="D3353" s="192" t="s">
        <v>3406</v>
      </c>
      <c r="E3353" s="192" t="s">
        <v>263</v>
      </c>
      <c r="F3353" s="191">
        <v>3160</v>
      </c>
      <c r="G3353" s="213" t="str">
        <f t="shared" si="104"/>
        <v>Amstelland en de Meerlanden</v>
      </c>
      <c r="H3353" s="215" t="str">
        <f t="shared" si="105"/>
        <v>LEIDEN</v>
      </c>
    </row>
    <row r="3354" spans="1:8" x14ac:dyDescent="0.2">
      <c r="A3354" s="194">
        <v>300</v>
      </c>
      <c r="B3354" s="195">
        <v>6778</v>
      </c>
      <c r="C3354" s="183"/>
      <c r="D3354" s="192" t="s">
        <v>3325</v>
      </c>
      <c r="E3354" s="192" t="s">
        <v>428</v>
      </c>
      <c r="F3354" s="191">
        <v>3160</v>
      </c>
      <c r="G3354" s="213" t="str">
        <f t="shared" si="104"/>
        <v>Amstelland en de Meerlanden</v>
      </c>
      <c r="H3354" s="215" t="str">
        <f t="shared" si="105"/>
        <v>LEIDEN</v>
      </c>
    </row>
    <row r="3355" spans="1:8" x14ac:dyDescent="0.2">
      <c r="A3355" s="194">
        <v>300</v>
      </c>
      <c r="B3355" s="195">
        <v>6779</v>
      </c>
      <c r="C3355" s="183"/>
      <c r="D3355" s="192" t="s">
        <v>3270</v>
      </c>
      <c r="E3355" s="192" t="s">
        <v>263</v>
      </c>
      <c r="F3355" s="191">
        <v>3160</v>
      </c>
      <c r="G3355" s="213" t="str">
        <f t="shared" si="104"/>
        <v>Amstelland en de Meerlanden</v>
      </c>
      <c r="H3355" s="215" t="str">
        <f t="shared" si="105"/>
        <v>LEIDEN</v>
      </c>
    </row>
    <row r="3356" spans="1:8" x14ac:dyDescent="0.2">
      <c r="A3356" s="194">
        <v>300</v>
      </c>
      <c r="B3356" s="195">
        <v>6780</v>
      </c>
      <c r="C3356" s="183"/>
      <c r="D3356" s="192" t="s">
        <v>1697</v>
      </c>
      <c r="E3356" s="192" t="s">
        <v>1698</v>
      </c>
      <c r="F3356" s="191">
        <v>3170</v>
      </c>
      <c r="G3356" s="213" t="str">
        <f t="shared" si="104"/>
        <v>Zuid Holland Noord</v>
      </c>
      <c r="H3356" s="215" t="str">
        <f t="shared" si="105"/>
        <v>LEIDEN</v>
      </c>
    </row>
    <row r="3357" spans="1:8" x14ac:dyDescent="0.2">
      <c r="A3357" s="194">
        <v>300</v>
      </c>
      <c r="B3357" s="195">
        <v>6781</v>
      </c>
      <c r="C3357" s="183"/>
      <c r="D3357" s="192" t="s">
        <v>3295</v>
      </c>
      <c r="E3357" s="192" t="s">
        <v>463</v>
      </c>
      <c r="F3357" s="191">
        <v>3170</v>
      </c>
      <c r="G3357" s="213" t="str">
        <f t="shared" si="104"/>
        <v>Zuid Holland Noord</v>
      </c>
      <c r="H3357" s="215" t="str">
        <f t="shared" si="105"/>
        <v>LEIDEN</v>
      </c>
    </row>
    <row r="3358" spans="1:8" x14ac:dyDescent="0.2">
      <c r="A3358" s="194">
        <v>300</v>
      </c>
      <c r="B3358" s="195">
        <v>6782</v>
      </c>
      <c r="C3358" s="183"/>
      <c r="D3358" s="192" t="s">
        <v>3326</v>
      </c>
      <c r="E3358" s="192" t="s">
        <v>332</v>
      </c>
      <c r="F3358" s="191">
        <v>3170</v>
      </c>
      <c r="G3358" s="213" t="str">
        <f t="shared" si="104"/>
        <v>Zuid Holland Noord</v>
      </c>
      <c r="H3358" s="215" t="str">
        <f t="shared" si="105"/>
        <v>LEIDEN</v>
      </c>
    </row>
    <row r="3359" spans="1:8" x14ac:dyDescent="0.2">
      <c r="A3359" s="194">
        <v>300</v>
      </c>
      <c r="B3359" s="195">
        <v>6783</v>
      </c>
      <c r="C3359" s="183"/>
      <c r="D3359" s="192" t="s">
        <v>3407</v>
      </c>
      <c r="E3359" s="192" t="s">
        <v>331</v>
      </c>
      <c r="F3359" s="191">
        <v>3170</v>
      </c>
      <c r="G3359" s="213" t="str">
        <f t="shared" si="104"/>
        <v>Zuid Holland Noord</v>
      </c>
      <c r="H3359" s="215" t="str">
        <f t="shared" si="105"/>
        <v>LEIDEN</v>
      </c>
    </row>
    <row r="3360" spans="1:8" x14ac:dyDescent="0.2">
      <c r="A3360" s="194">
        <v>300</v>
      </c>
      <c r="B3360" s="195">
        <v>6784</v>
      </c>
      <c r="C3360" s="183"/>
      <c r="D3360" s="192" t="s">
        <v>3385</v>
      </c>
      <c r="E3360" s="192" t="s">
        <v>1138</v>
      </c>
      <c r="F3360" s="191">
        <v>3170</v>
      </c>
      <c r="G3360" s="213" t="str">
        <f t="shared" si="104"/>
        <v>Zuid Holland Noord</v>
      </c>
      <c r="H3360" s="215" t="str">
        <f t="shared" si="105"/>
        <v>LEIDEN</v>
      </c>
    </row>
    <row r="3361" spans="1:8" x14ac:dyDescent="0.2">
      <c r="A3361" s="194">
        <v>300</v>
      </c>
      <c r="B3361" s="195">
        <v>6785</v>
      </c>
      <c r="C3361" s="183"/>
      <c r="D3361" s="192" t="s">
        <v>3408</v>
      </c>
      <c r="E3361" s="192" t="s">
        <v>655</v>
      </c>
      <c r="F3361" s="191">
        <v>3170</v>
      </c>
      <c r="G3361" s="213" t="str">
        <f t="shared" si="104"/>
        <v>Zuid Holland Noord</v>
      </c>
      <c r="H3361" s="215" t="str">
        <f t="shared" si="105"/>
        <v>LEIDEN</v>
      </c>
    </row>
    <row r="3362" spans="1:8" x14ac:dyDescent="0.2">
      <c r="A3362" s="194">
        <v>300</v>
      </c>
      <c r="B3362" s="195">
        <v>6786</v>
      </c>
      <c r="C3362" s="183"/>
      <c r="D3362" s="192" t="s">
        <v>3409</v>
      </c>
      <c r="E3362" s="192" t="s">
        <v>560</v>
      </c>
      <c r="F3362" s="191">
        <v>3170</v>
      </c>
      <c r="G3362" s="213" t="str">
        <f t="shared" si="104"/>
        <v>Zuid Holland Noord</v>
      </c>
      <c r="H3362" s="215" t="str">
        <f t="shared" si="105"/>
        <v>LEIDEN</v>
      </c>
    </row>
    <row r="3363" spans="1:8" x14ac:dyDescent="0.2">
      <c r="A3363" s="194">
        <v>300</v>
      </c>
      <c r="B3363" s="195">
        <v>6787</v>
      </c>
      <c r="C3363" s="183"/>
      <c r="D3363" s="192" t="s">
        <v>3049</v>
      </c>
      <c r="E3363" s="192" t="s">
        <v>394</v>
      </c>
      <c r="F3363" s="191">
        <v>3170</v>
      </c>
      <c r="G3363" s="213" t="str">
        <f t="shared" si="104"/>
        <v>Zuid Holland Noord</v>
      </c>
      <c r="H3363" s="215" t="str">
        <f t="shared" si="105"/>
        <v>LEIDEN</v>
      </c>
    </row>
    <row r="3364" spans="1:8" x14ac:dyDescent="0.2">
      <c r="A3364" s="194">
        <v>300</v>
      </c>
      <c r="B3364" s="195">
        <v>6788</v>
      </c>
      <c r="C3364" s="183"/>
      <c r="D3364" s="192" t="s">
        <v>3329</v>
      </c>
      <c r="E3364" s="192" t="s">
        <v>394</v>
      </c>
      <c r="F3364" s="191">
        <v>3170</v>
      </c>
      <c r="G3364" s="213" t="str">
        <f t="shared" si="104"/>
        <v>Zuid Holland Noord</v>
      </c>
      <c r="H3364" s="215" t="str">
        <f t="shared" si="105"/>
        <v>LEIDEN</v>
      </c>
    </row>
    <row r="3365" spans="1:8" x14ac:dyDescent="0.2">
      <c r="A3365" s="194">
        <v>300</v>
      </c>
      <c r="B3365" s="195">
        <v>6789</v>
      </c>
      <c r="C3365" s="183"/>
      <c r="D3365" s="192" t="s">
        <v>3332</v>
      </c>
      <c r="E3365" s="192" t="s">
        <v>404</v>
      </c>
      <c r="F3365" s="191">
        <v>3170</v>
      </c>
      <c r="G3365" s="213" t="str">
        <f t="shared" si="104"/>
        <v>Zuid Holland Noord</v>
      </c>
      <c r="H3365" s="215" t="str">
        <f t="shared" si="105"/>
        <v>LEIDEN</v>
      </c>
    </row>
    <row r="3366" spans="1:8" x14ac:dyDescent="0.2">
      <c r="A3366" s="194">
        <v>300</v>
      </c>
      <c r="B3366" s="195">
        <v>6790</v>
      </c>
      <c r="C3366" s="183"/>
      <c r="D3366" s="192" t="s">
        <v>3102</v>
      </c>
      <c r="E3366" s="192" t="s">
        <v>256</v>
      </c>
      <c r="F3366" s="191">
        <v>3170</v>
      </c>
      <c r="G3366" s="213" t="str">
        <f t="shared" si="104"/>
        <v>Zuid Holland Noord</v>
      </c>
      <c r="H3366" s="215" t="str">
        <f t="shared" si="105"/>
        <v>LEIDEN</v>
      </c>
    </row>
    <row r="3367" spans="1:8" x14ac:dyDescent="0.2">
      <c r="A3367" s="194">
        <v>300</v>
      </c>
      <c r="B3367" s="195">
        <v>6791</v>
      </c>
      <c r="C3367" s="183"/>
      <c r="D3367" s="192" t="s">
        <v>1522</v>
      </c>
      <c r="E3367" s="192" t="s">
        <v>560</v>
      </c>
      <c r="F3367" s="191">
        <v>3170</v>
      </c>
      <c r="G3367" s="213" t="str">
        <f t="shared" si="104"/>
        <v>Zuid Holland Noord</v>
      </c>
      <c r="H3367" s="215" t="str">
        <f t="shared" si="105"/>
        <v>LEIDEN</v>
      </c>
    </row>
    <row r="3368" spans="1:8" x14ac:dyDescent="0.2">
      <c r="A3368" s="194">
        <v>300</v>
      </c>
      <c r="B3368" s="195">
        <v>6792</v>
      </c>
      <c r="C3368" s="183"/>
      <c r="D3368" s="192" t="s">
        <v>3224</v>
      </c>
      <c r="E3368" s="192" t="s">
        <v>560</v>
      </c>
      <c r="F3368" s="191">
        <v>3170</v>
      </c>
      <c r="G3368" s="213" t="str">
        <f t="shared" si="104"/>
        <v>Zuid Holland Noord</v>
      </c>
      <c r="H3368" s="215" t="str">
        <f t="shared" si="105"/>
        <v>LEIDEN</v>
      </c>
    </row>
    <row r="3369" spans="1:8" x14ac:dyDescent="0.2">
      <c r="A3369" s="194">
        <v>300</v>
      </c>
      <c r="B3369" s="195">
        <v>6793</v>
      </c>
      <c r="C3369" s="183"/>
      <c r="D3369" s="192" t="s">
        <v>3106</v>
      </c>
      <c r="E3369" s="192" t="s">
        <v>394</v>
      </c>
      <c r="F3369" s="191">
        <v>3170</v>
      </c>
      <c r="G3369" s="213" t="str">
        <f t="shared" si="104"/>
        <v>Zuid Holland Noord</v>
      </c>
      <c r="H3369" s="215" t="str">
        <f t="shared" si="105"/>
        <v>LEIDEN</v>
      </c>
    </row>
    <row r="3370" spans="1:8" x14ac:dyDescent="0.2">
      <c r="A3370" s="194">
        <v>300</v>
      </c>
      <c r="B3370" s="195">
        <v>6794</v>
      </c>
      <c r="C3370" s="183"/>
      <c r="D3370" s="192" t="s">
        <v>3100</v>
      </c>
      <c r="E3370" s="192" t="s">
        <v>404</v>
      </c>
      <c r="F3370" s="191">
        <v>3170</v>
      </c>
      <c r="G3370" s="213" t="str">
        <f t="shared" si="104"/>
        <v>Zuid Holland Noord</v>
      </c>
      <c r="H3370" s="215" t="str">
        <f t="shared" si="105"/>
        <v>LEIDEN</v>
      </c>
    </row>
    <row r="3371" spans="1:8" x14ac:dyDescent="0.2">
      <c r="A3371" s="194">
        <v>300</v>
      </c>
      <c r="B3371" s="195">
        <v>6795</v>
      </c>
      <c r="C3371" s="183"/>
      <c r="D3371" s="192" t="s">
        <v>3051</v>
      </c>
      <c r="E3371" s="192" t="s">
        <v>553</v>
      </c>
      <c r="F3371" s="191">
        <v>3170</v>
      </c>
      <c r="G3371" s="213" t="str">
        <f t="shared" si="104"/>
        <v>Zuid Holland Noord</v>
      </c>
      <c r="H3371" s="215" t="str">
        <f t="shared" si="105"/>
        <v>LEIDEN</v>
      </c>
    </row>
    <row r="3372" spans="1:8" x14ac:dyDescent="0.2">
      <c r="A3372" s="194">
        <v>300</v>
      </c>
      <c r="B3372" s="195">
        <v>6796</v>
      </c>
      <c r="C3372" s="183"/>
      <c r="D3372" s="192" t="s">
        <v>3335</v>
      </c>
      <c r="E3372" s="192" t="s">
        <v>553</v>
      </c>
      <c r="F3372" s="191">
        <v>3170</v>
      </c>
      <c r="G3372" s="213" t="str">
        <f t="shared" si="104"/>
        <v>Zuid Holland Noord</v>
      </c>
      <c r="H3372" s="215" t="str">
        <f t="shared" si="105"/>
        <v>LEIDEN</v>
      </c>
    </row>
    <row r="3373" spans="1:8" x14ac:dyDescent="0.2">
      <c r="A3373" s="194">
        <v>300</v>
      </c>
      <c r="B3373" s="195">
        <v>6797</v>
      </c>
      <c r="C3373" s="183"/>
      <c r="D3373" s="192" t="s">
        <v>3084</v>
      </c>
      <c r="E3373" s="192" t="s">
        <v>404</v>
      </c>
      <c r="F3373" s="191">
        <v>3170</v>
      </c>
      <c r="G3373" s="213" t="str">
        <f t="shared" si="104"/>
        <v>Zuid Holland Noord</v>
      </c>
      <c r="H3373" s="215" t="str">
        <f t="shared" si="105"/>
        <v>LEIDEN</v>
      </c>
    </row>
    <row r="3374" spans="1:8" x14ac:dyDescent="0.2">
      <c r="A3374" s="194">
        <v>300</v>
      </c>
      <c r="B3374" s="195">
        <v>6798</v>
      </c>
      <c r="C3374" s="183"/>
      <c r="D3374" s="192" t="s">
        <v>3161</v>
      </c>
      <c r="E3374" s="192" t="s">
        <v>242</v>
      </c>
      <c r="F3374" s="191">
        <v>3170</v>
      </c>
      <c r="G3374" s="213" t="str">
        <f t="shared" si="104"/>
        <v>Zuid Holland Noord</v>
      </c>
      <c r="H3374" s="215" t="str">
        <f t="shared" si="105"/>
        <v>LEIDEN</v>
      </c>
    </row>
    <row r="3375" spans="1:8" x14ac:dyDescent="0.2">
      <c r="A3375" s="194">
        <v>300</v>
      </c>
      <c r="B3375" s="195">
        <v>6799</v>
      </c>
      <c r="C3375" s="183"/>
      <c r="D3375" s="192" t="s">
        <v>3410</v>
      </c>
      <c r="E3375" s="192" t="s">
        <v>553</v>
      </c>
      <c r="F3375" s="191">
        <v>3170</v>
      </c>
      <c r="G3375" s="213" t="str">
        <f t="shared" si="104"/>
        <v>Zuid Holland Noord</v>
      </c>
      <c r="H3375" s="215" t="str">
        <f t="shared" si="105"/>
        <v>LEIDEN</v>
      </c>
    </row>
    <row r="3376" spans="1:8" x14ac:dyDescent="0.2">
      <c r="A3376" s="194">
        <v>300</v>
      </c>
      <c r="B3376" s="195">
        <v>6800</v>
      </c>
      <c r="C3376" s="183"/>
      <c r="D3376" s="192" t="s">
        <v>3074</v>
      </c>
      <c r="E3376" s="192" t="s">
        <v>553</v>
      </c>
      <c r="F3376" s="191">
        <v>3170</v>
      </c>
      <c r="G3376" s="213" t="str">
        <f t="shared" si="104"/>
        <v>Zuid Holland Noord</v>
      </c>
      <c r="H3376" s="215" t="str">
        <f t="shared" si="105"/>
        <v>LEIDEN</v>
      </c>
    </row>
    <row r="3377" spans="1:8" x14ac:dyDescent="0.2">
      <c r="A3377" s="194">
        <v>300</v>
      </c>
      <c r="B3377" s="195">
        <v>6801</v>
      </c>
      <c r="C3377" s="183"/>
      <c r="D3377" s="192" t="s">
        <v>3336</v>
      </c>
      <c r="E3377" s="192" t="s">
        <v>553</v>
      </c>
      <c r="F3377" s="191">
        <v>3170</v>
      </c>
      <c r="G3377" s="213" t="str">
        <f t="shared" si="104"/>
        <v>Zuid Holland Noord</v>
      </c>
      <c r="H3377" s="215" t="str">
        <f t="shared" si="105"/>
        <v>LEIDEN</v>
      </c>
    </row>
    <row r="3378" spans="1:8" x14ac:dyDescent="0.2">
      <c r="A3378" s="194">
        <v>300</v>
      </c>
      <c r="B3378" s="195">
        <v>6802</v>
      </c>
      <c r="C3378" s="183"/>
      <c r="D3378" s="192" t="s">
        <v>3184</v>
      </c>
      <c r="E3378" s="192" t="s">
        <v>560</v>
      </c>
      <c r="F3378" s="191">
        <v>3170</v>
      </c>
      <c r="G3378" s="213" t="str">
        <f t="shared" si="104"/>
        <v>Zuid Holland Noord</v>
      </c>
      <c r="H3378" s="215" t="str">
        <f t="shared" si="105"/>
        <v>LEIDEN</v>
      </c>
    </row>
    <row r="3379" spans="1:8" x14ac:dyDescent="0.2">
      <c r="A3379" s="194">
        <v>300</v>
      </c>
      <c r="B3379" s="195">
        <v>6803</v>
      </c>
      <c r="C3379" s="183"/>
      <c r="D3379" s="192" t="s">
        <v>3233</v>
      </c>
      <c r="E3379" s="192" t="s">
        <v>560</v>
      </c>
      <c r="F3379" s="191">
        <v>3170</v>
      </c>
      <c r="G3379" s="213" t="str">
        <f t="shared" si="104"/>
        <v>Zuid Holland Noord</v>
      </c>
      <c r="H3379" s="215" t="str">
        <f t="shared" si="105"/>
        <v>LEIDEN</v>
      </c>
    </row>
    <row r="3380" spans="1:8" x14ac:dyDescent="0.2">
      <c r="A3380" s="194">
        <v>300</v>
      </c>
      <c r="B3380" s="195">
        <v>6804</v>
      </c>
      <c r="C3380" s="183"/>
      <c r="D3380" s="192" t="s">
        <v>3411</v>
      </c>
      <c r="E3380" s="192" t="s">
        <v>403</v>
      </c>
      <c r="F3380" s="191">
        <v>3170</v>
      </c>
      <c r="G3380" s="213" t="str">
        <f t="shared" si="104"/>
        <v>Zuid Holland Noord</v>
      </c>
      <c r="H3380" s="215" t="str">
        <f t="shared" si="105"/>
        <v>LEIDEN</v>
      </c>
    </row>
    <row r="3381" spans="1:8" x14ac:dyDescent="0.2">
      <c r="A3381" s="194">
        <v>300</v>
      </c>
      <c r="B3381" s="195">
        <v>6805</v>
      </c>
      <c r="C3381" s="183"/>
      <c r="D3381" s="192" t="s">
        <v>3086</v>
      </c>
      <c r="E3381" s="192" t="s">
        <v>553</v>
      </c>
      <c r="F3381" s="191">
        <v>3170</v>
      </c>
      <c r="G3381" s="213" t="str">
        <f t="shared" si="104"/>
        <v>Zuid Holland Noord</v>
      </c>
      <c r="H3381" s="215" t="str">
        <f t="shared" si="105"/>
        <v>LEIDEN</v>
      </c>
    </row>
    <row r="3382" spans="1:8" x14ac:dyDescent="0.2">
      <c r="A3382" s="194">
        <v>300</v>
      </c>
      <c r="B3382" s="195">
        <v>6806</v>
      </c>
      <c r="C3382" s="183"/>
      <c r="D3382" s="192" t="s">
        <v>3085</v>
      </c>
      <c r="E3382" s="192" t="s">
        <v>553</v>
      </c>
      <c r="F3382" s="191">
        <v>3170</v>
      </c>
      <c r="G3382" s="213" t="str">
        <f t="shared" si="104"/>
        <v>Zuid Holland Noord</v>
      </c>
      <c r="H3382" s="215" t="str">
        <f t="shared" si="105"/>
        <v>LEIDEN</v>
      </c>
    </row>
    <row r="3383" spans="1:8" x14ac:dyDescent="0.2">
      <c r="A3383" s="194">
        <v>300</v>
      </c>
      <c r="B3383" s="195">
        <v>6807</v>
      </c>
      <c r="C3383" s="183"/>
      <c r="D3383" s="192" t="s">
        <v>3201</v>
      </c>
      <c r="E3383" s="192" t="s">
        <v>397</v>
      </c>
      <c r="F3383" s="191">
        <v>3170</v>
      </c>
      <c r="G3383" s="213" t="str">
        <f t="shared" si="104"/>
        <v>Zuid Holland Noord</v>
      </c>
      <c r="H3383" s="215" t="str">
        <f t="shared" si="105"/>
        <v>LEIDEN</v>
      </c>
    </row>
    <row r="3384" spans="1:8" x14ac:dyDescent="0.2">
      <c r="A3384" s="194">
        <v>300</v>
      </c>
      <c r="B3384" s="195">
        <v>6808</v>
      </c>
      <c r="C3384" s="183"/>
      <c r="D3384" s="192" t="s">
        <v>3272</v>
      </c>
      <c r="E3384" s="192" t="s">
        <v>287</v>
      </c>
      <c r="F3384" s="191">
        <v>3170</v>
      </c>
      <c r="G3384" s="213" t="str">
        <f t="shared" si="104"/>
        <v>Zuid Holland Noord</v>
      </c>
      <c r="H3384" s="215" t="str">
        <f t="shared" si="105"/>
        <v>LEIDEN</v>
      </c>
    </row>
    <row r="3385" spans="1:8" x14ac:dyDescent="0.2">
      <c r="A3385" s="194">
        <v>300</v>
      </c>
      <c r="B3385" s="195">
        <v>6809</v>
      </c>
      <c r="C3385" s="183"/>
      <c r="D3385" s="192" t="s">
        <v>3207</v>
      </c>
      <c r="E3385" s="192" t="s">
        <v>246</v>
      </c>
      <c r="F3385" s="191">
        <v>3061</v>
      </c>
      <c r="G3385" s="213" t="str">
        <f t="shared" si="104"/>
        <v>Midden IJssel</v>
      </c>
      <c r="H3385" s="215" t="str">
        <f t="shared" si="105"/>
        <v>DEVENTER</v>
      </c>
    </row>
    <row r="3386" spans="1:8" x14ac:dyDescent="0.2">
      <c r="A3386" s="194">
        <v>300</v>
      </c>
      <c r="B3386" s="195">
        <v>6810</v>
      </c>
      <c r="C3386" s="183"/>
      <c r="D3386" s="192" t="s">
        <v>3412</v>
      </c>
      <c r="E3386" s="192" t="s">
        <v>294</v>
      </c>
      <c r="F3386" s="191">
        <v>3061</v>
      </c>
      <c r="G3386" s="213" t="str">
        <f t="shared" si="104"/>
        <v>Midden IJssel</v>
      </c>
      <c r="H3386" s="215" t="str">
        <f t="shared" si="105"/>
        <v>DEVENTER</v>
      </c>
    </row>
    <row r="3387" spans="1:8" x14ac:dyDescent="0.2">
      <c r="A3387" s="194">
        <v>300</v>
      </c>
      <c r="B3387" s="195">
        <v>6811</v>
      </c>
      <c r="C3387" s="183"/>
      <c r="D3387" s="192" t="s">
        <v>3413</v>
      </c>
      <c r="E3387" s="192" t="s">
        <v>367</v>
      </c>
      <c r="F3387" s="191">
        <v>3061</v>
      </c>
      <c r="G3387" s="213" t="str">
        <f t="shared" si="104"/>
        <v>Midden IJssel</v>
      </c>
      <c r="H3387" s="215" t="str">
        <f t="shared" si="105"/>
        <v>DEVENTER</v>
      </c>
    </row>
    <row r="3388" spans="1:8" x14ac:dyDescent="0.2">
      <c r="A3388" s="194">
        <v>300</v>
      </c>
      <c r="B3388" s="195">
        <v>6812</v>
      </c>
      <c r="C3388" s="183"/>
      <c r="D3388" s="192" t="s">
        <v>3414</v>
      </c>
      <c r="E3388" s="192" t="s">
        <v>246</v>
      </c>
      <c r="F3388" s="191">
        <v>3061</v>
      </c>
      <c r="G3388" s="213" t="str">
        <f t="shared" si="104"/>
        <v>Midden IJssel</v>
      </c>
      <c r="H3388" s="215" t="str">
        <f t="shared" si="105"/>
        <v>DEVENTER</v>
      </c>
    </row>
    <row r="3389" spans="1:8" x14ac:dyDescent="0.2">
      <c r="A3389" s="194">
        <v>300</v>
      </c>
      <c r="B3389" s="195">
        <v>6813</v>
      </c>
      <c r="C3389" s="183"/>
      <c r="D3389" s="192" t="s">
        <v>3239</v>
      </c>
      <c r="E3389" s="192" t="s">
        <v>246</v>
      </c>
      <c r="F3389" s="191">
        <v>3061</v>
      </c>
      <c r="G3389" s="213" t="str">
        <f t="shared" si="104"/>
        <v>Midden IJssel</v>
      </c>
      <c r="H3389" s="215" t="str">
        <f t="shared" si="105"/>
        <v>DEVENTER</v>
      </c>
    </row>
    <row r="3390" spans="1:8" x14ac:dyDescent="0.2">
      <c r="A3390" s="194">
        <v>300</v>
      </c>
      <c r="B3390" s="195">
        <v>6814</v>
      </c>
      <c r="C3390" s="183"/>
      <c r="D3390" s="192" t="s">
        <v>3415</v>
      </c>
      <c r="E3390" s="192" t="s">
        <v>1385</v>
      </c>
      <c r="F3390" s="191">
        <v>3020</v>
      </c>
      <c r="G3390" s="213" t="str">
        <f t="shared" si="104"/>
        <v>Friesland</v>
      </c>
      <c r="H3390" s="215" t="str">
        <f t="shared" si="105"/>
        <v>LEEUWARDEN</v>
      </c>
    </row>
    <row r="3391" spans="1:8" x14ac:dyDescent="0.2">
      <c r="A3391" s="194">
        <v>300</v>
      </c>
      <c r="B3391" s="195">
        <v>6815</v>
      </c>
      <c r="C3391" s="183"/>
      <c r="D3391" s="192" t="s">
        <v>3296</v>
      </c>
      <c r="E3391" s="192" t="s">
        <v>1624</v>
      </c>
      <c r="F3391" s="191">
        <v>3020</v>
      </c>
      <c r="G3391" s="213" t="str">
        <f t="shared" si="104"/>
        <v>Friesland</v>
      </c>
      <c r="H3391" s="215" t="str">
        <f t="shared" si="105"/>
        <v>LEEUWARDEN</v>
      </c>
    </row>
    <row r="3392" spans="1:8" x14ac:dyDescent="0.2">
      <c r="A3392" s="194">
        <v>300</v>
      </c>
      <c r="B3392" s="195">
        <v>6816</v>
      </c>
      <c r="C3392" s="183"/>
      <c r="D3392" s="192" t="s">
        <v>2950</v>
      </c>
      <c r="E3392" s="192" t="s">
        <v>1382</v>
      </c>
      <c r="F3392" s="191">
        <v>3020</v>
      </c>
      <c r="G3392" s="213" t="str">
        <f t="shared" si="104"/>
        <v>Friesland</v>
      </c>
      <c r="H3392" s="215" t="str">
        <f t="shared" si="105"/>
        <v>LEEUWARDEN</v>
      </c>
    </row>
    <row r="3393" spans="1:8" x14ac:dyDescent="0.2">
      <c r="A3393" s="194">
        <v>300</v>
      </c>
      <c r="B3393" s="195">
        <v>6817</v>
      </c>
      <c r="C3393" s="183"/>
      <c r="D3393" s="192" t="s">
        <v>3021</v>
      </c>
      <c r="E3393" s="192" t="s">
        <v>245</v>
      </c>
      <c r="F3393" s="191">
        <v>3020</v>
      </c>
      <c r="G3393" s="213" t="str">
        <f t="shared" si="104"/>
        <v>Friesland</v>
      </c>
      <c r="H3393" s="215" t="str">
        <f t="shared" si="105"/>
        <v>LEEUWARDEN</v>
      </c>
    </row>
    <row r="3394" spans="1:8" x14ac:dyDescent="0.2">
      <c r="A3394" s="194">
        <v>300</v>
      </c>
      <c r="B3394" s="195">
        <v>6818</v>
      </c>
      <c r="C3394" s="183"/>
      <c r="D3394" s="192" t="s">
        <v>1699</v>
      </c>
      <c r="E3394" s="192" t="s">
        <v>1700</v>
      </c>
      <c r="F3394" s="191">
        <v>3020</v>
      </c>
      <c r="G3394" s="213" t="str">
        <f t="shared" si="104"/>
        <v>Friesland</v>
      </c>
      <c r="H3394" s="215" t="str">
        <f t="shared" si="105"/>
        <v>LEEUWARDEN</v>
      </c>
    </row>
    <row r="3395" spans="1:8" x14ac:dyDescent="0.2">
      <c r="A3395" s="194">
        <v>300</v>
      </c>
      <c r="B3395" s="195">
        <v>6819</v>
      </c>
      <c r="C3395" s="183"/>
      <c r="D3395" s="192" t="s">
        <v>3416</v>
      </c>
      <c r="E3395" s="192" t="s">
        <v>1413</v>
      </c>
      <c r="F3395" s="191">
        <v>3020</v>
      </c>
      <c r="G3395" s="213" t="str">
        <f t="shared" si="104"/>
        <v>Friesland</v>
      </c>
      <c r="H3395" s="215" t="str">
        <f t="shared" si="105"/>
        <v>LEEUWARDEN</v>
      </c>
    </row>
    <row r="3396" spans="1:8" x14ac:dyDescent="0.2">
      <c r="A3396" s="194">
        <v>300</v>
      </c>
      <c r="B3396" s="195">
        <v>6820</v>
      </c>
      <c r="C3396" s="183"/>
      <c r="D3396" s="192" t="s">
        <v>1701</v>
      </c>
      <c r="E3396" s="192" t="s">
        <v>1411</v>
      </c>
      <c r="F3396" s="191">
        <v>3020</v>
      </c>
      <c r="G3396" s="213" t="str">
        <f t="shared" si="104"/>
        <v>Friesland</v>
      </c>
      <c r="H3396" s="215" t="str">
        <f t="shared" si="105"/>
        <v>LEEUWARDEN</v>
      </c>
    </row>
    <row r="3397" spans="1:8" x14ac:dyDescent="0.2">
      <c r="A3397" s="194">
        <v>300</v>
      </c>
      <c r="B3397" s="195">
        <v>6821</v>
      </c>
      <c r="C3397" s="183"/>
      <c r="D3397" s="192" t="s">
        <v>1702</v>
      </c>
      <c r="E3397" s="192" t="s">
        <v>1390</v>
      </c>
      <c r="F3397" s="191">
        <v>3020</v>
      </c>
      <c r="G3397" s="213" t="str">
        <f t="shared" si="104"/>
        <v>Friesland</v>
      </c>
      <c r="H3397" s="215" t="str">
        <f t="shared" si="105"/>
        <v>LEEUWARDEN</v>
      </c>
    </row>
    <row r="3398" spans="1:8" x14ac:dyDescent="0.2">
      <c r="A3398" s="194">
        <v>300</v>
      </c>
      <c r="B3398" s="195">
        <v>6822</v>
      </c>
      <c r="C3398" s="183"/>
      <c r="D3398" s="192" t="s">
        <v>3017</v>
      </c>
      <c r="E3398" s="192" t="s">
        <v>3018</v>
      </c>
      <c r="F3398" s="191">
        <v>3020</v>
      </c>
      <c r="G3398" s="213" t="str">
        <f t="shared" si="104"/>
        <v>Friesland</v>
      </c>
      <c r="H3398" s="215" t="str">
        <f t="shared" si="105"/>
        <v>LEEUWARDEN</v>
      </c>
    </row>
    <row r="3399" spans="1:8" x14ac:dyDescent="0.2">
      <c r="A3399" s="194">
        <v>300</v>
      </c>
      <c r="B3399" s="195">
        <v>6823</v>
      </c>
      <c r="C3399" s="183"/>
      <c r="D3399" s="192" t="s">
        <v>3417</v>
      </c>
      <c r="E3399" s="192" t="s">
        <v>661</v>
      </c>
      <c r="F3399" s="191">
        <v>3020</v>
      </c>
      <c r="G3399" s="213" t="str">
        <f t="shared" si="104"/>
        <v>Friesland</v>
      </c>
      <c r="H3399" s="215" t="str">
        <f t="shared" si="105"/>
        <v>LEEUWARDEN</v>
      </c>
    </row>
    <row r="3400" spans="1:8" x14ac:dyDescent="0.2">
      <c r="A3400" s="194">
        <v>300</v>
      </c>
      <c r="B3400" s="195">
        <v>6824</v>
      </c>
      <c r="C3400" s="183"/>
      <c r="D3400" s="192" t="s">
        <v>3011</v>
      </c>
      <c r="E3400" s="192" t="s">
        <v>440</v>
      </c>
      <c r="F3400" s="191">
        <v>3020</v>
      </c>
      <c r="G3400" s="213" t="str">
        <f t="shared" si="104"/>
        <v>Friesland</v>
      </c>
      <c r="H3400" s="215" t="str">
        <f t="shared" si="105"/>
        <v>LEEUWARDEN</v>
      </c>
    </row>
    <row r="3401" spans="1:8" x14ac:dyDescent="0.2">
      <c r="A3401" s="194">
        <v>300</v>
      </c>
      <c r="B3401" s="195">
        <v>6825</v>
      </c>
      <c r="C3401" s="183"/>
      <c r="D3401" s="192" t="s">
        <v>3010</v>
      </c>
      <c r="E3401" s="192" t="s">
        <v>245</v>
      </c>
      <c r="F3401" s="191">
        <v>3020</v>
      </c>
      <c r="G3401" s="213" t="str">
        <f t="shared" si="104"/>
        <v>Friesland</v>
      </c>
      <c r="H3401" s="215" t="str">
        <f t="shared" si="105"/>
        <v>LEEUWARDEN</v>
      </c>
    </row>
    <row r="3402" spans="1:8" x14ac:dyDescent="0.2">
      <c r="A3402" s="194">
        <v>300</v>
      </c>
      <c r="B3402" s="195">
        <v>6826</v>
      </c>
      <c r="C3402" s="183"/>
      <c r="D3402" s="192" t="s">
        <v>3009</v>
      </c>
      <c r="E3402" s="192" t="s">
        <v>1046</v>
      </c>
      <c r="F3402" s="191">
        <v>3020</v>
      </c>
      <c r="G3402" s="213" t="str">
        <f t="shared" si="104"/>
        <v>Friesland</v>
      </c>
      <c r="H3402" s="215" t="str">
        <f t="shared" si="105"/>
        <v>LEEUWARDEN</v>
      </c>
    </row>
    <row r="3403" spans="1:8" x14ac:dyDescent="0.2">
      <c r="A3403" s="194">
        <v>300</v>
      </c>
      <c r="B3403" s="195">
        <v>6827</v>
      </c>
      <c r="C3403" s="183"/>
      <c r="D3403" s="192" t="s">
        <v>3208</v>
      </c>
      <c r="E3403" s="192" t="s">
        <v>1031</v>
      </c>
      <c r="F3403" s="191">
        <v>3020</v>
      </c>
      <c r="G3403" s="213" t="str">
        <f t="shared" si="104"/>
        <v>Friesland</v>
      </c>
      <c r="H3403" s="215" t="str">
        <f t="shared" si="105"/>
        <v>LEEUWARDEN</v>
      </c>
    </row>
    <row r="3404" spans="1:8" x14ac:dyDescent="0.2">
      <c r="A3404" s="194">
        <v>300</v>
      </c>
      <c r="B3404" s="195">
        <v>6828</v>
      </c>
      <c r="C3404" s="183"/>
      <c r="D3404" s="192" t="s">
        <v>3008</v>
      </c>
      <c r="E3404" s="192" t="s">
        <v>1407</v>
      </c>
      <c r="F3404" s="191">
        <v>3020</v>
      </c>
      <c r="G3404" s="213" t="str">
        <f t="shared" si="104"/>
        <v>Friesland</v>
      </c>
      <c r="H3404" s="215" t="str">
        <f t="shared" si="105"/>
        <v>LEEUWARDEN</v>
      </c>
    </row>
    <row r="3405" spans="1:8" x14ac:dyDescent="0.2">
      <c r="A3405" s="194">
        <v>300</v>
      </c>
      <c r="B3405" s="195">
        <v>6829</v>
      </c>
      <c r="C3405" s="183"/>
      <c r="D3405" s="192" t="s">
        <v>2971</v>
      </c>
      <c r="E3405" s="192" t="s">
        <v>245</v>
      </c>
      <c r="F3405" s="191">
        <v>3020</v>
      </c>
      <c r="G3405" s="213" t="str">
        <f t="shared" si="104"/>
        <v>Friesland</v>
      </c>
      <c r="H3405" s="215" t="str">
        <f t="shared" si="105"/>
        <v>LEEUWARDEN</v>
      </c>
    </row>
    <row r="3406" spans="1:8" x14ac:dyDescent="0.2">
      <c r="A3406" s="194">
        <v>300</v>
      </c>
      <c r="B3406" s="195">
        <v>6830</v>
      </c>
      <c r="C3406" s="183"/>
      <c r="D3406" s="192" t="s">
        <v>1391</v>
      </c>
      <c r="E3406" s="192" t="s">
        <v>567</v>
      </c>
      <c r="F3406" s="191">
        <v>3020</v>
      </c>
      <c r="G3406" s="213" t="str">
        <f t="shared" si="104"/>
        <v>Friesland</v>
      </c>
      <c r="H3406" s="215" t="str">
        <f t="shared" si="105"/>
        <v>LEEUWARDEN</v>
      </c>
    </row>
    <row r="3407" spans="1:8" x14ac:dyDescent="0.2">
      <c r="A3407" s="194">
        <v>300</v>
      </c>
      <c r="B3407" s="195">
        <v>6831</v>
      </c>
      <c r="C3407" s="183"/>
      <c r="D3407" s="192" t="s">
        <v>3007</v>
      </c>
      <c r="E3407" s="192" t="s">
        <v>245</v>
      </c>
      <c r="F3407" s="191">
        <v>3020</v>
      </c>
      <c r="G3407" s="213" t="str">
        <f t="shared" si="104"/>
        <v>Friesland</v>
      </c>
      <c r="H3407" s="215" t="str">
        <f t="shared" si="105"/>
        <v>LEEUWARDEN</v>
      </c>
    </row>
    <row r="3408" spans="1:8" x14ac:dyDescent="0.2">
      <c r="A3408" s="194">
        <v>300</v>
      </c>
      <c r="B3408" s="195">
        <v>6832</v>
      </c>
      <c r="C3408" s="183"/>
      <c r="D3408" s="192" t="s">
        <v>1703</v>
      </c>
      <c r="E3408" s="192" t="s">
        <v>254</v>
      </c>
      <c r="F3408" s="191">
        <v>3020</v>
      </c>
      <c r="G3408" s="213" t="str">
        <f t="shared" si="104"/>
        <v>Friesland</v>
      </c>
      <c r="H3408" s="215" t="str">
        <f t="shared" si="105"/>
        <v>LEEUWARDEN</v>
      </c>
    </row>
    <row r="3409" spans="1:8" x14ac:dyDescent="0.2">
      <c r="A3409" s="194">
        <v>300</v>
      </c>
      <c r="B3409" s="195">
        <v>6833</v>
      </c>
      <c r="C3409" s="183"/>
      <c r="D3409" s="192" t="s">
        <v>3418</v>
      </c>
      <c r="E3409" s="192" t="s">
        <v>245</v>
      </c>
      <c r="F3409" s="191">
        <v>3020</v>
      </c>
      <c r="G3409" s="213" t="str">
        <f t="shared" si="104"/>
        <v>Friesland</v>
      </c>
      <c r="H3409" s="215" t="str">
        <f t="shared" si="105"/>
        <v>LEEUWARDEN</v>
      </c>
    </row>
    <row r="3410" spans="1:8" x14ac:dyDescent="0.2">
      <c r="A3410" s="194">
        <v>300</v>
      </c>
      <c r="B3410" s="195">
        <v>6834</v>
      </c>
      <c r="C3410" s="183"/>
      <c r="D3410" s="192" t="s">
        <v>3419</v>
      </c>
      <c r="E3410" s="192" t="s">
        <v>658</v>
      </c>
      <c r="F3410" s="191">
        <v>3020</v>
      </c>
      <c r="G3410" s="213" t="str">
        <f t="shared" si="104"/>
        <v>Friesland</v>
      </c>
      <c r="H3410" s="215" t="str">
        <f t="shared" si="105"/>
        <v>LEEUWARDEN</v>
      </c>
    </row>
    <row r="3411" spans="1:8" x14ac:dyDescent="0.2">
      <c r="A3411" s="194">
        <v>300</v>
      </c>
      <c r="B3411" s="195">
        <v>6835</v>
      </c>
      <c r="C3411" s="183"/>
      <c r="D3411" s="192" t="s">
        <v>1704</v>
      </c>
      <c r="E3411" s="192" t="s">
        <v>639</v>
      </c>
      <c r="F3411" s="191">
        <v>3020</v>
      </c>
      <c r="G3411" s="213" t="str">
        <f t="shared" si="104"/>
        <v>Friesland</v>
      </c>
      <c r="H3411" s="215" t="str">
        <f t="shared" si="105"/>
        <v>LEEUWARDEN</v>
      </c>
    </row>
    <row r="3412" spans="1:8" x14ac:dyDescent="0.2">
      <c r="A3412" s="194">
        <v>300</v>
      </c>
      <c r="B3412" s="195">
        <v>6836</v>
      </c>
      <c r="C3412" s="183"/>
      <c r="D3412" s="192" t="s">
        <v>3187</v>
      </c>
      <c r="E3412" s="192" t="s">
        <v>428</v>
      </c>
      <c r="F3412" s="191">
        <v>3020</v>
      </c>
      <c r="G3412" s="213" t="str">
        <f t="shared" si="104"/>
        <v>Friesland</v>
      </c>
      <c r="H3412" s="215" t="str">
        <f t="shared" si="105"/>
        <v>LEEUWARDEN</v>
      </c>
    </row>
    <row r="3413" spans="1:8" x14ac:dyDescent="0.2">
      <c r="A3413" s="194">
        <v>300</v>
      </c>
      <c r="B3413" s="195">
        <v>6837</v>
      </c>
      <c r="C3413" s="183"/>
      <c r="D3413" s="192" t="s">
        <v>3420</v>
      </c>
      <c r="E3413" s="192" t="s">
        <v>631</v>
      </c>
      <c r="F3413" s="191">
        <v>3020</v>
      </c>
      <c r="G3413" s="213" t="str">
        <f t="shared" si="104"/>
        <v>Friesland</v>
      </c>
      <c r="H3413" s="215" t="str">
        <f t="shared" si="105"/>
        <v>LEEUWARDEN</v>
      </c>
    </row>
    <row r="3414" spans="1:8" x14ac:dyDescent="0.2">
      <c r="A3414" s="194">
        <v>300</v>
      </c>
      <c r="B3414" s="195">
        <v>6838</v>
      </c>
      <c r="C3414" s="183"/>
      <c r="D3414" s="192" t="s">
        <v>1705</v>
      </c>
      <c r="E3414" s="192" t="s">
        <v>1410</v>
      </c>
      <c r="F3414" s="191">
        <v>3020</v>
      </c>
      <c r="G3414" s="213" t="str">
        <f t="shared" si="104"/>
        <v>Friesland</v>
      </c>
      <c r="H3414" s="215" t="str">
        <f t="shared" si="105"/>
        <v>LEEUWARDEN</v>
      </c>
    </row>
    <row r="3415" spans="1:8" x14ac:dyDescent="0.2">
      <c r="A3415" s="194">
        <v>300</v>
      </c>
      <c r="B3415" s="195">
        <v>6839</v>
      </c>
      <c r="C3415" s="183"/>
      <c r="D3415" s="192" t="s">
        <v>3421</v>
      </c>
      <c r="E3415" s="192" t="s">
        <v>1394</v>
      </c>
      <c r="F3415" s="191">
        <v>3020</v>
      </c>
      <c r="G3415" s="213" t="str">
        <f t="shared" si="104"/>
        <v>Friesland</v>
      </c>
      <c r="H3415" s="215" t="str">
        <f t="shared" si="105"/>
        <v>LEEUWARDEN</v>
      </c>
    </row>
    <row r="3416" spans="1:8" x14ac:dyDescent="0.2">
      <c r="A3416" s="194">
        <v>300</v>
      </c>
      <c r="B3416" s="195">
        <v>6840</v>
      </c>
      <c r="C3416" s="183"/>
      <c r="D3416" s="192" t="s">
        <v>1040</v>
      </c>
      <c r="E3416" s="192" t="s">
        <v>471</v>
      </c>
      <c r="F3416" s="191">
        <v>3020</v>
      </c>
      <c r="G3416" s="213" t="str">
        <f t="shared" ref="G3416:G3455" si="106">VLOOKUP($F3416,$J$23:$L$54,2,FALSE)</f>
        <v>Friesland</v>
      </c>
      <c r="H3416" s="215" t="str">
        <f t="shared" ref="H3416:H3455" si="107">VLOOKUP($F3416,$J$23:$L$54,3,FALSE)</f>
        <v>LEEUWARDEN</v>
      </c>
    </row>
    <row r="3417" spans="1:8" x14ac:dyDescent="0.2">
      <c r="A3417" s="194">
        <v>300</v>
      </c>
      <c r="B3417" s="195">
        <v>6841</v>
      </c>
      <c r="C3417" s="183"/>
      <c r="D3417" s="192" t="s">
        <v>1392</v>
      </c>
      <c r="E3417" s="192" t="s">
        <v>658</v>
      </c>
      <c r="F3417" s="191">
        <v>3020</v>
      </c>
      <c r="G3417" s="213" t="str">
        <f t="shared" si="106"/>
        <v>Friesland</v>
      </c>
      <c r="H3417" s="215" t="str">
        <f t="shared" si="107"/>
        <v>LEEUWARDEN</v>
      </c>
    </row>
    <row r="3418" spans="1:8" x14ac:dyDescent="0.2">
      <c r="A3418" s="194">
        <v>300</v>
      </c>
      <c r="B3418" s="195">
        <v>6842</v>
      </c>
      <c r="C3418" s="183"/>
      <c r="D3418" s="192" t="s">
        <v>1706</v>
      </c>
      <c r="E3418" s="192" t="s">
        <v>471</v>
      </c>
      <c r="F3418" s="191">
        <v>3020</v>
      </c>
      <c r="G3418" s="213" t="str">
        <f t="shared" si="106"/>
        <v>Friesland</v>
      </c>
      <c r="H3418" s="215" t="str">
        <f t="shared" si="107"/>
        <v>LEEUWARDEN</v>
      </c>
    </row>
    <row r="3419" spans="1:8" x14ac:dyDescent="0.2">
      <c r="A3419" s="194">
        <v>300</v>
      </c>
      <c r="B3419" s="195">
        <v>6843</v>
      </c>
      <c r="C3419" s="183"/>
      <c r="D3419" s="192" t="s">
        <v>3422</v>
      </c>
      <c r="E3419" s="192" t="s">
        <v>271</v>
      </c>
      <c r="F3419" s="191">
        <v>3020</v>
      </c>
      <c r="G3419" s="213" t="str">
        <f t="shared" si="106"/>
        <v>Friesland</v>
      </c>
      <c r="H3419" s="215" t="str">
        <f t="shared" si="107"/>
        <v>LEEUWARDEN</v>
      </c>
    </row>
    <row r="3420" spans="1:8" x14ac:dyDescent="0.2">
      <c r="A3420" s="194">
        <v>300</v>
      </c>
      <c r="B3420" s="195">
        <v>6844</v>
      </c>
      <c r="C3420" s="183"/>
      <c r="D3420" s="192" t="s">
        <v>1383</v>
      </c>
      <c r="E3420" s="192" t="s">
        <v>1384</v>
      </c>
      <c r="F3420" s="191">
        <v>3020</v>
      </c>
      <c r="G3420" s="213" t="str">
        <f t="shared" si="106"/>
        <v>Friesland</v>
      </c>
      <c r="H3420" s="215" t="str">
        <f t="shared" si="107"/>
        <v>LEEUWARDEN</v>
      </c>
    </row>
    <row r="3421" spans="1:8" x14ac:dyDescent="0.2">
      <c r="A3421" s="194">
        <v>300</v>
      </c>
      <c r="B3421" s="195">
        <v>6845</v>
      </c>
      <c r="C3421" s="183"/>
      <c r="D3421" s="192" t="s">
        <v>3006</v>
      </c>
      <c r="E3421" s="192" t="s">
        <v>1406</v>
      </c>
      <c r="F3421" s="191">
        <v>3020</v>
      </c>
      <c r="G3421" s="213" t="str">
        <f t="shared" si="106"/>
        <v>Friesland</v>
      </c>
      <c r="H3421" s="215" t="str">
        <f t="shared" si="107"/>
        <v>LEEUWARDEN</v>
      </c>
    </row>
    <row r="3422" spans="1:8" x14ac:dyDescent="0.2">
      <c r="A3422" s="194">
        <v>300</v>
      </c>
      <c r="B3422" s="195">
        <v>6846</v>
      </c>
      <c r="C3422" s="183"/>
      <c r="D3422" s="192" t="s">
        <v>2969</v>
      </c>
      <c r="E3422" s="192" t="s">
        <v>661</v>
      </c>
      <c r="F3422" s="191">
        <v>3020</v>
      </c>
      <c r="G3422" s="213" t="str">
        <f t="shared" si="106"/>
        <v>Friesland</v>
      </c>
      <c r="H3422" s="215" t="str">
        <f t="shared" si="107"/>
        <v>LEEUWARDEN</v>
      </c>
    </row>
    <row r="3423" spans="1:8" x14ac:dyDescent="0.2">
      <c r="A3423" s="194">
        <v>300</v>
      </c>
      <c r="B3423" s="195">
        <v>6847</v>
      </c>
      <c r="C3423" s="183"/>
      <c r="D3423" s="192" t="s">
        <v>3306</v>
      </c>
      <c r="E3423" s="192" t="s">
        <v>458</v>
      </c>
      <c r="F3423" s="191">
        <v>3020</v>
      </c>
      <c r="G3423" s="213" t="str">
        <f t="shared" si="106"/>
        <v>Friesland</v>
      </c>
      <c r="H3423" s="215" t="str">
        <f t="shared" si="107"/>
        <v>LEEUWARDEN</v>
      </c>
    </row>
    <row r="3424" spans="1:8" x14ac:dyDescent="0.2">
      <c r="A3424" s="194">
        <v>300</v>
      </c>
      <c r="B3424" s="195">
        <v>6848</v>
      </c>
      <c r="C3424" s="183"/>
      <c r="D3424" s="192" t="s">
        <v>2968</v>
      </c>
      <c r="E3424" s="192" t="s">
        <v>1390</v>
      </c>
      <c r="F3424" s="191">
        <v>3020</v>
      </c>
      <c r="G3424" s="213" t="str">
        <f t="shared" si="106"/>
        <v>Friesland</v>
      </c>
      <c r="H3424" s="215" t="str">
        <f t="shared" si="107"/>
        <v>LEEUWARDEN</v>
      </c>
    </row>
    <row r="3425" spans="1:8" x14ac:dyDescent="0.2">
      <c r="A3425" s="194">
        <v>300</v>
      </c>
      <c r="B3425" s="195">
        <v>6849</v>
      </c>
      <c r="C3425" s="183"/>
      <c r="D3425" s="192" t="s">
        <v>3423</v>
      </c>
      <c r="E3425" s="192" t="s">
        <v>1389</v>
      </c>
      <c r="F3425" s="191">
        <v>3020</v>
      </c>
      <c r="G3425" s="213" t="str">
        <f t="shared" si="106"/>
        <v>Friesland</v>
      </c>
      <c r="H3425" s="215" t="str">
        <f t="shared" si="107"/>
        <v>LEEUWARDEN</v>
      </c>
    </row>
    <row r="3426" spans="1:8" x14ac:dyDescent="0.2">
      <c r="A3426" s="194">
        <v>300</v>
      </c>
      <c r="B3426" s="195">
        <v>6850</v>
      </c>
      <c r="C3426" s="183"/>
      <c r="D3426" s="192" t="s">
        <v>1707</v>
      </c>
      <c r="E3426" s="192" t="s">
        <v>363</v>
      </c>
      <c r="F3426" s="191">
        <v>3020</v>
      </c>
      <c r="G3426" s="213" t="str">
        <f t="shared" si="106"/>
        <v>Friesland</v>
      </c>
      <c r="H3426" s="215" t="str">
        <f t="shared" si="107"/>
        <v>LEEUWARDEN</v>
      </c>
    </row>
    <row r="3427" spans="1:8" x14ac:dyDescent="0.2">
      <c r="A3427" s="194">
        <v>300</v>
      </c>
      <c r="B3427" s="195">
        <v>6851</v>
      </c>
      <c r="C3427" s="183"/>
      <c r="D3427" s="192" t="s">
        <v>1708</v>
      </c>
      <c r="E3427" s="192" t="s">
        <v>471</v>
      </c>
      <c r="F3427" s="191">
        <v>3020</v>
      </c>
      <c r="G3427" s="213" t="str">
        <f t="shared" si="106"/>
        <v>Friesland</v>
      </c>
      <c r="H3427" s="215" t="str">
        <f t="shared" si="107"/>
        <v>LEEUWARDEN</v>
      </c>
    </row>
    <row r="3428" spans="1:8" x14ac:dyDescent="0.2">
      <c r="A3428" s="194">
        <v>300</v>
      </c>
      <c r="B3428" s="195">
        <v>6852</v>
      </c>
      <c r="C3428" s="183"/>
      <c r="D3428" s="192" t="s">
        <v>1709</v>
      </c>
      <c r="E3428" s="192" t="s">
        <v>631</v>
      </c>
      <c r="F3428" s="191">
        <v>3020</v>
      </c>
      <c r="G3428" s="213" t="str">
        <f t="shared" si="106"/>
        <v>Friesland</v>
      </c>
      <c r="H3428" s="215" t="str">
        <f t="shared" si="107"/>
        <v>LEEUWARDEN</v>
      </c>
    </row>
    <row r="3429" spans="1:8" x14ac:dyDescent="0.2">
      <c r="A3429" s="194">
        <v>300</v>
      </c>
      <c r="B3429" s="195">
        <v>6853</v>
      </c>
      <c r="C3429" s="183"/>
      <c r="D3429" s="192" t="s">
        <v>3424</v>
      </c>
      <c r="E3429" s="192" t="s">
        <v>271</v>
      </c>
      <c r="F3429" s="191">
        <v>3020</v>
      </c>
      <c r="G3429" s="213" t="str">
        <f t="shared" si="106"/>
        <v>Friesland</v>
      </c>
      <c r="H3429" s="215" t="str">
        <f t="shared" si="107"/>
        <v>LEEUWARDEN</v>
      </c>
    </row>
    <row r="3430" spans="1:8" x14ac:dyDescent="0.2">
      <c r="A3430" s="194">
        <v>300</v>
      </c>
      <c r="B3430" s="195">
        <v>6854</v>
      </c>
      <c r="C3430" s="183"/>
      <c r="D3430" s="192" t="s">
        <v>3425</v>
      </c>
      <c r="E3430" s="192" t="s">
        <v>1414</v>
      </c>
      <c r="F3430" s="191">
        <v>3020</v>
      </c>
      <c r="G3430" s="213" t="str">
        <f t="shared" si="106"/>
        <v>Friesland</v>
      </c>
      <c r="H3430" s="215" t="str">
        <f t="shared" si="107"/>
        <v>LEEUWARDEN</v>
      </c>
    </row>
    <row r="3431" spans="1:8" x14ac:dyDescent="0.2">
      <c r="A3431" s="194">
        <v>300</v>
      </c>
      <c r="B3431" s="195">
        <v>6855</v>
      </c>
      <c r="C3431" s="183"/>
      <c r="D3431" s="192" t="s">
        <v>3426</v>
      </c>
      <c r="E3431" s="192" t="s">
        <v>1594</v>
      </c>
      <c r="F3431" s="191">
        <v>3020</v>
      </c>
      <c r="G3431" s="213" t="str">
        <f t="shared" si="106"/>
        <v>Friesland</v>
      </c>
      <c r="H3431" s="215" t="str">
        <f t="shared" si="107"/>
        <v>LEEUWARDEN</v>
      </c>
    </row>
    <row r="3432" spans="1:8" x14ac:dyDescent="0.2">
      <c r="A3432" s="194">
        <v>300</v>
      </c>
      <c r="B3432" s="195">
        <v>6856</v>
      </c>
      <c r="C3432" s="183"/>
      <c r="D3432" s="192" t="s">
        <v>3427</v>
      </c>
      <c r="E3432" s="192" t="s">
        <v>562</v>
      </c>
      <c r="F3432" s="191">
        <v>3100</v>
      </c>
      <c r="G3432" s="213" t="str">
        <f t="shared" si="106"/>
        <v>Flevoland</v>
      </c>
      <c r="H3432" s="215" t="str">
        <f t="shared" si="107"/>
        <v>ZWOLLE</v>
      </c>
    </row>
    <row r="3433" spans="1:8" x14ac:dyDescent="0.2">
      <c r="A3433" s="194">
        <v>300</v>
      </c>
      <c r="B3433" s="195">
        <v>6857</v>
      </c>
      <c r="C3433" s="183"/>
      <c r="D3433" s="192" t="s">
        <v>3241</v>
      </c>
      <c r="E3433" s="192" t="s">
        <v>301</v>
      </c>
      <c r="F3433" s="191"/>
      <c r="G3433" s="213" t="e">
        <f t="shared" si="106"/>
        <v>#N/A</v>
      </c>
      <c r="H3433" s="215" t="e">
        <f t="shared" si="107"/>
        <v>#N/A</v>
      </c>
    </row>
    <row r="3434" spans="1:8" x14ac:dyDescent="0.2">
      <c r="A3434" s="194">
        <v>300</v>
      </c>
      <c r="B3434" s="195">
        <v>6858</v>
      </c>
      <c r="C3434" s="183"/>
      <c r="D3434" s="192" t="s">
        <v>3241</v>
      </c>
      <c r="E3434" s="192" t="s">
        <v>301</v>
      </c>
      <c r="F3434" s="191">
        <v>3150</v>
      </c>
      <c r="G3434" s="213" t="str">
        <f t="shared" si="106"/>
        <v>Amsterdam</v>
      </c>
      <c r="H3434" s="215" t="str">
        <f t="shared" si="107"/>
        <v>AMERSFOORT</v>
      </c>
    </row>
    <row r="3435" spans="1:8" x14ac:dyDescent="0.2">
      <c r="A3435" s="194">
        <v>300</v>
      </c>
      <c r="B3435" s="195">
        <v>6859</v>
      </c>
      <c r="C3435" s="183"/>
      <c r="D3435" s="192" t="s">
        <v>3302</v>
      </c>
      <c r="E3435" s="192" t="s">
        <v>263</v>
      </c>
      <c r="F3435" s="191">
        <v>3160</v>
      </c>
      <c r="G3435" s="213" t="str">
        <f t="shared" si="106"/>
        <v>Amstelland en de Meerlanden</v>
      </c>
      <c r="H3435" s="215" t="str">
        <f t="shared" si="107"/>
        <v>LEIDEN</v>
      </c>
    </row>
    <row r="3436" spans="1:8" x14ac:dyDescent="0.2">
      <c r="A3436" s="194">
        <v>300</v>
      </c>
      <c r="B3436" s="195">
        <v>6860</v>
      </c>
      <c r="C3436" s="183"/>
      <c r="D3436" s="192" t="s">
        <v>3199</v>
      </c>
      <c r="E3436" s="192" t="s">
        <v>323</v>
      </c>
      <c r="F3436" s="191">
        <v>3150</v>
      </c>
      <c r="G3436" s="213" t="str">
        <f t="shared" si="106"/>
        <v>Amsterdam</v>
      </c>
      <c r="H3436" s="215" t="str">
        <f t="shared" si="107"/>
        <v>AMERSFOORT</v>
      </c>
    </row>
    <row r="3437" spans="1:8" x14ac:dyDescent="0.2">
      <c r="A3437" s="194">
        <v>300</v>
      </c>
      <c r="B3437" s="195">
        <v>6861</v>
      </c>
      <c r="C3437" s="183"/>
      <c r="D3437" s="192" t="s">
        <v>3199</v>
      </c>
      <c r="E3437" s="192" t="s">
        <v>323</v>
      </c>
      <c r="F3437" s="191">
        <v>3130</v>
      </c>
      <c r="G3437" s="213" t="str">
        <f t="shared" si="106"/>
        <v>Kennemerland</v>
      </c>
      <c r="H3437" s="215" t="str">
        <f t="shared" si="107"/>
        <v>ZWOLLE</v>
      </c>
    </row>
    <row r="3438" spans="1:8" x14ac:dyDescent="0.2">
      <c r="A3438" s="194">
        <v>300</v>
      </c>
      <c r="B3438" s="195">
        <v>6862</v>
      </c>
      <c r="C3438" s="183"/>
      <c r="D3438" s="192" t="s">
        <v>3319</v>
      </c>
      <c r="E3438" s="192" t="s">
        <v>559</v>
      </c>
      <c r="F3438" s="191">
        <v>3130</v>
      </c>
      <c r="G3438" s="213" t="str">
        <f t="shared" si="106"/>
        <v>Kennemerland</v>
      </c>
      <c r="H3438" s="215" t="str">
        <f t="shared" si="107"/>
        <v>ZWOLLE</v>
      </c>
    </row>
    <row r="3439" spans="1:8" x14ac:dyDescent="0.2">
      <c r="A3439" s="194">
        <v>300</v>
      </c>
      <c r="B3439" s="195">
        <v>6863</v>
      </c>
      <c r="C3439" s="183"/>
      <c r="D3439" s="192" t="s">
        <v>3395</v>
      </c>
      <c r="E3439" s="192" t="s">
        <v>263</v>
      </c>
      <c r="F3439" s="191">
        <v>3140</v>
      </c>
      <c r="G3439" s="213" t="str">
        <f t="shared" si="106"/>
        <v>Zaanstreek/Waterland</v>
      </c>
      <c r="H3439" s="215" t="str">
        <f t="shared" si="107"/>
        <v>ZWOLLE</v>
      </c>
    </row>
    <row r="3440" spans="1:8" x14ac:dyDescent="0.2">
      <c r="A3440" s="194">
        <v>300</v>
      </c>
      <c r="B3440" s="195">
        <v>6864</v>
      </c>
      <c r="C3440" s="183"/>
      <c r="D3440" s="192" t="s">
        <v>1596</v>
      </c>
      <c r="E3440" s="192" t="s">
        <v>560</v>
      </c>
      <c r="F3440" s="191">
        <v>3270</v>
      </c>
      <c r="G3440" s="213" t="str">
        <f t="shared" si="106"/>
        <v>Midden-Brabant</v>
      </c>
      <c r="H3440" s="215" t="str">
        <f t="shared" si="107"/>
        <v>TILBURG</v>
      </c>
    </row>
    <row r="3441" spans="1:8" x14ac:dyDescent="0.2">
      <c r="A3441" s="194">
        <v>300</v>
      </c>
      <c r="B3441" s="195">
        <v>6865</v>
      </c>
      <c r="C3441" s="183"/>
      <c r="D3441" s="192" t="s">
        <v>3174</v>
      </c>
      <c r="E3441" s="192" t="s">
        <v>263</v>
      </c>
      <c r="F3441" s="191">
        <v>3090</v>
      </c>
      <c r="G3441" s="213" t="str">
        <f t="shared" si="106"/>
        <v>Utrecht</v>
      </c>
      <c r="H3441" s="215" t="str">
        <f t="shared" si="107"/>
        <v>AMERSFOORT</v>
      </c>
    </row>
    <row r="3442" spans="1:8" x14ac:dyDescent="0.2">
      <c r="A3442" s="194">
        <v>300</v>
      </c>
      <c r="B3442" s="195">
        <v>6866</v>
      </c>
      <c r="C3442" s="183"/>
      <c r="D3442" s="192" t="s">
        <v>3428</v>
      </c>
      <c r="E3442" s="192" t="s">
        <v>428</v>
      </c>
      <c r="F3442" s="191">
        <v>3090</v>
      </c>
      <c r="G3442" s="213" t="str">
        <f t="shared" si="106"/>
        <v>Utrecht</v>
      </c>
      <c r="H3442" s="215" t="str">
        <f t="shared" si="107"/>
        <v>AMERSFOORT</v>
      </c>
    </row>
    <row r="3443" spans="1:8" x14ac:dyDescent="0.2">
      <c r="A3443" s="194">
        <v>300</v>
      </c>
      <c r="B3443" s="195">
        <v>6867</v>
      </c>
      <c r="C3443" s="183"/>
      <c r="D3443" s="192" t="s">
        <v>3428</v>
      </c>
      <c r="E3443" s="192" t="s">
        <v>428</v>
      </c>
      <c r="F3443" s="191">
        <v>3150</v>
      </c>
      <c r="G3443" s="213" t="str">
        <f t="shared" si="106"/>
        <v>Amsterdam</v>
      </c>
      <c r="H3443" s="215" t="str">
        <f t="shared" si="107"/>
        <v>AMERSFOORT</v>
      </c>
    </row>
    <row r="3444" spans="1:8" x14ac:dyDescent="0.2">
      <c r="A3444" s="194">
        <v>300</v>
      </c>
      <c r="B3444" s="195">
        <v>6868</v>
      </c>
      <c r="C3444" s="183"/>
      <c r="D3444" s="192" t="s">
        <v>3429</v>
      </c>
      <c r="E3444" s="192" t="s">
        <v>592</v>
      </c>
      <c r="F3444" s="191">
        <v>3260</v>
      </c>
      <c r="G3444" s="213" t="str">
        <f t="shared" si="106"/>
        <v>West-Brabant</v>
      </c>
      <c r="H3444" s="215" t="str">
        <f t="shared" si="107"/>
        <v>TILBURG</v>
      </c>
    </row>
    <row r="3445" spans="1:8" x14ac:dyDescent="0.2">
      <c r="A3445" s="194">
        <v>300</v>
      </c>
      <c r="B3445" s="195">
        <v>6869</v>
      </c>
      <c r="C3445" s="183"/>
      <c r="D3445" s="192" t="s">
        <v>3430</v>
      </c>
      <c r="E3445" s="192" t="s">
        <v>1556</v>
      </c>
      <c r="F3445" s="191">
        <v>3130</v>
      </c>
      <c r="G3445" s="213" t="str">
        <f t="shared" si="106"/>
        <v>Kennemerland</v>
      </c>
      <c r="H3445" s="215" t="str">
        <f t="shared" si="107"/>
        <v>ZWOLLE</v>
      </c>
    </row>
    <row r="3446" spans="1:8" x14ac:dyDescent="0.2">
      <c r="A3446" s="194">
        <v>300</v>
      </c>
      <c r="B3446" s="195">
        <v>6870</v>
      </c>
      <c r="C3446" s="183"/>
      <c r="D3446" s="192" t="s">
        <v>1710</v>
      </c>
      <c r="E3446" s="192" t="s">
        <v>249</v>
      </c>
      <c r="F3446" s="191">
        <v>3050</v>
      </c>
      <c r="G3446" s="213" t="str">
        <f t="shared" si="106"/>
        <v>Twente</v>
      </c>
      <c r="H3446" s="215" t="str">
        <f t="shared" si="107"/>
        <v>ENSCHEDE</v>
      </c>
    </row>
    <row r="3447" spans="1:8" x14ac:dyDescent="0.2">
      <c r="A3447" s="194">
        <v>300</v>
      </c>
      <c r="B3447" s="195">
        <v>6871</v>
      </c>
      <c r="C3447" s="183"/>
      <c r="D3447" s="192" t="s">
        <v>3431</v>
      </c>
      <c r="E3447" s="192" t="s">
        <v>428</v>
      </c>
      <c r="F3447" s="191">
        <v>3100</v>
      </c>
      <c r="G3447" s="213" t="str">
        <f t="shared" si="106"/>
        <v>Flevoland</v>
      </c>
      <c r="H3447" s="215" t="str">
        <f t="shared" si="107"/>
        <v>ZWOLLE</v>
      </c>
    </row>
    <row r="3448" spans="1:8" x14ac:dyDescent="0.2">
      <c r="A3448" s="194">
        <v>300</v>
      </c>
      <c r="B3448" s="195">
        <v>6872</v>
      </c>
      <c r="C3448" s="183"/>
      <c r="D3448" s="192" t="s">
        <v>3312</v>
      </c>
      <c r="E3448" s="192" t="s">
        <v>428</v>
      </c>
      <c r="F3448" s="191">
        <v>3140</v>
      </c>
      <c r="G3448" s="213" t="str">
        <f t="shared" si="106"/>
        <v>Zaanstreek/Waterland</v>
      </c>
      <c r="H3448" s="215" t="str">
        <f t="shared" si="107"/>
        <v>ZWOLLE</v>
      </c>
    </row>
    <row r="3449" spans="1:8" x14ac:dyDescent="0.2">
      <c r="A3449" s="194">
        <v>300</v>
      </c>
      <c r="B3449" s="195">
        <v>6873</v>
      </c>
      <c r="C3449" s="183"/>
      <c r="D3449" s="192" t="s">
        <v>3375</v>
      </c>
      <c r="E3449" s="192" t="s">
        <v>1687</v>
      </c>
      <c r="F3449" s="191">
        <v>3310</v>
      </c>
      <c r="G3449" s="213" t="str">
        <f t="shared" si="106"/>
        <v>Zuid-Limburg</v>
      </c>
      <c r="H3449" s="215" t="str">
        <f t="shared" si="107"/>
        <v>TILBURG</v>
      </c>
    </row>
    <row r="3450" spans="1:8" x14ac:dyDescent="0.2">
      <c r="A3450" s="194">
        <v>300</v>
      </c>
      <c r="B3450" s="195">
        <v>6874</v>
      </c>
      <c r="C3450" s="183"/>
      <c r="D3450" s="192" t="s">
        <v>3432</v>
      </c>
      <c r="E3450" s="192" t="s">
        <v>361</v>
      </c>
      <c r="F3450" s="191">
        <v>3020</v>
      </c>
      <c r="G3450" s="213" t="str">
        <f t="shared" si="106"/>
        <v>Friesland</v>
      </c>
      <c r="H3450" s="215" t="str">
        <f t="shared" si="107"/>
        <v>LEEUWARDEN</v>
      </c>
    </row>
    <row r="3451" spans="1:8" x14ac:dyDescent="0.2">
      <c r="A3451" s="194">
        <v>300</v>
      </c>
      <c r="B3451" s="195">
        <v>6875</v>
      </c>
      <c r="C3451" s="183"/>
      <c r="D3451" s="192" t="s">
        <v>2800</v>
      </c>
      <c r="E3451" s="192" t="s">
        <v>451</v>
      </c>
      <c r="F3451" s="191">
        <v>3150</v>
      </c>
      <c r="G3451" s="213" t="str">
        <f t="shared" si="106"/>
        <v>Amsterdam</v>
      </c>
      <c r="H3451" s="215" t="str">
        <f t="shared" si="107"/>
        <v>AMERSFOORT</v>
      </c>
    </row>
    <row r="3452" spans="1:8" x14ac:dyDescent="0.2">
      <c r="A3452" s="194">
        <v>300</v>
      </c>
      <c r="B3452" s="195">
        <v>6876</v>
      </c>
      <c r="C3452" s="183"/>
      <c r="D3452" s="192" t="s">
        <v>2800</v>
      </c>
      <c r="E3452" s="192" t="s">
        <v>451</v>
      </c>
      <c r="F3452" s="191">
        <v>3090</v>
      </c>
      <c r="G3452" s="213" t="str">
        <f t="shared" si="106"/>
        <v>Utrecht</v>
      </c>
      <c r="H3452" s="215" t="str">
        <f t="shared" si="107"/>
        <v>AMERSFOORT</v>
      </c>
    </row>
    <row r="3453" spans="1:8" x14ac:dyDescent="0.2">
      <c r="A3453" s="194">
        <v>300</v>
      </c>
      <c r="B3453" s="195">
        <v>6877</v>
      </c>
      <c r="C3453" s="183"/>
      <c r="D3453" s="192" t="s">
        <v>3326</v>
      </c>
      <c r="E3453" s="192" t="s">
        <v>332</v>
      </c>
      <c r="F3453" s="191">
        <v>3180</v>
      </c>
      <c r="G3453" s="213" t="str">
        <f t="shared" si="106"/>
        <v>Haaglanden</v>
      </c>
      <c r="H3453" s="215" t="str">
        <f t="shared" si="107"/>
        <v>TILBURG</v>
      </c>
    </row>
    <row r="3454" spans="1:8" x14ac:dyDescent="0.2">
      <c r="A3454" s="194">
        <v>300</v>
      </c>
      <c r="B3454" s="195">
        <v>6878</v>
      </c>
      <c r="C3454" s="183"/>
      <c r="D3454" s="192" t="s">
        <v>3433</v>
      </c>
      <c r="E3454" s="192" t="s">
        <v>558</v>
      </c>
      <c r="F3454" s="191"/>
      <c r="G3454" s="213" t="e">
        <f t="shared" si="106"/>
        <v>#N/A</v>
      </c>
      <c r="H3454" s="215" t="e">
        <f t="shared" si="107"/>
        <v>#N/A</v>
      </c>
    </row>
    <row r="3455" spans="1:8" x14ac:dyDescent="0.2">
      <c r="A3455" s="194">
        <v>300</v>
      </c>
      <c r="B3455" s="195">
        <v>6879</v>
      </c>
      <c r="C3455" s="183"/>
      <c r="D3455" s="192" t="s">
        <v>3434</v>
      </c>
      <c r="E3455" s="192" t="s">
        <v>558</v>
      </c>
      <c r="F3455" s="191"/>
      <c r="G3455" s="213" t="e">
        <f t="shared" si="106"/>
        <v>#N/A</v>
      </c>
      <c r="H3455" s="215" t="e">
        <f t="shared" si="107"/>
        <v>#N/A</v>
      </c>
    </row>
    <row r="3456" spans="1:8" x14ac:dyDescent="0.2">
      <c r="A3456" s="194"/>
      <c r="B3456" s="195"/>
      <c r="C3456" s="183"/>
      <c r="D3456" s="192"/>
      <c r="E3456" s="192"/>
      <c r="F3456" s="191"/>
      <c r="G3456" s="213"/>
      <c r="H3456" s="215"/>
    </row>
    <row r="3457" spans="1:8" x14ac:dyDescent="0.2">
      <c r="A3457" s="194"/>
      <c r="B3457" s="195"/>
      <c r="C3457" s="183"/>
      <c r="D3457" s="192"/>
      <c r="E3457" s="192"/>
      <c r="F3457" s="191"/>
      <c r="G3457" s="213"/>
      <c r="H3457" s="215"/>
    </row>
    <row r="3458" spans="1:8" x14ac:dyDescent="0.2">
      <c r="A3458" s="194"/>
      <c r="B3458" s="195"/>
      <c r="C3458" s="183"/>
      <c r="D3458" s="192"/>
      <c r="E3458" s="192"/>
      <c r="F3458" s="191"/>
      <c r="G3458" s="213"/>
      <c r="H3458" s="215"/>
    </row>
    <row r="3459" spans="1:8" x14ac:dyDescent="0.2">
      <c r="A3459" s="194"/>
      <c r="B3459" s="195"/>
      <c r="C3459" s="183"/>
      <c r="D3459" s="192"/>
      <c r="E3459" s="192"/>
      <c r="F3459" s="191"/>
      <c r="G3459" s="213"/>
      <c r="H3459" s="215"/>
    </row>
    <row r="3460" spans="1:8" x14ac:dyDescent="0.2">
      <c r="A3460" s="194"/>
      <c r="B3460" s="195"/>
      <c r="C3460" s="183"/>
      <c r="D3460" s="192"/>
      <c r="E3460" s="192"/>
      <c r="F3460" s="191"/>
      <c r="G3460" s="213"/>
      <c r="H3460" s="215"/>
    </row>
    <row r="3461" spans="1:8" x14ac:dyDescent="0.2">
      <c r="A3461" s="194"/>
      <c r="B3461" s="195"/>
      <c r="C3461" s="183"/>
      <c r="D3461" s="192"/>
      <c r="E3461" s="192"/>
      <c r="F3461" s="191"/>
      <c r="G3461" s="213"/>
      <c r="H3461" s="215"/>
    </row>
    <row r="3462" spans="1:8" x14ac:dyDescent="0.2">
      <c r="A3462" s="194"/>
      <c r="B3462" s="195"/>
      <c r="C3462" s="183"/>
      <c r="D3462" s="192"/>
      <c r="E3462" s="192"/>
      <c r="F3462" s="191"/>
      <c r="G3462" s="213"/>
      <c r="H3462" s="215"/>
    </row>
    <row r="3463" spans="1:8" x14ac:dyDescent="0.2">
      <c r="A3463" s="194"/>
      <c r="B3463" s="195"/>
      <c r="C3463" s="183"/>
      <c r="D3463" s="192"/>
      <c r="E3463" s="192"/>
      <c r="F3463" s="191"/>
      <c r="G3463" s="213"/>
      <c r="H3463" s="215"/>
    </row>
    <row r="3464" spans="1:8" x14ac:dyDescent="0.2">
      <c r="A3464" s="194"/>
      <c r="B3464" s="195"/>
      <c r="C3464" s="183"/>
      <c r="D3464" s="192"/>
      <c r="E3464" s="192"/>
      <c r="F3464" s="191"/>
      <c r="G3464" s="213"/>
      <c r="H3464" s="215"/>
    </row>
    <row r="3465" spans="1:8" x14ac:dyDescent="0.2">
      <c r="A3465" s="194"/>
      <c r="B3465" s="195"/>
      <c r="C3465" s="183"/>
      <c r="D3465" s="192"/>
      <c r="E3465" s="192"/>
      <c r="F3465" s="191"/>
      <c r="G3465" s="213"/>
      <c r="H3465" s="215"/>
    </row>
    <row r="3466" spans="1:8" x14ac:dyDescent="0.2">
      <c r="A3466" s="194"/>
      <c r="B3466" s="195"/>
      <c r="C3466" s="183"/>
      <c r="D3466" s="192"/>
      <c r="E3466" s="192"/>
      <c r="F3466" s="191"/>
      <c r="G3466" s="213"/>
      <c r="H3466" s="215"/>
    </row>
    <row r="3467" spans="1:8" x14ac:dyDescent="0.2">
      <c r="A3467" s="194"/>
      <c r="B3467" s="195"/>
      <c r="C3467" s="183"/>
      <c r="D3467" s="192"/>
      <c r="E3467" s="192"/>
      <c r="F3467" s="191"/>
      <c r="G3467" s="213"/>
      <c r="H3467" s="215"/>
    </row>
    <row r="3468" spans="1:8" x14ac:dyDescent="0.2">
      <c r="A3468" s="194"/>
      <c r="B3468" s="195"/>
      <c r="C3468" s="183"/>
      <c r="D3468" s="192"/>
      <c r="E3468" s="192"/>
      <c r="F3468" s="191"/>
      <c r="G3468" s="213"/>
      <c r="H3468" s="215"/>
    </row>
    <row r="3469" spans="1:8" x14ac:dyDescent="0.2">
      <c r="A3469" s="194"/>
      <c r="B3469" s="195"/>
      <c r="C3469" s="183"/>
      <c r="D3469" s="192"/>
      <c r="E3469" s="192"/>
      <c r="F3469" s="191"/>
      <c r="G3469" s="213"/>
      <c r="H3469" s="215"/>
    </row>
    <row r="3470" spans="1:8" x14ac:dyDescent="0.2">
      <c r="A3470" s="194"/>
      <c r="B3470" s="195"/>
      <c r="C3470" s="183"/>
      <c r="D3470" s="192"/>
      <c r="E3470" s="192"/>
      <c r="F3470" s="191"/>
      <c r="G3470" s="213"/>
      <c r="H3470" s="215"/>
    </row>
    <row r="3471" spans="1:8" x14ac:dyDescent="0.2">
      <c r="A3471" s="194"/>
      <c r="B3471" s="195"/>
      <c r="C3471" s="183"/>
      <c r="D3471" s="192"/>
      <c r="E3471" s="192"/>
      <c r="F3471" s="191"/>
      <c r="G3471" s="213"/>
      <c r="H3471" s="215"/>
    </row>
    <row r="3472" spans="1:8" x14ac:dyDescent="0.2">
      <c r="A3472" s="194"/>
      <c r="B3472" s="195"/>
      <c r="C3472" s="183"/>
      <c r="D3472" s="192"/>
      <c r="E3472" s="192"/>
      <c r="F3472" s="191"/>
      <c r="G3472" s="213"/>
      <c r="H3472" s="215"/>
    </row>
    <row r="3473" spans="1:8" x14ac:dyDescent="0.2">
      <c r="A3473" s="194"/>
      <c r="B3473" s="195"/>
      <c r="C3473" s="183"/>
      <c r="D3473" s="192"/>
      <c r="E3473" s="192"/>
      <c r="F3473" s="191"/>
      <c r="G3473" s="213"/>
      <c r="H3473" s="215"/>
    </row>
    <row r="3474" spans="1:8" x14ac:dyDescent="0.2">
      <c r="A3474" s="194"/>
      <c r="B3474" s="195"/>
      <c r="C3474" s="183"/>
      <c r="D3474" s="192"/>
      <c r="E3474" s="192"/>
      <c r="F3474" s="191"/>
      <c r="G3474" s="213"/>
      <c r="H3474" s="215"/>
    </row>
    <row r="3475" spans="1:8" x14ac:dyDescent="0.2">
      <c r="A3475" s="194"/>
      <c r="B3475" s="195"/>
      <c r="C3475" s="183"/>
      <c r="D3475" s="192"/>
      <c r="E3475" s="192"/>
      <c r="F3475" s="191"/>
      <c r="G3475" s="213"/>
      <c r="H3475" s="215"/>
    </row>
    <row r="3476" spans="1:8" x14ac:dyDescent="0.2">
      <c r="A3476" s="194"/>
      <c r="B3476" s="195"/>
      <c r="C3476" s="183"/>
      <c r="D3476" s="192"/>
      <c r="E3476" s="192"/>
      <c r="F3476" s="191"/>
      <c r="G3476" s="213"/>
      <c r="H3476" s="215"/>
    </row>
    <row r="3477" spans="1:8" x14ac:dyDescent="0.2">
      <c r="A3477" s="194"/>
      <c r="B3477" s="195"/>
      <c r="C3477" s="183"/>
      <c r="D3477" s="192"/>
      <c r="E3477" s="192"/>
      <c r="F3477" s="191"/>
      <c r="G3477" s="213"/>
      <c r="H3477" s="215"/>
    </row>
    <row r="3478" spans="1:8" x14ac:dyDescent="0.2">
      <c r="A3478" s="194"/>
      <c r="B3478" s="195"/>
      <c r="C3478" s="183"/>
      <c r="D3478" s="192"/>
      <c r="E3478" s="192"/>
      <c r="F3478" s="191"/>
      <c r="G3478" s="213"/>
      <c r="H3478" s="215"/>
    </row>
    <row r="3479" spans="1:8" x14ac:dyDescent="0.2">
      <c r="A3479" s="194"/>
      <c r="B3479" s="195"/>
      <c r="C3479" s="183"/>
      <c r="D3479" s="192"/>
      <c r="E3479" s="192"/>
      <c r="F3479" s="191"/>
      <c r="G3479" s="213"/>
      <c r="H3479" s="215"/>
    </row>
    <row r="3480" spans="1:8" x14ac:dyDescent="0.2">
      <c r="A3480" s="194"/>
      <c r="B3480" s="195"/>
      <c r="C3480" s="183"/>
      <c r="D3480" s="192"/>
      <c r="E3480" s="192"/>
      <c r="F3480" s="191"/>
      <c r="G3480" s="213"/>
      <c r="H3480" s="215"/>
    </row>
    <row r="3481" spans="1:8" x14ac:dyDescent="0.2">
      <c r="A3481" s="194"/>
      <c r="B3481" s="195"/>
      <c r="C3481" s="183"/>
      <c r="D3481" s="192"/>
      <c r="E3481" s="192"/>
      <c r="F3481" s="191"/>
      <c r="G3481" s="213"/>
      <c r="H3481" s="215"/>
    </row>
    <row r="3482" spans="1:8" x14ac:dyDescent="0.2">
      <c r="A3482" s="194"/>
      <c r="B3482" s="195"/>
      <c r="C3482" s="183"/>
      <c r="D3482" s="192"/>
      <c r="E3482" s="192"/>
      <c r="F3482" s="191"/>
      <c r="G3482" s="213"/>
      <c r="H3482" s="215"/>
    </row>
    <row r="3483" spans="1:8" x14ac:dyDescent="0.2">
      <c r="A3483" s="194"/>
      <c r="B3483" s="195"/>
      <c r="C3483" s="183"/>
      <c r="D3483" s="192"/>
      <c r="E3483" s="192"/>
      <c r="F3483" s="191"/>
      <c r="G3483" s="213"/>
      <c r="H3483" s="215"/>
    </row>
    <row r="3484" spans="1:8" x14ac:dyDescent="0.2">
      <c r="A3484" s="194"/>
      <c r="B3484" s="195"/>
      <c r="C3484" s="183"/>
      <c r="D3484" s="192"/>
      <c r="E3484" s="192"/>
      <c r="F3484" s="191"/>
      <c r="G3484" s="213"/>
      <c r="H3484" s="215"/>
    </row>
    <row r="3485" spans="1:8" x14ac:dyDescent="0.2">
      <c r="A3485" s="194"/>
      <c r="B3485" s="195"/>
      <c r="C3485" s="183"/>
      <c r="D3485" s="192"/>
      <c r="E3485" s="192"/>
      <c r="F3485" s="191"/>
      <c r="G3485" s="213"/>
      <c r="H3485" s="215"/>
    </row>
    <row r="3486" spans="1:8" x14ac:dyDescent="0.2">
      <c r="A3486" s="194"/>
      <c r="B3486" s="195"/>
      <c r="C3486" s="183"/>
      <c r="D3486" s="192"/>
      <c r="E3486" s="192"/>
      <c r="F3486" s="191"/>
      <c r="G3486" s="213"/>
      <c r="H3486" s="215"/>
    </row>
    <row r="3487" spans="1:8" x14ac:dyDescent="0.2">
      <c r="A3487" s="194"/>
      <c r="B3487" s="195"/>
      <c r="C3487" s="183"/>
      <c r="D3487" s="192"/>
      <c r="E3487" s="192"/>
      <c r="F3487" s="191"/>
      <c r="G3487" s="213"/>
      <c r="H3487" s="215"/>
    </row>
    <row r="3488" spans="1:8" x14ac:dyDescent="0.2">
      <c r="A3488" s="194"/>
      <c r="B3488" s="195"/>
      <c r="C3488" s="183"/>
      <c r="D3488" s="192"/>
      <c r="E3488" s="192"/>
      <c r="F3488" s="191"/>
      <c r="G3488" s="213"/>
      <c r="H3488" s="215"/>
    </row>
    <row r="3489" spans="1:8" x14ac:dyDescent="0.2">
      <c r="A3489" s="194"/>
      <c r="B3489" s="195"/>
      <c r="C3489" s="183"/>
      <c r="D3489" s="192"/>
      <c r="E3489" s="192"/>
      <c r="F3489" s="191"/>
      <c r="G3489" s="213"/>
      <c r="H3489" s="215"/>
    </row>
    <row r="3490" spans="1:8" x14ac:dyDescent="0.2">
      <c r="A3490" s="194"/>
      <c r="B3490" s="195"/>
      <c r="C3490" s="183"/>
      <c r="D3490" s="192"/>
      <c r="E3490" s="192"/>
      <c r="F3490" s="191"/>
      <c r="G3490" s="213"/>
      <c r="H3490" s="215"/>
    </row>
    <row r="3491" spans="1:8" x14ac:dyDescent="0.2">
      <c r="A3491" s="194"/>
      <c r="B3491" s="195"/>
      <c r="C3491" s="183"/>
      <c r="D3491" s="192"/>
      <c r="E3491" s="192"/>
      <c r="F3491" s="191"/>
      <c r="G3491" s="213"/>
      <c r="H3491" s="215"/>
    </row>
    <row r="3492" spans="1:8" x14ac:dyDescent="0.2">
      <c r="A3492" s="194"/>
      <c r="B3492" s="195"/>
      <c r="C3492" s="183"/>
      <c r="D3492" s="192"/>
      <c r="E3492" s="192"/>
      <c r="F3492" s="191"/>
      <c r="G3492" s="213"/>
      <c r="H3492" s="215"/>
    </row>
    <row r="3493" spans="1:8" x14ac:dyDescent="0.2">
      <c r="A3493" s="194"/>
      <c r="B3493" s="195"/>
      <c r="C3493" s="183"/>
      <c r="D3493" s="192"/>
      <c r="E3493" s="192"/>
      <c r="F3493" s="191"/>
      <c r="G3493" s="213"/>
      <c r="H3493" s="215"/>
    </row>
    <row r="3494" spans="1:8" x14ac:dyDescent="0.2">
      <c r="A3494" s="194"/>
      <c r="B3494" s="195"/>
      <c r="C3494" s="183"/>
      <c r="D3494" s="192"/>
      <c r="E3494" s="192"/>
      <c r="F3494" s="191"/>
      <c r="G3494" s="213"/>
      <c r="H3494" s="215"/>
    </row>
    <row r="3495" spans="1:8" x14ac:dyDescent="0.2">
      <c r="A3495" s="194"/>
      <c r="B3495" s="195"/>
      <c r="C3495" s="183"/>
      <c r="D3495" s="192"/>
      <c r="E3495" s="192"/>
      <c r="F3495" s="191"/>
      <c r="G3495" s="213"/>
      <c r="H3495" s="215"/>
    </row>
    <row r="3496" spans="1:8" x14ac:dyDescent="0.2">
      <c r="A3496" s="194"/>
      <c r="B3496" s="195"/>
      <c r="C3496" s="183"/>
      <c r="D3496" s="192"/>
      <c r="E3496" s="192"/>
      <c r="F3496" s="191"/>
      <c r="G3496" s="213"/>
      <c r="H3496" s="215"/>
    </row>
    <row r="3497" spans="1:8" x14ac:dyDescent="0.2">
      <c r="A3497" s="194"/>
      <c r="B3497" s="195"/>
      <c r="C3497" s="183"/>
      <c r="D3497" s="192"/>
      <c r="E3497" s="192"/>
      <c r="F3497" s="191"/>
      <c r="G3497" s="213"/>
      <c r="H3497" s="215"/>
    </row>
    <row r="3498" spans="1:8" x14ac:dyDescent="0.2">
      <c r="A3498" s="194"/>
      <c r="B3498" s="195"/>
      <c r="C3498" s="183"/>
      <c r="D3498" s="192"/>
      <c r="E3498" s="192"/>
      <c r="F3498" s="191"/>
      <c r="G3498" s="213"/>
      <c r="H3498" s="215"/>
    </row>
    <row r="3499" spans="1:8" x14ac:dyDescent="0.2">
      <c r="A3499" s="194"/>
      <c r="B3499" s="195"/>
      <c r="C3499" s="183"/>
      <c r="D3499" s="192"/>
      <c r="E3499" s="192"/>
      <c r="F3499" s="191"/>
      <c r="G3499" s="213"/>
      <c r="H3499" s="215"/>
    </row>
    <row r="3500" spans="1:8" x14ac:dyDescent="0.2">
      <c r="A3500" s="194"/>
      <c r="B3500" s="195"/>
      <c r="C3500" s="183"/>
      <c r="D3500" s="192"/>
      <c r="E3500" s="192"/>
      <c r="F3500" s="191"/>
      <c r="G3500" s="213"/>
      <c r="H3500" s="215"/>
    </row>
    <row r="3501" spans="1:8" x14ac:dyDescent="0.2">
      <c r="A3501" s="194"/>
      <c r="B3501" s="195"/>
      <c r="C3501" s="183"/>
      <c r="D3501" s="192"/>
      <c r="E3501" s="192"/>
      <c r="F3501" s="191"/>
      <c r="G3501" s="213"/>
      <c r="H3501" s="215"/>
    </row>
    <row r="3502" spans="1:8" x14ac:dyDescent="0.2">
      <c r="A3502" s="194"/>
      <c r="B3502" s="195"/>
      <c r="C3502" s="183"/>
      <c r="D3502" s="192"/>
      <c r="E3502" s="192"/>
      <c r="F3502" s="191"/>
      <c r="G3502" s="213"/>
      <c r="H3502" s="215"/>
    </row>
    <row r="3503" spans="1:8" x14ac:dyDescent="0.2">
      <c r="A3503" s="194"/>
      <c r="B3503" s="195"/>
      <c r="C3503" s="183"/>
      <c r="D3503" s="192"/>
      <c r="E3503" s="192"/>
      <c r="F3503" s="191"/>
      <c r="G3503" s="213"/>
      <c r="H3503" s="215"/>
    </row>
    <row r="3504" spans="1:8" x14ac:dyDescent="0.2">
      <c r="A3504" s="194"/>
      <c r="B3504" s="195"/>
      <c r="C3504" s="183"/>
      <c r="D3504" s="192"/>
      <c r="E3504" s="192"/>
      <c r="F3504" s="191"/>
      <c r="G3504" s="213"/>
      <c r="H3504" s="215"/>
    </row>
    <row r="3505" spans="1:8" x14ac:dyDescent="0.2">
      <c r="A3505" s="194"/>
      <c r="B3505" s="195"/>
      <c r="C3505" s="183"/>
      <c r="D3505" s="192"/>
      <c r="E3505" s="192"/>
      <c r="F3505" s="191"/>
      <c r="G3505" s="213"/>
      <c r="H3505" s="215"/>
    </row>
    <row r="3506" spans="1:8" x14ac:dyDescent="0.2">
      <c r="A3506" s="194"/>
      <c r="B3506" s="195"/>
      <c r="C3506" s="183"/>
      <c r="D3506" s="192"/>
      <c r="E3506" s="192"/>
      <c r="F3506" s="191"/>
      <c r="G3506" s="213"/>
      <c r="H3506" s="215"/>
    </row>
    <row r="3507" spans="1:8" x14ac:dyDescent="0.2">
      <c r="A3507" s="194"/>
      <c r="B3507" s="195"/>
      <c r="C3507" s="183"/>
      <c r="D3507" s="192"/>
      <c r="E3507" s="192"/>
      <c r="F3507" s="191"/>
      <c r="G3507" s="213"/>
      <c r="H3507" s="215"/>
    </row>
    <row r="3508" spans="1:8" x14ac:dyDescent="0.2">
      <c r="A3508" s="194"/>
      <c r="B3508" s="195"/>
      <c r="C3508" s="183"/>
      <c r="D3508" s="192"/>
      <c r="E3508" s="192"/>
      <c r="F3508" s="191"/>
      <c r="G3508" s="213"/>
      <c r="H3508" s="215"/>
    </row>
    <row r="3509" spans="1:8" x14ac:dyDescent="0.2">
      <c r="A3509" s="194"/>
      <c r="B3509" s="195"/>
      <c r="C3509" s="183"/>
      <c r="D3509" s="192"/>
      <c r="E3509" s="192"/>
      <c r="F3509" s="191"/>
      <c r="G3509" s="213"/>
      <c r="H3509" s="215"/>
    </row>
    <row r="3510" spans="1:8" x14ac:dyDescent="0.2">
      <c r="A3510" s="194"/>
      <c r="B3510" s="195"/>
      <c r="C3510" s="183"/>
      <c r="D3510" s="192"/>
      <c r="E3510" s="192"/>
      <c r="F3510" s="191"/>
      <c r="G3510" s="213"/>
      <c r="H3510" s="215"/>
    </row>
    <row r="3511" spans="1:8" x14ac:dyDescent="0.2">
      <c r="A3511" s="194"/>
      <c r="B3511" s="195"/>
      <c r="C3511" s="183"/>
      <c r="D3511" s="192"/>
      <c r="E3511" s="192"/>
      <c r="F3511" s="191"/>
      <c r="G3511" s="213"/>
      <c r="H3511" s="215"/>
    </row>
    <row r="3512" spans="1:8" x14ac:dyDescent="0.2">
      <c r="A3512" s="194"/>
      <c r="B3512" s="195"/>
      <c r="C3512" s="183"/>
      <c r="D3512" s="192"/>
      <c r="E3512" s="192"/>
      <c r="F3512" s="191"/>
      <c r="G3512" s="213"/>
      <c r="H3512" s="215"/>
    </row>
    <row r="3513" spans="1:8" x14ac:dyDescent="0.2">
      <c r="A3513" s="194"/>
      <c r="B3513" s="195"/>
      <c r="C3513" s="183"/>
      <c r="D3513" s="192"/>
      <c r="E3513" s="192"/>
      <c r="F3513" s="191"/>
      <c r="G3513" s="213"/>
      <c r="H3513" s="215"/>
    </row>
    <row r="3514" spans="1:8" x14ac:dyDescent="0.2">
      <c r="A3514" s="194"/>
      <c r="B3514" s="195"/>
      <c r="C3514" s="183"/>
      <c r="D3514" s="192"/>
      <c r="E3514" s="192"/>
      <c r="F3514" s="191"/>
      <c r="G3514" s="213"/>
      <c r="H3514" s="215"/>
    </row>
    <row r="3515" spans="1:8" x14ac:dyDescent="0.2">
      <c r="A3515" s="194"/>
      <c r="B3515" s="195"/>
      <c r="C3515" s="183"/>
      <c r="D3515" s="192"/>
      <c r="E3515" s="192"/>
      <c r="F3515" s="191"/>
      <c r="G3515" s="213"/>
      <c r="H3515" s="215"/>
    </row>
    <row r="3516" spans="1:8" x14ac:dyDescent="0.2">
      <c r="A3516" s="194"/>
      <c r="B3516" s="195"/>
      <c r="C3516" s="183"/>
      <c r="D3516" s="192"/>
      <c r="E3516" s="192"/>
      <c r="F3516" s="191"/>
      <c r="G3516" s="213"/>
      <c r="H3516" s="215"/>
    </row>
    <row r="3517" spans="1:8" x14ac:dyDescent="0.2">
      <c r="A3517" s="194"/>
      <c r="B3517" s="195"/>
      <c r="C3517" s="183"/>
      <c r="D3517" s="192"/>
      <c r="E3517" s="192"/>
      <c r="F3517" s="191"/>
      <c r="G3517" s="213"/>
      <c r="H3517" s="215"/>
    </row>
    <row r="3518" spans="1:8" x14ac:dyDescent="0.2">
      <c r="A3518" s="194"/>
      <c r="B3518" s="195"/>
      <c r="C3518" s="183"/>
      <c r="D3518" s="192"/>
      <c r="E3518" s="192"/>
      <c r="F3518" s="191"/>
      <c r="G3518" s="213"/>
      <c r="H3518" s="215"/>
    </row>
    <row r="3519" spans="1:8" x14ac:dyDescent="0.2">
      <c r="A3519" s="194"/>
      <c r="B3519" s="195"/>
      <c r="C3519" s="183"/>
      <c r="D3519" s="192"/>
      <c r="E3519" s="192"/>
      <c r="F3519" s="191"/>
      <c r="G3519" s="213"/>
      <c r="H3519" s="215"/>
    </row>
    <row r="3520" spans="1:8" x14ac:dyDescent="0.2">
      <c r="A3520" s="194"/>
      <c r="B3520" s="195"/>
      <c r="C3520" s="183"/>
      <c r="D3520" s="192"/>
      <c r="E3520" s="192"/>
      <c r="F3520" s="191"/>
      <c r="G3520" s="213"/>
      <c r="H3520" s="215"/>
    </row>
    <row r="3521" spans="1:8" x14ac:dyDescent="0.2">
      <c r="A3521" s="194"/>
      <c r="B3521" s="195"/>
      <c r="C3521" s="183"/>
      <c r="D3521" s="192"/>
      <c r="E3521" s="192"/>
      <c r="F3521" s="191"/>
      <c r="G3521" s="213"/>
      <c r="H3521" s="215"/>
    </row>
    <row r="3522" spans="1:8" x14ac:dyDescent="0.2">
      <c r="A3522" s="194"/>
      <c r="B3522" s="195"/>
      <c r="C3522" s="183"/>
      <c r="D3522" s="192"/>
      <c r="E3522" s="192"/>
      <c r="F3522" s="191"/>
      <c r="G3522" s="213"/>
      <c r="H3522" s="215"/>
    </row>
    <row r="3523" spans="1:8" x14ac:dyDescent="0.2">
      <c r="A3523" s="194"/>
      <c r="B3523" s="195"/>
      <c r="C3523" s="183"/>
      <c r="D3523" s="192"/>
      <c r="E3523" s="192"/>
      <c r="F3523" s="191"/>
      <c r="G3523" s="213"/>
      <c r="H3523" s="215"/>
    </row>
    <row r="3524" spans="1:8" x14ac:dyDescent="0.2">
      <c r="A3524" s="194"/>
      <c r="B3524" s="195"/>
      <c r="C3524" s="183"/>
      <c r="D3524" s="192"/>
      <c r="E3524" s="192"/>
      <c r="F3524" s="191"/>
      <c r="G3524" s="213"/>
      <c r="H3524" s="215"/>
    </row>
    <row r="3525" spans="1:8" x14ac:dyDescent="0.2">
      <c r="A3525" s="194"/>
      <c r="B3525" s="195"/>
      <c r="C3525" s="183"/>
      <c r="D3525" s="192"/>
      <c r="E3525" s="192"/>
      <c r="F3525" s="191"/>
      <c r="G3525" s="213"/>
      <c r="H3525" s="215"/>
    </row>
    <row r="3526" spans="1:8" x14ac:dyDescent="0.2">
      <c r="A3526" s="194"/>
      <c r="B3526" s="195"/>
      <c r="C3526" s="183"/>
      <c r="D3526" s="192"/>
      <c r="E3526" s="192"/>
      <c r="F3526" s="191"/>
      <c r="G3526" s="213"/>
      <c r="H3526" s="215"/>
    </row>
    <row r="3527" spans="1:8" x14ac:dyDescent="0.2">
      <c r="A3527" s="194"/>
      <c r="B3527" s="195"/>
      <c r="C3527" s="183"/>
      <c r="D3527" s="192"/>
      <c r="E3527" s="192"/>
      <c r="F3527" s="191"/>
      <c r="G3527" s="213"/>
      <c r="H3527" s="215"/>
    </row>
    <row r="3528" spans="1:8" x14ac:dyDescent="0.2">
      <c r="A3528" s="194"/>
      <c r="B3528" s="195"/>
      <c r="C3528" s="183"/>
      <c r="D3528" s="192"/>
      <c r="E3528" s="192"/>
      <c r="F3528" s="191"/>
      <c r="G3528" s="213"/>
      <c r="H3528" s="215"/>
    </row>
    <row r="3529" spans="1:8" x14ac:dyDescent="0.2">
      <c r="A3529" s="194"/>
      <c r="B3529" s="195"/>
      <c r="C3529" s="183"/>
      <c r="D3529" s="192"/>
      <c r="E3529" s="192"/>
      <c r="F3529" s="191"/>
      <c r="G3529" s="213"/>
      <c r="H3529" s="215"/>
    </row>
    <row r="3530" spans="1:8" x14ac:dyDescent="0.2">
      <c r="A3530" s="194"/>
      <c r="B3530" s="195"/>
      <c r="C3530" s="183"/>
      <c r="D3530" s="192"/>
      <c r="E3530" s="192"/>
      <c r="F3530" s="191"/>
      <c r="G3530" s="213"/>
      <c r="H3530" s="215"/>
    </row>
    <row r="3531" spans="1:8" x14ac:dyDescent="0.2">
      <c r="A3531" s="194"/>
      <c r="B3531" s="195"/>
      <c r="C3531" s="183"/>
      <c r="D3531" s="192"/>
      <c r="E3531" s="192"/>
      <c r="F3531" s="191"/>
      <c r="G3531" s="213"/>
      <c r="H3531" s="215"/>
    </row>
    <row r="3532" spans="1:8" x14ac:dyDescent="0.2">
      <c r="A3532" s="194"/>
      <c r="B3532" s="195"/>
      <c r="C3532" s="183"/>
      <c r="D3532" s="192"/>
      <c r="E3532" s="192"/>
      <c r="F3532" s="191"/>
      <c r="G3532" s="213"/>
      <c r="H3532" s="215"/>
    </row>
    <row r="3533" spans="1:8" x14ac:dyDescent="0.2">
      <c r="A3533" s="194"/>
      <c r="B3533" s="195"/>
      <c r="C3533" s="183"/>
      <c r="D3533" s="192"/>
      <c r="E3533" s="192"/>
      <c r="F3533" s="191"/>
      <c r="G3533" s="213"/>
      <c r="H3533" s="215"/>
    </row>
    <row r="3534" spans="1:8" x14ac:dyDescent="0.2">
      <c r="A3534" s="194"/>
      <c r="B3534" s="195"/>
      <c r="C3534" s="183"/>
      <c r="D3534" s="192"/>
      <c r="E3534" s="192"/>
      <c r="F3534" s="191"/>
      <c r="G3534" s="213"/>
      <c r="H3534" s="215"/>
    </row>
    <row r="3535" spans="1:8" x14ac:dyDescent="0.2">
      <c r="A3535" s="194"/>
      <c r="B3535" s="195"/>
      <c r="C3535" s="183"/>
      <c r="D3535" s="192"/>
      <c r="E3535" s="192"/>
      <c r="F3535" s="191"/>
      <c r="G3535" s="213"/>
      <c r="H3535" s="215"/>
    </row>
    <row r="3536" spans="1:8" x14ac:dyDescent="0.2">
      <c r="A3536" s="194"/>
      <c r="B3536" s="195"/>
      <c r="C3536" s="183"/>
      <c r="D3536" s="192"/>
      <c r="E3536" s="192"/>
      <c r="F3536" s="191"/>
      <c r="G3536" s="213"/>
      <c r="H3536" s="215"/>
    </row>
    <row r="3537" spans="1:8" x14ac:dyDescent="0.2">
      <c r="A3537" s="194"/>
      <c r="B3537" s="195"/>
      <c r="C3537" s="183"/>
      <c r="D3537" s="192"/>
      <c r="E3537" s="192"/>
      <c r="F3537" s="191"/>
      <c r="G3537" s="213"/>
      <c r="H3537" s="215"/>
    </row>
    <row r="3538" spans="1:8" x14ac:dyDescent="0.2">
      <c r="A3538" s="194"/>
      <c r="B3538" s="195"/>
      <c r="C3538" s="183"/>
      <c r="D3538" s="192"/>
      <c r="E3538" s="192"/>
      <c r="F3538" s="191"/>
      <c r="G3538" s="213"/>
      <c r="H3538" s="215"/>
    </row>
    <row r="3539" spans="1:8" x14ac:dyDescent="0.2">
      <c r="A3539" s="194"/>
      <c r="B3539" s="195"/>
      <c r="C3539" s="183"/>
      <c r="D3539" s="192"/>
      <c r="E3539" s="192"/>
      <c r="F3539" s="191"/>
      <c r="G3539" s="213"/>
      <c r="H3539" s="215"/>
    </row>
    <row r="3540" spans="1:8" x14ac:dyDescent="0.2">
      <c r="A3540" s="194"/>
      <c r="B3540" s="195"/>
      <c r="C3540" s="183"/>
      <c r="D3540" s="192"/>
      <c r="E3540" s="192"/>
      <c r="F3540" s="191"/>
      <c r="G3540" s="213"/>
      <c r="H3540" s="215"/>
    </row>
    <row r="3541" spans="1:8" x14ac:dyDescent="0.2">
      <c r="A3541" s="194"/>
      <c r="B3541" s="195"/>
      <c r="C3541" s="183"/>
      <c r="D3541" s="192"/>
      <c r="E3541" s="192"/>
      <c r="F3541" s="191"/>
      <c r="G3541" s="213"/>
      <c r="H3541" s="215"/>
    </row>
    <row r="3542" spans="1:8" x14ac:dyDescent="0.2">
      <c r="A3542" s="194"/>
      <c r="B3542" s="195"/>
      <c r="C3542" s="183"/>
      <c r="D3542" s="192"/>
      <c r="E3542" s="192"/>
      <c r="F3542" s="191"/>
      <c r="G3542" s="213"/>
      <c r="H3542" s="215"/>
    </row>
    <row r="3543" spans="1:8" x14ac:dyDescent="0.2">
      <c r="A3543" s="194"/>
      <c r="B3543" s="195"/>
      <c r="C3543" s="183"/>
      <c r="D3543" s="192"/>
      <c r="E3543" s="192"/>
      <c r="F3543" s="191"/>
      <c r="G3543" s="213"/>
      <c r="H3543" s="215"/>
    </row>
    <row r="3544" spans="1:8" x14ac:dyDescent="0.2">
      <c r="A3544" s="194"/>
      <c r="B3544" s="195"/>
      <c r="C3544" s="183"/>
      <c r="D3544" s="192"/>
      <c r="E3544" s="192"/>
      <c r="F3544" s="191"/>
      <c r="G3544" s="213"/>
      <c r="H3544" s="215"/>
    </row>
    <row r="3545" spans="1:8" x14ac:dyDescent="0.2">
      <c r="A3545" s="194"/>
      <c r="B3545" s="195"/>
      <c r="C3545" s="183"/>
      <c r="D3545" s="192"/>
      <c r="E3545" s="192"/>
      <c r="F3545" s="191"/>
      <c r="G3545" s="213"/>
      <c r="H3545" s="215"/>
    </row>
    <row r="3546" spans="1:8" x14ac:dyDescent="0.2">
      <c r="A3546" s="194"/>
      <c r="B3546" s="195"/>
      <c r="C3546" s="183"/>
      <c r="D3546" s="192"/>
      <c r="E3546" s="192"/>
      <c r="F3546" s="191"/>
      <c r="G3546" s="213"/>
      <c r="H3546" s="215"/>
    </row>
    <row r="3547" spans="1:8" x14ac:dyDescent="0.2">
      <c r="A3547" s="194"/>
      <c r="B3547" s="195"/>
      <c r="C3547" s="183"/>
      <c r="D3547" s="192"/>
      <c r="E3547" s="192"/>
      <c r="F3547" s="191"/>
      <c r="G3547" s="213"/>
      <c r="H3547" s="215"/>
    </row>
    <row r="3548" spans="1:8" x14ac:dyDescent="0.2">
      <c r="A3548" s="194"/>
      <c r="B3548" s="195"/>
      <c r="C3548" s="183"/>
      <c r="D3548" s="192"/>
      <c r="E3548" s="192"/>
      <c r="F3548" s="191"/>
      <c r="G3548" s="213"/>
      <c r="H3548" s="215"/>
    </row>
    <row r="3549" spans="1:8" x14ac:dyDescent="0.2">
      <c r="A3549" s="194"/>
      <c r="B3549" s="195"/>
      <c r="C3549" s="183"/>
      <c r="D3549" s="192"/>
      <c r="E3549" s="192"/>
      <c r="F3549" s="191"/>
      <c r="G3549" s="213"/>
      <c r="H3549" s="215"/>
    </row>
    <row r="3550" spans="1:8" x14ac:dyDescent="0.2">
      <c r="A3550" s="194"/>
      <c r="B3550" s="195"/>
      <c r="C3550" s="183"/>
      <c r="D3550" s="192"/>
      <c r="E3550" s="192"/>
      <c r="F3550" s="191"/>
      <c r="G3550" s="213"/>
      <c r="H3550" s="215"/>
    </row>
    <row r="3551" spans="1:8" x14ac:dyDescent="0.2">
      <c r="A3551" s="194"/>
      <c r="B3551" s="195"/>
      <c r="C3551" s="183"/>
      <c r="D3551" s="192"/>
      <c r="E3551" s="192"/>
      <c r="F3551" s="191"/>
      <c r="G3551" s="213"/>
      <c r="H3551" s="215"/>
    </row>
    <row r="3552" spans="1:8" x14ac:dyDescent="0.2">
      <c r="A3552" s="194"/>
      <c r="B3552" s="195"/>
      <c r="C3552" s="183"/>
      <c r="D3552" s="192"/>
      <c r="E3552" s="192"/>
      <c r="F3552" s="191"/>
      <c r="G3552" s="213"/>
      <c r="H3552" s="215"/>
    </row>
    <row r="3553" spans="1:8" x14ac:dyDescent="0.2">
      <c r="A3553" s="194"/>
      <c r="B3553" s="195"/>
      <c r="C3553" s="183"/>
      <c r="D3553" s="192"/>
      <c r="E3553" s="192"/>
      <c r="F3553" s="191"/>
      <c r="G3553" s="213"/>
      <c r="H3553" s="215"/>
    </row>
    <row r="3554" spans="1:8" x14ac:dyDescent="0.2">
      <c r="A3554" s="194"/>
      <c r="B3554" s="195"/>
      <c r="C3554" s="183"/>
      <c r="D3554" s="192"/>
      <c r="E3554" s="192"/>
      <c r="F3554" s="191"/>
      <c r="G3554" s="213"/>
      <c r="H3554" s="215"/>
    </row>
    <row r="3555" spans="1:8" x14ac:dyDescent="0.2">
      <c r="A3555" s="194"/>
      <c r="B3555" s="195"/>
      <c r="C3555" s="183"/>
      <c r="D3555" s="192"/>
      <c r="E3555" s="192"/>
      <c r="F3555" s="191"/>
      <c r="G3555" s="213"/>
      <c r="H3555" s="215"/>
    </row>
    <row r="3556" spans="1:8" x14ac:dyDescent="0.2">
      <c r="A3556" s="194"/>
      <c r="B3556" s="195"/>
      <c r="C3556" s="183"/>
      <c r="D3556" s="192"/>
      <c r="E3556" s="192"/>
      <c r="F3556" s="191"/>
      <c r="G3556" s="213"/>
      <c r="H3556" s="215"/>
    </row>
    <row r="3557" spans="1:8" x14ac:dyDescent="0.2">
      <c r="A3557" s="194"/>
      <c r="B3557" s="195"/>
      <c r="C3557" s="183"/>
      <c r="D3557" s="192"/>
      <c r="E3557" s="192"/>
      <c r="F3557" s="191"/>
      <c r="G3557" s="213"/>
      <c r="H3557" s="215"/>
    </row>
    <row r="3558" spans="1:8" x14ac:dyDescent="0.2">
      <c r="A3558" s="194"/>
      <c r="B3558" s="195"/>
      <c r="C3558" s="183"/>
      <c r="D3558" s="192"/>
      <c r="E3558" s="192"/>
      <c r="F3558" s="191"/>
      <c r="G3558" s="213"/>
      <c r="H3558" s="215"/>
    </row>
    <row r="3559" spans="1:8" x14ac:dyDescent="0.2">
      <c r="A3559" s="194"/>
      <c r="B3559" s="195"/>
      <c r="C3559" s="183"/>
      <c r="D3559" s="192"/>
      <c r="E3559" s="192"/>
      <c r="F3559" s="191"/>
      <c r="G3559" s="213"/>
      <c r="H3559" s="215"/>
    </row>
    <row r="3560" spans="1:8" x14ac:dyDescent="0.2">
      <c r="A3560" s="194"/>
      <c r="B3560" s="195"/>
      <c r="C3560" s="183"/>
      <c r="D3560" s="192"/>
      <c r="E3560" s="192"/>
      <c r="F3560" s="191"/>
      <c r="G3560" s="213"/>
      <c r="H3560" s="215"/>
    </row>
    <row r="3561" spans="1:8" x14ac:dyDescent="0.2">
      <c r="A3561" s="194"/>
      <c r="B3561" s="195"/>
      <c r="C3561" s="183"/>
      <c r="D3561" s="192"/>
      <c r="E3561" s="192"/>
      <c r="F3561" s="191"/>
      <c r="G3561" s="213"/>
      <c r="H3561" s="215"/>
    </row>
    <row r="3562" spans="1:8" x14ac:dyDescent="0.2">
      <c r="A3562" s="194"/>
      <c r="B3562" s="195"/>
      <c r="C3562" s="183"/>
      <c r="D3562" s="192"/>
      <c r="E3562" s="192"/>
      <c r="F3562" s="191"/>
      <c r="G3562" s="213"/>
      <c r="H3562" s="215"/>
    </row>
    <row r="3563" spans="1:8" x14ac:dyDescent="0.2">
      <c r="A3563" s="194"/>
      <c r="B3563" s="195"/>
      <c r="C3563" s="183"/>
      <c r="D3563" s="192"/>
      <c r="E3563" s="192"/>
      <c r="F3563" s="191"/>
      <c r="G3563" s="213"/>
      <c r="H3563" s="215"/>
    </row>
    <row r="3564" spans="1:8" x14ac:dyDescent="0.2">
      <c r="A3564" s="194"/>
      <c r="B3564" s="195"/>
      <c r="C3564" s="183"/>
      <c r="D3564" s="192"/>
      <c r="E3564" s="192"/>
      <c r="F3564" s="191"/>
      <c r="G3564" s="213"/>
      <c r="H3564" s="215"/>
    </row>
    <row r="3565" spans="1:8" x14ac:dyDescent="0.2">
      <c r="A3565" s="194"/>
      <c r="B3565" s="195"/>
      <c r="C3565" s="183"/>
      <c r="D3565" s="192"/>
      <c r="E3565" s="192"/>
      <c r="F3565" s="191"/>
      <c r="G3565" s="213"/>
      <c r="H3565" s="215"/>
    </row>
    <row r="3566" spans="1:8" x14ac:dyDescent="0.2">
      <c r="A3566" s="194"/>
      <c r="B3566" s="195"/>
      <c r="C3566" s="183"/>
      <c r="D3566" s="192"/>
      <c r="E3566" s="192"/>
      <c r="F3566" s="191"/>
      <c r="G3566" s="213"/>
      <c r="H3566" s="215"/>
    </row>
    <row r="3567" spans="1:8" x14ac:dyDescent="0.2">
      <c r="A3567" s="194"/>
      <c r="B3567" s="195"/>
      <c r="C3567" s="183"/>
      <c r="D3567" s="192"/>
      <c r="E3567" s="192"/>
      <c r="F3567" s="191"/>
      <c r="G3567" s="213"/>
      <c r="H3567" s="215"/>
    </row>
    <row r="3568" spans="1:8" x14ac:dyDescent="0.2">
      <c r="A3568" s="194"/>
      <c r="B3568" s="195"/>
      <c r="C3568" s="183"/>
      <c r="D3568" s="192"/>
      <c r="E3568" s="192"/>
      <c r="F3568" s="191"/>
      <c r="G3568" s="213"/>
      <c r="H3568" s="215"/>
    </row>
    <row r="3569" spans="1:8" x14ac:dyDescent="0.2">
      <c r="A3569" s="194"/>
      <c r="B3569" s="195"/>
      <c r="C3569" s="183"/>
      <c r="D3569" s="192"/>
      <c r="E3569" s="192"/>
      <c r="F3569" s="191"/>
      <c r="G3569" s="213"/>
      <c r="H3569" s="215"/>
    </row>
    <row r="3570" spans="1:8" x14ac:dyDescent="0.2">
      <c r="A3570" s="194"/>
      <c r="B3570" s="195"/>
      <c r="C3570" s="183"/>
      <c r="D3570" s="192"/>
      <c r="E3570" s="192"/>
      <c r="F3570" s="191"/>
      <c r="G3570" s="213"/>
      <c r="H3570" s="215"/>
    </row>
    <row r="3571" spans="1:8" x14ac:dyDescent="0.2">
      <c r="A3571" s="194"/>
      <c r="B3571" s="195"/>
      <c r="C3571" s="183"/>
      <c r="D3571" s="192"/>
      <c r="E3571" s="192"/>
      <c r="F3571" s="191"/>
      <c r="G3571" s="213"/>
      <c r="H3571" s="215"/>
    </row>
    <row r="3572" spans="1:8" x14ac:dyDescent="0.2">
      <c r="A3572" s="194"/>
      <c r="B3572" s="195"/>
      <c r="C3572" s="183"/>
      <c r="D3572" s="192"/>
      <c r="E3572" s="192"/>
      <c r="F3572" s="191"/>
      <c r="G3572" s="213"/>
      <c r="H3572" s="215"/>
    </row>
    <row r="3573" spans="1:8" x14ac:dyDescent="0.2">
      <c r="A3573" s="194"/>
      <c r="B3573" s="195"/>
      <c r="C3573" s="183"/>
      <c r="D3573" s="192"/>
      <c r="E3573" s="192"/>
      <c r="F3573" s="191"/>
      <c r="G3573" s="213"/>
      <c r="H3573" s="215"/>
    </row>
    <row r="3574" spans="1:8" x14ac:dyDescent="0.2">
      <c r="A3574" s="194"/>
      <c r="B3574" s="195"/>
      <c r="C3574" s="183"/>
      <c r="D3574" s="192"/>
      <c r="E3574" s="192"/>
      <c r="F3574" s="191"/>
      <c r="G3574" s="213"/>
      <c r="H3574" s="215"/>
    </row>
    <row r="3575" spans="1:8" x14ac:dyDescent="0.2">
      <c r="A3575" s="194"/>
      <c r="B3575" s="195"/>
      <c r="C3575" s="183"/>
      <c r="D3575" s="192"/>
      <c r="E3575" s="192"/>
      <c r="F3575" s="191"/>
      <c r="G3575" s="213"/>
      <c r="H3575" s="215"/>
    </row>
    <row r="3576" spans="1:8" x14ac:dyDescent="0.2">
      <c r="A3576" s="194"/>
      <c r="B3576" s="195"/>
      <c r="C3576" s="183"/>
      <c r="D3576" s="192"/>
      <c r="E3576" s="192"/>
      <c r="F3576" s="191"/>
      <c r="G3576" s="213"/>
      <c r="H3576" s="215"/>
    </row>
    <row r="3577" spans="1:8" x14ac:dyDescent="0.2">
      <c r="A3577" s="194"/>
      <c r="B3577" s="195"/>
      <c r="C3577" s="183"/>
      <c r="D3577" s="192"/>
      <c r="E3577" s="192"/>
      <c r="F3577" s="191"/>
      <c r="G3577" s="213"/>
      <c r="H3577" s="215"/>
    </row>
    <row r="3578" spans="1:8" x14ac:dyDescent="0.2">
      <c r="A3578" s="194"/>
      <c r="B3578" s="195"/>
      <c r="C3578" s="183"/>
      <c r="D3578" s="192"/>
      <c r="E3578" s="192"/>
      <c r="F3578" s="191"/>
      <c r="G3578" s="213"/>
      <c r="H3578" s="215"/>
    </row>
    <row r="3579" spans="1:8" x14ac:dyDescent="0.2">
      <c r="A3579" s="194"/>
      <c r="B3579" s="195"/>
      <c r="C3579" s="183"/>
      <c r="D3579" s="192"/>
      <c r="E3579" s="192"/>
      <c r="F3579" s="191"/>
      <c r="G3579" s="213"/>
      <c r="H3579" s="215"/>
    </row>
    <row r="3580" spans="1:8" x14ac:dyDescent="0.2">
      <c r="A3580" s="194"/>
      <c r="B3580" s="195"/>
      <c r="C3580" s="183"/>
      <c r="D3580" s="192"/>
      <c r="E3580" s="192"/>
      <c r="F3580" s="191"/>
      <c r="G3580" s="213"/>
      <c r="H3580" s="215"/>
    </row>
    <row r="3581" spans="1:8" x14ac:dyDescent="0.2">
      <c r="A3581" s="194"/>
      <c r="B3581" s="195"/>
      <c r="C3581" s="183"/>
      <c r="D3581" s="192"/>
      <c r="E3581" s="192"/>
      <c r="F3581" s="191"/>
      <c r="G3581" s="213"/>
      <c r="H3581" s="215"/>
    </row>
    <row r="3582" spans="1:8" x14ac:dyDescent="0.2">
      <c r="A3582" s="194"/>
      <c r="B3582" s="195"/>
      <c r="C3582" s="183"/>
      <c r="D3582" s="192"/>
      <c r="E3582" s="192"/>
      <c r="F3582" s="191"/>
      <c r="G3582" s="213"/>
      <c r="H3582" s="215"/>
    </row>
    <row r="3583" spans="1:8" x14ac:dyDescent="0.2">
      <c r="A3583" s="194"/>
      <c r="B3583" s="195"/>
      <c r="C3583" s="183"/>
      <c r="D3583" s="192"/>
      <c r="E3583" s="192"/>
      <c r="F3583" s="191"/>
      <c r="G3583" s="213"/>
      <c r="H3583" s="215"/>
    </row>
    <row r="3584" spans="1:8" x14ac:dyDescent="0.2">
      <c r="A3584" s="194"/>
      <c r="B3584" s="195"/>
      <c r="C3584" s="183"/>
      <c r="D3584" s="192"/>
      <c r="E3584" s="192"/>
      <c r="F3584" s="191"/>
      <c r="G3584" s="213"/>
      <c r="H3584" s="215"/>
    </row>
    <row r="3585" spans="1:8" x14ac:dyDescent="0.2">
      <c r="A3585" s="194"/>
      <c r="B3585" s="195"/>
      <c r="C3585" s="183"/>
      <c r="D3585" s="192"/>
      <c r="E3585" s="192"/>
      <c r="F3585" s="191"/>
      <c r="G3585" s="213"/>
      <c r="H3585" s="215"/>
    </row>
    <row r="3586" spans="1:8" x14ac:dyDescent="0.2">
      <c r="A3586" s="194"/>
      <c r="B3586" s="195"/>
      <c r="C3586" s="183"/>
      <c r="D3586" s="192"/>
      <c r="E3586" s="192"/>
      <c r="F3586" s="191"/>
      <c r="G3586" s="213"/>
      <c r="H3586" s="215"/>
    </row>
    <row r="3587" spans="1:8" x14ac:dyDescent="0.2">
      <c r="A3587" s="194"/>
      <c r="B3587" s="195"/>
      <c r="C3587" s="183"/>
      <c r="D3587" s="192"/>
      <c r="E3587" s="192"/>
      <c r="F3587" s="191"/>
      <c r="G3587" s="213"/>
      <c r="H3587" s="215"/>
    </row>
    <row r="3588" spans="1:8" x14ac:dyDescent="0.2">
      <c r="A3588" s="194"/>
      <c r="B3588" s="195"/>
      <c r="C3588" s="183"/>
      <c r="D3588" s="192"/>
      <c r="E3588" s="192"/>
      <c r="F3588" s="191"/>
      <c r="G3588" s="213"/>
      <c r="H3588" s="215"/>
    </row>
    <row r="3589" spans="1:8" x14ac:dyDescent="0.2">
      <c r="A3589" s="194"/>
      <c r="B3589" s="195"/>
      <c r="C3589" s="183"/>
      <c r="D3589" s="192"/>
      <c r="E3589" s="192"/>
      <c r="F3589" s="191"/>
      <c r="G3589" s="213"/>
      <c r="H3589" s="215"/>
    </row>
    <row r="3590" spans="1:8" x14ac:dyDescent="0.2">
      <c r="A3590" s="194"/>
      <c r="B3590" s="195"/>
      <c r="C3590" s="183"/>
      <c r="D3590" s="192"/>
      <c r="E3590" s="192"/>
      <c r="F3590" s="191"/>
      <c r="G3590" s="213"/>
      <c r="H3590" s="215"/>
    </row>
    <row r="3591" spans="1:8" x14ac:dyDescent="0.2">
      <c r="A3591" s="194"/>
      <c r="B3591" s="195"/>
      <c r="C3591" s="183"/>
      <c r="D3591" s="192"/>
      <c r="E3591" s="192"/>
      <c r="F3591" s="191"/>
      <c r="G3591" s="213"/>
      <c r="H3591" s="215"/>
    </row>
    <row r="3592" spans="1:8" x14ac:dyDescent="0.2">
      <c r="A3592" s="194"/>
      <c r="B3592" s="195"/>
      <c r="C3592" s="183"/>
      <c r="D3592" s="192"/>
      <c r="E3592" s="192"/>
      <c r="F3592" s="191"/>
      <c r="G3592" s="213"/>
      <c r="H3592" s="215"/>
    </row>
    <row r="3593" spans="1:8" x14ac:dyDescent="0.2">
      <c r="A3593" s="194"/>
      <c r="B3593" s="195"/>
      <c r="C3593" s="183"/>
      <c r="D3593" s="192"/>
      <c r="E3593" s="192"/>
      <c r="F3593" s="191"/>
      <c r="G3593" s="213"/>
      <c r="H3593" s="215"/>
    </row>
    <row r="3594" spans="1:8" x14ac:dyDescent="0.2">
      <c r="A3594" s="194"/>
      <c r="B3594" s="195"/>
      <c r="C3594" s="183"/>
      <c r="D3594" s="192"/>
      <c r="E3594" s="192"/>
      <c r="F3594" s="191"/>
      <c r="G3594" s="213"/>
      <c r="H3594" s="215"/>
    </row>
    <row r="3595" spans="1:8" x14ac:dyDescent="0.2">
      <c r="A3595" s="194"/>
      <c r="B3595" s="195"/>
      <c r="C3595" s="183"/>
      <c r="D3595" s="192"/>
      <c r="E3595" s="192"/>
      <c r="F3595" s="191"/>
      <c r="G3595" s="213"/>
      <c r="H3595" s="215"/>
    </row>
    <row r="3596" spans="1:8" x14ac:dyDescent="0.2">
      <c r="A3596" s="194"/>
      <c r="B3596" s="195"/>
      <c r="C3596" s="183"/>
      <c r="D3596" s="192"/>
      <c r="E3596" s="192"/>
      <c r="F3596" s="191"/>
      <c r="G3596" s="213"/>
      <c r="H3596" s="215"/>
    </row>
    <row r="3597" spans="1:8" x14ac:dyDescent="0.2">
      <c r="A3597" s="194"/>
      <c r="B3597" s="195"/>
      <c r="C3597" s="183"/>
      <c r="D3597" s="192"/>
      <c r="E3597" s="192"/>
      <c r="F3597" s="191"/>
      <c r="G3597" s="213"/>
      <c r="H3597" s="215"/>
    </row>
    <row r="3598" spans="1:8" x14ac:dyDescent="0.2">
      <c r="A3598" s="194"/>
      <c r="B3598" s="195"/>
      <c r="C3598" s="183"/>
      <c r="D3598" s="192"/>
      <c r="E3598" s="192"/>
      <c r="F3598" s="191"/>
      <c r="G3598" s="213"/>
      <c r="H3598" s="215"/>
    </row>
    <row r="3599" spans="1:8" x14ac:dyDescent="0.2">
      <c r="A3599" s="194"/>
      <c r="B3599" s="195"/>
      <c r="C3599" s="183"/>
      <c r="D3599" s="192"/>
      <c r="E3599" s="192"/>
      <c r="F3599" s="191"/>
      <c r="G3599" s="213"/>
      <c r="H3599" s="215"/>
    </row>
    <row r="3600" spans="1:8" x14ac:dyDescent="0.2">
      <c r="A3600" s="194"/>
      <c r="B3600" s="195"/>
      <c r="C3600" s="183"/>
      <c r="D3600" s="192"/>
      <c r="E3600" s="192"/>
      <c r="F3600" s="191"/>
      <c r="G3600" s="213"/>
      <c r="H3600" s="215"/>
    </row>
    <row r="3601" spans="1:8" x14ac:dyDescent="0.2">
      <c r="A3601" s="194"/>
      <c r="B3601" s="195"/>
      <c r="C3601" s="183"/>
      <c r="D3601" s="192"/>
      <c r="E3601" s="192"/>
      <c r="F3601" s="191"/>
      <c r="G3601" s="213"/>
      <c r="H3601" s="215"/>
    </row>
    <row r="3602" spans="1:8" x14ac:dyDescent="0.2">
      <c r="A3602" s="194"/>
      <c r="B3602" s="195"/>
      <c r="C3602" s="183"/>
      <c r="D3602" s="192"/>
      <c r="E3602" s="192"/>
      <c r="F3602" s="191"/>
      <c r="G3602" s="213"/>
      <c r="H3602" s="215"/>
    </row>
    <row r="3603" spans="1:8" x14ac:dyDescent="0.2">
      <c r="A3603" s="194"/>
      <c r="B3603" s="195"/>
      <c r="C3603" s="183"/>
      <c r="D3603" s="192"/>
      <c r="E3603" s="192"/>
      <c r="F3603" s="191"/>
      <c r="G3603" s="213"/>
      <c r="H3603" s="215"/>
    </row>
    <row r="3604" spans="1:8" x14ac:dyDescent="0.2">
      <c r="A3604" s="194"/>
      <c r="B3604" s="195"/>
      <c r="C3604" s="183"/>
      <c r="D3604" s="192"/>
      <c r="E3604" s="192"/>
      <c r="F3604" s="191"/>
      <c r="G3604" s="213"/>
      <c r="H3604" s="215"/>
    </row>
    <row r="3605" spans="1:8" x14ac:dyDescent="0.2">
      <c r="A3605" s="194"/>
      <c r="B3605" s="195"/>
      <c r="C3605" s="183"/>
      <c r="D3605" s="192"/>
      <c r="E3605" s="192"/>
      <c r="F3605" s="191"/>
      <c r="G3605" s="213"/>
      <c r="H3605" s="215"/>
    </row>
    <row r="3606" spans="1:8" x14ac:dyDescent="0.2">
      <c r="A3606" s="194"/>
      <c r="B3606" s="195"/>
      <c r="C3606" s="183"/>
      <c r="D3606" s="192"/>
      <c r="E3606" s="192"/>
      <c r="F3606" s="191"/>
      <c r="G3606" s="213"/>
      <c r="H3606" s="215"/>
    </row>
    <row r="3607" spans="1:8" x14ac:dyDescent="0.2">
      <c r="A3607" s="194"/>
      <c r="B3607" s="195"/>
      <c r="C3607" s="183"/>
      <c r="D3607" s="192"/>
      <c r="E3607" s="192"/>
      <c r="F3607" s="191"/>
      <c r="G3607" s="213"/>
      <c r="H3607" s="215"/>
    </row>
    <row r="3608" spans="1:8" x14ac:dyDescent="0.2">
      <c r="A3608" s="194"/>
      <c r="B3608" s="195"/>
      <c r="C3608" s="183"/>
      <c r="D3608" s="192"/>
      <c r="E3608" s="192"/>
      <c r="F3608" s="191"/>
      <c r="G3608" s="213"/>
      <c r="H3608" s="215"/>
    </row>
    <row r="3609" spans="1:8" x14ac:dyDescent="0.2">
      <c r="A3609" s="194"/>
      <c r="B3609" s="195"/>
      <c r="C3609" s="183"/>
      <c r="D3609" s="192"/>
      <c r="E3609" s="192"/>
      <c r="F3609" s="191"/>
      <c r="G3609" s="213"/>
      <c r="H3609" s="215"/>
    </row>
    <row r="3610" spans="1:8" x14ac:dyDescent="0.2">
      <c r="A3610" s="194"/>
      <c r="B3610" s="195"/>
      <c r="C3610" s="183"/>
      <c r="D3610" s="192"/>
      <c r="E3610" s="192"/>
      <c r="F3610" s="191"/>
      <c r="G3610" s="213"/>
      <c r="H3610" s="215"/>
    </row>
    <row r="3611" spans="1:8" x14ac:dyDescent="0.2">
      <c r="A3611" s="194"/>
      <c r="B3611" s="195"/>
      <c r="C3611" s="183"/>
      <c r="D3611" s="192"/>
      <c r="E3611" s="192"/>
      <c r="F3611" s="191"/>
      <c r="G3611" s="213"/>
      <c r="H3611" s="215"/>
    </row>
    <row r="3612" spans="1:8" x14ac:dyDescent="0.2">
      <c r="A3612" s="194"/>
      <c r="B3612" s="195"/>
      <c r="C3612" s="183"/>
      <c r="D3612" s="192"/>
      <c r="E3612" s="192"/>
      <c r="F3612" s="191"/>
      <c r="G3612" s="213"/>
      <c r="H3612" s="215"/>
    </row>
    <row r="3613" spans="1:8" x14ac:dyDescent="0.2">
      <c r="A3613" s="194"/>
      <c r="B3613" s="195"/>
      <c r="C3613" s="183"/>
      <c r="D3613" s="192"/>
      <c r="E3613" s="192"/>
      <c r="F3613" s="191"/>
      <c r="G3613" s="213"/>
      <c r="H3613" s="215"/>
    </row>
    <row r="3614" spans="1:8" x14ac:dyDescent="0.2">
      <c r="A3614" s="194"/>
      <c r="B3614" s="195"/>
      <c r="C3614" s="183"/>
      <c r="D3614" s="192"/>
      <c r="E3614" s="192"/>
      <c r="F3614" s="191"/>
      <c r="G3614" s="213"/>
      <c r="H3614" s="215"/>
    </row>
    <row r="3615" spans="1:8" x14ac:dyDescent="0.2">
      <c r="A3615" s="194"/>
      <c r="B3615" s="195"/>
      <c r="C3615" s="183"/>
      <c r="D3615" s="192"/>
      <c r="E3615" s="192"/>
      <c r="F3615" s="191"/>
      <c r="G3615" s="213"/>
      <c r="H3615" s="215"/>
    </row>
    <row r="3616" spans="1:8" x14ac:dyDescent="0.2">
      <c r="A3616" s="194"/>
      <c r="B3616" s="195"/>
      <c r="C3616" s="183"/>
      <c r="D3616" s="192"/>
      <c r="E3616" s="192"/>
      <c r="F3616" s="191"/>
      <c r="G3616" s="213"/>
      <c r="H3616" s="215"/>
    </row>
    <row r="3617" spans="1:8" x14ac:dyDescent="0.2">
      <c r="A3617" s="194"/>
      <c r="B3617" s="195"/>
      <c r="C3617" s="183"/>
      <c r="D3617" s="192"/>
      <c r="E3617" s="192"/>
      <c r="F3617" s="191"/>
      <c r="G3617" s="213"/>
      <c r="H3617" s="215"/>
    </row>
    <row r="3618" spans="1:8" x14ac:dyDescent="0.2">
      <c r="A3618" s="194"/>
      <c r="B3618" s="195"/>
      <c r="C3618" s="183"/>
      <c r="D3618" s="192"/>
      <c r="E3618" s="192"/>
      <c r="F3618" s="191"/>
      <c r="G3618" s="213"/>
      <c r="H3618" s="215"/>
    </row>
    <row r="3619" spans="1:8" x14ac:dyDescent="0.2">
      <c r="A3619" s="194"/>
      <c r="B3619" s="195"/>
      <c r="C3619" s="183"/>
      <c r="D3619" s="192"/>
      <c r="E3619" s="192"/>
      <c r="F3619" s="191"/>
      <c r="G3619" s="213"/>
      <c r="H3619" s="215"/>
    </row>
    <row r="3620" spans="1:8" x14ac:dyDescent="0.2">
      <c r="A3620" s="194"/>
      <c r="B3620" s="195"/>
      <c r="C3620" s="183"/>
      <c r="D3620" s="192"/>
      <c r="E3620" s="192"/>
      <c r="F3620" s="191"/>
      <c r="G3620" s="213"/>
      <c r="H3620" s="215"/>
    </row>
    <row r="3621" spans="1:8" x14ac:dyDescent="0.2">
      <c r="A3621" s="194"/>
      <c r="B3621" s="195"/>
      <c r="C3621" s="183"/>
      <c r="D3621" s="192"/>
      <c r="E3621" s="192"/>
      <c r="F3621" s="191"/>
      <c r="G3621" s="213"/>
      <c r="H3621" s="215"/>
    </row>
    <row r="3622" spans="1:8" x14ac:dyDescent="0.2">
      <c r="A3622" s="194"/>
      <c r="B3622" s="195"/>
      <c r="C3622" s="183"/>
      <c r="D3622" s="192"/>
      <c r="E3622" s="192"/>
      <c r="F3622" s="191"/>
      <c r="G3622" s="213"/>
      <c r="H3622" s="215"/>
    </row>
    <row r="3623" spans="1:8" x14ac:dyDescent="0.2">
      <c r="A3623" s="194"/>
      <c r="B3623" s="195"/>
      <c r="C3623" s="183"/>
      <c r="D3623" s="192"/>
      <c r="E3623" s="192"/>
      <c r="F3623" s="191"/>
      <c r="G3623" s="213"/>
      <c r="H3623" s="215"/>
    </row>
    <row r="3624" spans="1:8" x14ac:dyDescent="0.2">
      <c r="A3624" s="194"/>
      <c r="B3624" s="195"/>
      <c r="C3624" s="183"/>
      <c r="D3624" s="192"/>
      <c r="E3624" s="192"/>
      <c r="F3624" s="191"/>
      <c r="G3624" s="213"/>
      <c r="H3624" s="215"/>
    </row>
    <row r="3625" spans="1:8" x14ac:dyDescent="0.2">
      <c r="A3625" s="194"/>
      <c r="B3625" s="195"/>
      <c r="C3625" s="183"/>
      <c r="D3625" s="192"/>
      <c r="E3625" s="192"/>
      <c r="F3625" s="191"/>
      <c r="G3625" s="213"/>
      <c r="H3625" s="215"/>
    </row>
    <row r="3626" spans="1:8" x14ac:dyDescent="0.2">
      <c r="A3626" s="194"/>
      <c r="B3626" s="195"/>
      <c r="C3626" s="183"/>
      <c r="D3626" s="192"/>
      <c r="E3626" s="192"/>
      <c r="F3626" s="191"/>
      <c r="G3626" s="213"/>
      <c r="H3626" s="215"/>
    </row>
    <row r="3627" spans="1:8" x14ac:dyDescent="0.2">
      <c r="A3627" s="194"/>
      <c r="B3627" s="195"/>
      <c r="C3627" s="183"/>
      <c r="D3627" s="192"/>
      <c r="E3627" s="192"/>
      <c r="F3627" s="191"/>
      <c r="G3627" s="213"/>
      <c r="H3627" s="215"/>
    </row>
    <row r="3628" spans="1:8" x14ac:dyDescent="0.2">
      <c r="A3628" s="194"/>
      <c r="B3628" s="195"/>
      <c r="C3628" s="183"/>
      <c r="D3628" s="192"/>
      <c r="E3628" s="192"/>
      <c r="F3628" s="191"/>
      <c r="G3628" s="213"/>
      <c r="H3628" s="215"/>
    </row>
    <row r="3629" spans="1:8" x14ac:dyDescent="0.2">
      <c r="A3629" s="194"/>
      <c r="B3629" s="195"/>
      <c r="C3629" s="183"/>
      <c r="D3629" s="192"/>
      <c r="E3629" s="192"/>
      <c r="F3629" s="191"/>
      <c r="G3629" s="213"/>
      <c r="H3629" s="215"/>
    </row>
    <row r="3630" spans="1:8" x14ac:dyDescent="0.2">
      <c r="A3630" s="194"/>
      <c r="B3630" s="195"/>
      <c r="C3630" s="183"/>
      <c r="D3630" s="192"/>
      <c r="E3630" s="192"/>
      <c r="F3630" s="191"/>
      <c r="G3630" s="213"/>
      <c r="H3630" s="215"/>
    </row>
    <row r="3631" spans="1:8" x14ac:dyDescent="0.2">
      <c r="A3631" s="194"/>
      <c r="B3631" s="195"/>
      <c r="C3631" s="183"/>
      <c r="D3631" s="192"/>
      <c r="E3631" s="192"/>
      <c r="F3631" s="191"/>
      <c r="G3631" s="213"/>
      <c r="H3631" s="215"/>
    </row>
    <row r="3632" spans="1:8" x14ac:dyDescent="0.2">
      <c r="A3632" s="194"/>
      <c r="B3632" s="195"/>
      <c r="C3632" s="183"/>
      <c r="D3632" s="192"/>
      <c r="E3632" s="192"/>
      <c r="F3632" s="191"/>
      <c r="G3632" s="213"/>
      <c r="H3632" s="215"/>
    </row>
    <row r="3633" spans="1:8" x14ac:dyDescent="0.2">
      <c r="A3633" s="194"/>
      <c r="B3633" s="195"/>
      <c r="C3633" s="183"/>
      <c r="D3633" s="192"/>
      <c r="E3633" s="192"/>
      <c r="F3633" s="191"/>
      <c r="G3633" s="213"/>
      <c r="H3633" s="215"/>
    </row>
    <row r="3634" spans="1:8" x14ac:dyDescent="0.2">
      <c r="A3634" s="194"/>
      <c r="B3634" s="195"/>
      <c r="C3634" s="183"/>
      <c r="D3634" s="192"/>
      <c r="E3634" s="192"/>
      <c r="F3634" s="191"/>
      <c r="G3634" s="213"/>
      <c r="H3634" s="215"/>
    </row>
    <row r="3635" spans="1:8" x14ac:dyDescent="0.2">
      <c r="A3635" s="194"/>
      <c r="B3635" s="195"/>
      <c r="C3635" s="183"/>
      <c r="D3635" s="192"/>
      <c r="E3635" s="192"/>
      <c r="F3635" s="191"/>
      <c r="G3635" s="213"/>
      <c r="H3635" s="215"/>
    </row>
    <row r="3636" spans="1:8" x14ac:dyDescent="0.2">
      <c r="A3636" s="194"/>
      <c r="B3636" s="195"/>
      <c r="C3636" s="183"/>
      <c r="D3636" s="192"/>
      <c r="E3636" s="192"/>
      <c r="F3636" s="191"/>
      <c r="G3636" s="213"/>
      <c r="H3636" s="215"/>
    </row>
    <row r="3637" spans="1:8" x14ac:dyDescent="0.2">
      <c r="A3637" s="194"/>
      <c r="B3637" s="195"/>
      <c r="C3637" s="183"/>
      <c r="D3637" s="192"/>
      <c r="E3637" s="192"/>
      <c r="F3637" s="191"/>
      <c r="G3637" s="213"/>
      <c r="H3637" s="215"/>
    </row>
    <row r="3638" spans="1:8" x14ac:dyDescent="0.2">
      <c r="A3638" s="194"/>
      <c r="B3638" s="195"/>
      <c r="C3638" s="183"/>
      <c r="D3638" s="192"/>
      <c r="E3638" s="192"/>
      <c r="F3638" s="191"/>
      <c r="G3638" s="213"/>
      <c r="H3638" s="215"/>
    </row>
    <row r="3639" spans="1:8" x14ac:dyDescent="0.2">
      <c r="A3639" s="194"/>
      <c r="B3639" s="195"/>
      <c r="C3639" s="183"/>
      <c r="D3639" s="192"/>
      <c r="E3639" s="192"/>
      <c r="F3639" s="191"/>
      <c r="G3639" s="213"/>
      <c r="H3639" s="215"/>
    </row>
    <row r="3640" spans="1:8" x14ac:dyDescent="0.2">
      <c r="A3640" s="194"/>
      <c r="B3640" s="195"/>
      <c r="C3640" s="183"/>
      <c r="D3640" s="192"/>
      <c r="E3640" s="192"/>
      <c r="F3640" s="191"/>
      <c r="G3640" s="213"/>
      <c r="H3640" s="215"/>
    </row>
    <row r="3641" spans="1:8" x14ac:dyDescent="0.2">
      <c r="A3641" s="194"/>
      <c r="B3641" s="195"/>
      <c r="C3641" s="183"/>
      <c r="D3641" s="192"/>
      <c r="E3641" s="192"/>
      <c r="F3641" s="191"/>
      <c r="G3641" s="213"/>
      <c r="H3641" s="215"/>
    </row>
    <row r="3642" spans="1:8" x14ac:dyDescent="0.2">
      <c r="A3642" s="194"/>
      <c r="B3642" s="195"/>
      <c r="C3642" s="183"/>
      <c r="D3642" s="192"/>
      <c r="E3642" s="192"/>
      <c r="F3642" s="191"/>
      <c r="G3642" s="213"/>
      <c r="H3642" s="215"/>
    </row>
    <row r="3643" spans="1:8" x14ac:dyDescent="0.2">
      <c r="A3643" s="194"/>
      <c r="B3643" s="195"/>
      <c r="C3643" s="183"/>
      <c r="D3643" s="192"/>
      <c r="E3643" s="192"/>
      <c r="F3643" s="191"/>
      <c r="G3643" s="213"/>
      <c r="H3643" s="215"/>
    </row>
    <row r="3644" spans="1:8" x14ac:dyDescent="0.2">
      <c r="A3644" s="194"/>
      <c r="B3644" s="195"/>
      <c r="C3644" s="183"/>
      <c r="D3644" s="192"/>
      <c r="E3644" s="192"/>
      <c r="F3644" s="191"/>
      <c r="G3644" s="213"/>
      <c r="H3644" s="215"/>
    </row>
    <row r="3645" spans="1:8" x14ac:dyDescent="0.2">
      <c r="A3645" s="194"/>
      <c r="B3645" s="195"/>
      <c r="C3645" s="183"/>
      <c r="D3645" s="192"/>
      <c r="E3645" s="192"/>
      <c r="F3645" s="191"/>
      <c r="G3645" s="213"/>
      <c r="H3645" s="215"/>
    </row>
    <row r="3646" spans="1:8" x14ac:dyDescent="0.2">
      <c r="A3646" s="194"/>
      <c r="B3646" s="195"/>
      <c r="C3646" s="183"/>
      <c r="D3646" s="192"/>
      <c r="E3646" s="192"/>
      <c r="F3646" s="191"/>
      <c r="G3646" s="213"/>
      <c r="H3646" s="215"/>
    </row>
    <row r="3647" spans="1:8" x14ac:dyDescent="0.2">
      <c r="A3647" s="194"/>
      <c r="B3647" s="195"/>
      <c r="C3647" s="183"/>
      <c r="D3647" s="192"/>
      <c r="E3647" s="192"/>
      <c r="F3647" s="191"/>
      <c r="G3647" s="213"/>
      <c r="H3647" s="215"/>
    </row>
    <row r="3648" spans="1:8" x14ac:dyDescent="0.2">
      <c r="A3648" s="194"/>
      <c r="B3648" s="195"/>
      <c r="C3648" s="183"/>
      <c r="D3648" s="192"/>
      <c r="E3648" s="192"/>
      <c r="F3648" s="191"/>
      <c r="G3648" s="213"/>
      <c r="H3648" s="215"/>
    </row>
    <row r="3649" spans="1:8" x14ac:dyDescent="0.2">
      <c r="A3649" s="194"/>
      <c r="B3649" s="195"/>
      <c r="C3649" s="183"/>
      <c r="D3649" s="192"/>
      <c r="E3649" s="192"/>
      <c r="F3649" s="191"/>
      <c r="G3649" s="213"/>
      <c r="H3649" s="215"/>
    </row>
    <row r="3650" spans="1:8" x14ac:dyDescent="0.2">
      <c r="A3650" s="194"/>
      <c r="B3650" s="195"/>
      <c r="C3650" s="183"/>
      <c r="D3650" s="192"/>
      <c r="E3650" s="192"/>
      <c r="F3650" s="191"/>
      <c r="G3650" s="213"/>
      <c r="H3650" s="215"/>
    </row>
    <row r="3651" spans="1:8" x14ac:dyDescent="0.2">
      <c r="A3651" s="194"/>
      <c r="B3651" s="195"/>
      <c r="C3651" s="183"/>
      <c r="D3651" s="192"/>
      <c r="E3651" s="192"/>
      <c r="F3651" s="191"/>
      <c r="G3651" s="213"/>
      <c r="H3651" s="215"/>
    </row>
    <row r="3652" spans="1:8" x14ac:dyDescent="0.2">
      <c r="A3652" s="194"/>
      <c r="B3652" s="195"/>
      <c r="C3652" s="183"/>
      <c r="D3652" s="192"/>
      <c r="E3652" s="192"/>
      <c r="F3652" s="191"/>
      <c r="G3652" s="213"/>
      <c r="H3652" s="215"/>
    </row>
    <row r="3653" spans="1:8" x14ac:dyDescent="0.2">
      <c r="A3653" s="194"/>
      <c r="B3653" s="195"/>
      <c r="C3653" s="183"/>
      <c r="D3653" s="192"/>
      <c r="E3653" s="192"/>
      <c r="F3653" s="191"/>
      <c r="G3653" s="213"/>
      <c r="H3653" s="215"/>
    </row>
    <row r="3654" spans="1:8" x14ac:dyDescent="0.2">
      <c r="A3654" s="194"/>
      <c r="B3654" s="195"/>
      <c r="C3654" s="183"/>
      <c r="D3654" s="192"/>
      <c r="E3654" s="192"/>
      <c r="F3654" s="191"/>
      <c r="G3654" s="213"/>
      <c r="H3654" s="215"/>
    </row>
    <row r="3655" spans="1:8" x14ac:dyDescent="0.2">
      <c r="A3655" s="194"/>
      <c r="B3655" s="195"/>
      <c r="C3655" s="183"/>
      <c r="D3655" s="192"/>
      <c r="E3655" s="192"/>
      <c r="F3655" s="191"/>
      <c r="G3655" s="213"/>
      <c r="H3655" s="215"/>
    </row>
    <row r="3656" spans="1:8" x14ac:dyDescent="0.2">
      <c r="A3656" s="194"/>
      <c r="B3656" s="195"/>
      <c r="C3656" s="183"/>
      <c r="D3656" s="192"/>
      <c r="E3656" s="192"/>
      <c r="F3656" s="191"/>
      <c r="G3656" s="213"/>
      <c r="H3656" s="215"/>
    </row>
    <row r="3657" spans="1:8" x14ac:dyDescent="0.2">
      <c r="A3657" s="194"/>
      <c r="B3657" s="195"/>
      <c r="C3657" s="183"/>
      <c r="D3657" s="192"/>
      <c r="E3657" s="192"/>
      <c r="F3657" s="191"/>
      <c r="G3657" s="213"/>
      <c r="H3657" s="215"/>
    </row>
    <row r="3658" spans="1:8" x14ac:dyDescent="0.2">
      <c r="A3658" s="194"/>
      <c r="B3658" s="195"/>
      <c r="C3658" s="183"/>
      <c r="D3658" s="192"/>
      <c r="E3658" s="192"/>
      <c r="F3658" s="191"/>
      <c r="G3658" s="213"/>
      <c r="H3658" s="215"/>
    </row>
    <row r="3659" spans="1:8" x14ac:dyDescent="0.2">
      <c r="A3659" s="194"/>
      <c r="B3659" s="195"/>
      <c r="C3659" s="183"/>
      <c r="D3659" s="192"/>
      <c r="E3659" s="192"/>
      <c r="F3659" s="191"/>
      <c r="G3659" s="213"/>
      <c r="H3659" s="215"/>
    </row>
    <row r="3660" spans="1:8" x14ac:dyDescent="0.2">
      <c r="A3660" s="194"/>
      <c r="B3660" s="195"/>
      <c r="C3660" s="183"/>
      <c r="D3660" s="192"/>
      <c r="E3660" s="192"/>
      <c r="F3660" s="191"/>
      <c r="G3660" s="213"/>
      <c r="H3660" s="215"/>
    </row>
    <row r="3661" spans="1:8" x14ac:dyDescent="0.2">
      <c r="A3661" s="194"/>
      <c r="B3661" s="195"/>
      <c r="C3661" s="183"/>
      <c r="D3661" s="192"/>
      <c r="E3661" s="192"/>
      <c r="F3661" s="191"/>
      <c r="G3661" s="213"/>
      <c r="H3661" s="215"/>
    </row>
    <row r="3662" spans="1:8" x14ac:dyDescent="0.2">
      <c r="A3662" s="194"/>
      <c r="B3662" s="195"/>
      <c r="C3662" s="183"/>
      <c r="D3662" s="192"/>
      <c r="E3662" s="192"/>
      <c r="F3662" s="191"/>
      <c r="G3662" s="213"/>
      <c r="H3662" s="215"/>
    </row>
    <row r="3663" spans="1:8" x14ac:dyDescent="0.2">
      <c r="A3663" s="194"/>
      <c r="B3663" s="195"/>
      <c r="C3663" s="183"/>
      <c r="D3663" s="192"/>
      <c r="E3663" s="192"/>
      <c r="F3663" s="191"/>
      <c r="G3663" s="213"/>
      <c r="H3663" s="215"/>
    </row>
    <row r="3664" spans="1:8" x14ac:dyDescent="0.2">
      <c r="A3664" s="194"/>
      <c r="B3664" s="195"/>
      <c r="C3664" s="183"/>
      <c r="D3664" s="192"/>
      <c r="E3664" s="192"/>
      <c r="F3664" s="191"/>
      <c r="G3664" s="213"/>
      <c r="H3664" s="215"/>
    </row>
    <row r="3665" spans="1:8" x14ac:dyDescent="0.2">
      <c r="A3665" s="194"/>
      <c r="B3665" s="195"/>
      <c r="C3665" s="183"/>
      <c r="D3665" s="192"/>
      <c r="E3665" s="192"/>
      <c r="F3665" s="191"/>
      <c r="G3665" s="213"/>
      <c r="H3665" s="215"/>
    </row>
    <row r="3666" spans="1:8" x14ac:dyDescent="0.2">
      <c r="A3666" s="194"/>
      <c r="B3666" s="195"/>
      <c r="C3666" s="183"/>
      <c r="D3666" s="192"/>
      <c r="E3666" s="192"/>
      <c r="F3666" s="191"/>
      <c r="G3666" s="213"/>
      <c r="H3666" s="215"/>
    </row>
    <row r="3667" spans="1:8" x14ac:dyDescent="0.2">
      <c r="A3667" s="194"/>
      <c r="B3667" s="195"/>
      <c r="C3667" s="183"/>
      <c r="D3667" s="192"/>
      <c r="E3667" s="192"/>
      <c r="F3667" s="191"/>
      <c r="G3667" s="213"/>
      <c r="H3667" s="215"/>
    </row>
    <row r="3668" spans="1:8" x14ac:dyDescent="0.2">
      <c r="A3668" s="194"/>
      <c r="B3668" s="195"/>
      <c r="C3668" s="183"/>
      <c r="D3668" s="192"/>
      <c r="E3668" s="192"/>
      <c r="F3668" s="191"/>
      <c r="G3668" s="213"/>
      <c r="H3668" s="215"/>
    </row>
    <row r="3669" spans="1:8" x14ac:dyDescent="0.2">
      <c r="A3669" s="194"/>
      <c r="B3669" s="195"/>
      <c r="C3669" s="183"/>
      <c r="D3669" s="192"/>
      <c r="E3669" s="192"/>
      <c r="F3669" s="191"/>
      <c r="G3669" s="213"/>
      <c r="H3669" s="215"/>
    </row>
    <row r="3670" spans="1:8" x14ac:dyDescent="0.2">
      <c r="A3670" s="194"/>
      <c r="B3670" s="195"/>
      <c r="C3670" s="183"/>
      <c r="D3670" s="192"/>
      <c r="E3670" s="192"/>
      <c r="F3670" s="191"/>
      <c r="G3670" s="213"/>
      <c r="H3670" s="215"/>
    </row>
    <row r="3671" spans="1:8" x14ac:dyDescent="0.2">
      <c r="A3671" s="194"/>
      <c r="B3671" s="195"/>
      <c r="C3671" s="183"/>
      <c r="D3671" s="192"/>
      <c r="E3671" s="192"/>
      <c r="F3671" s="191"/>
      <c r="G3671" s="213"/>
      <c r="H3671" s="215"/>
    </row>
    <row r="3672" spans="1:8" x14ac:dyDescent="0.2">
      <c r="A3672" s="194"/>
      <c r="B3672" s="195"/>
      <c r="C3672" s="183"/>
      <c r="D3672" s="192"/>
      <c r="E3672" s="192"/>
      <c r="F3672" s="191"/>
      <c r="G3672" s="213"/>
      <c r="H3672" s="215"/>
    </row>
    <row r="3673" spans="1:8" x14ac:dyDescent="0.2">
      <c r="A3673" s="194"/>
      <c r="B3673" s="195"/>
      <c r="C3673" s="183"/>
      <c r="D3673" s="192"/>
      <c r="E3673" s="192"/>
      <c r="F3673" s="191"/>
      <c r="G3673" s="213"/>
      <c r="H3673" s="215"/>
    </row>
    <row r="3674" spans="1:8" x14ac:dyDescent="0.2">
      <c r="A3674" s="194"/>
      <c r="B3674" s="195"/>
      <c r="C3674" s="183"/>
      <c r="D3674" s="192"/>
      <c r="E3674" s="192"/>
      <c r="F3674" s="191"/>
      <c r="G3674" s="213"/>
      <c r="H3674" s="215"/>
    </row>
    <row r="3675" spans="1:8" x14ac:dyDescent="0.2">
      <c r="A3675" s="194"/>
      <c r="B3675" s="195"/>
      <c r="C3675" s="183"/>
      <c r="D3675" s="192"/>
      <c r="E3675" s="192"/>
      <c r="F3675" s="191"/>
      <c r="G3675" s="213"/>
      <c r="H3675" s="215"/>
    </row>
    <row r="3676" spans="1:8" x14ac:dyDescent="0.2">
      <c r="A3676" s="194"/>
      <c r="B3676" s="195"/>
      <c r="C3676" s="183"/>
      <c r="D3676" s="192"/>
      <c r="E3676" s="192"/>
      <c r="F3676" s="191"/>
      <c r="G3676" s="213"/>
      <c r="H3676" s="215"/>
    </row>
    <row r="3677" spans="1:8" x14ac:dyDescent="0.2">
      <c r="A3677" s="194"/>
      <c r="B3677" s="195"/>
      <c r="C3677" s="183"/>
      <c r="D3677" s="192"/>
      <c r="E3677" s="192"/>
      <c r="F3677" s="191"/>
      <c r="G3677" s="213"/>
      <c r="H3677" s="215"/>
    </row>
    <row r="3678" spans="1:8" x14ac:dyDescent="0.2">
      <c r="A3678" s="194"/>
      <c r="B3678" s="195"/>
      <c r="C3678" s="183"/>
      <c r="D3678" s="192"/>
      <c r="E3678" s="192"/>
      <c r="F3678" s="191"/>
      <c r="G3678" s="213"/>
      <c r="H3678" s="215"/>
    </row>
    <row r="3679" spans="1:8" x14ac:dyDescent="0.2">
      <c r="A3679" s="194"/>
      <c r="B3679" s="195"/>
      <c r="C3679" s="183"/>
      <c r="D3679" s="192"/>
      <c r="E3679" s="192"/>
      <c r="F3679" s="191"/>
      <c r="G3679" s="213"/>
      <c r="H3679" s="215"/>
    </row>
    <row r="3680" spans="1:8" x14ac:dyDescent="0.2">
      <c r="A3680" s="194"/>
      <c r="B3680" s="195"/>
      <c r="C3680" s="183"/>
      <c r="D3680" s="192"/>
      <c r="E3680" s="192"/>
      <c r="F3680" s="191"/>
      <c r="G3680" s="213"/>
      <c r="H3680" s="215"/>
    </row>
    <row r="3681" spans="1:8" x14ac:dyDescent="0.2">
      <c r="A3681" s="194"/>
      <c r="B3681" s="195"/>
      <c r="C3681" s="183"/>
      <c r="D3681" s="192"/>
      <c r="E3681" s="192"/>
      <c r="F3681" s="191"/>
      <c r="G3681" s="213"/>
      <c r="H3681" s="215"/>
    </row>
    <row r="3682" spans="1:8" x14ac:dyDescent="0.2">
      <c r="A3682" s="194"/>
      <c r="B3682" s="195"/>
      <c r="C3682" s="183"/>
      <c r="D3682" s="192"/>
      <c r="E3682" s="192"/>
      <c r="F3682" s="191"/>
      <c r="G3682" s="213"/>
      <c r="H3682" s="215"/>
    </row>
    <row r="3683" spans="1:8" x14ac:dyDescent="0.2">
      <c r="A3683" s="194"/>
      <c r="B3683" s="195"/>
      <c r="C3683" s="183"/>
      <c r="D3683" s="192"/>
      <c r="E3683" s="192"/>
      <c r="F3683" s="191"/>
      <c r="G3683" s="213"/>
      <c r="H3683" s="215"/>
    </row>
    <row r="3684" spans="1:8" x14ac:dyDescent="0.2">
      <c r="A3684" s="194"/>
      <c r="B3684" s="195"/>
      <c r="C3684" s="183"/>
      <c r="D3684" s="192"/>
      <c r="E3684" s="192"/>
      <c r="F3684" s="191"/>
      <c r="G3684" s="213"/>
      <c r="H3684" s="215"/>
    </row>
    <row r="3685" spans="1:8" x14ac:dyDescent="0.2">
      <c r="A3685" s="194"/>
      <c r="B3685" s="195"/>
      <c r="C3685" s="183"/>
      <c r="D3685" s="192"/>
      <c r="E3685" s="192"/>
      <c r="F3685" s="191"/>
      <c r="G3685" s="213"/>
      <c r="H3685" s="215"/>
    </row>
    <row r="3686" spans="1:8" x14ac:dyDescent="0.2">
      <c r="A3686" s="194"/>
      <c r="B3686" s="195"/>
      <c r="C3686" s="183"/>
      <c r="D3686" s="192"/>
      <c r="E3686" s="192"/>
      <c r="F3686" s="191"/>
      <c r="G3686" s="213"/>
      <c r="H3686" s="215"/>
    </row>
    <row r="3687" spans="1:8" x14ac:dyDescent="0.2">
      <c r="A3687" s="194"/>
      <c r="B3687" s="195"/>
      <c r="C3687" s="183"/>
      <c r="D3687" s="192"/>
      <c r="E3687" s="192"/>
      <c r="F3687" s="191"/>
      <c r="G3687" s="213"/>
      <c r="H3687" s="215"/>
    </row>
    <row r="3688" spans="1:8" x14ac:dyDescent="0.2">
      <c r="A3688" s="194"/>
      <c r="B3688" s="195"/>
      <c r="C3688" s="183"/>
      <c r="D3688" s="192"/>
      <c r="E3688" s="192"/>
      <c r="F3688" s="191"/>
      <c r="G3688" s="213"/>
      <c r="H3688" s="215"/>
    </row>
    <row r="3689" spans="1:8" x14ac:dyDescent="0.2">
      <c r="A3689" s="194"/>
      <c r="B3689" s="195"/>
      <c r="C3689" s="183"/>
      <c r="D3689" s="192"/>
      <c r="E3689" s="192"/>
      <c r="F3689" s="191"/>
      <c r="G3689" s="213"/>
      <c r="H3689" s="215"/>
    </row>
    <row r="3690" spans="1:8" x14ac:dyDescent="0.2">
      <c r="A3690" s="194"/>
      <c r="B3690" s="195"/>
      <c r="C3690" s="183"/>
      <c r="D3690" s="192"/>
      <c r="E3690" s="192"/>
      <c r="F3690" s="191"/>
      <c r="G3690" s="213"/>
      <c r="H3690" s="215"/>
    </row>
    <row r="3691" spans="1:8" x14ac:dyDescent="0.2">
      <c r="A3691" s="194"/>
      <c r="B3691" s="195"/>
      <c r="C3691" s="183"/>
      <c r="D3691" s="192"/>
      <c r="E3691" s="192"/>
      <c r="F3691" s="191"/>
      <c r="G3691" s="213"/>
      <c r="H3691" s="215"/>
    </row>
    <row r="3692" spans="1:8" x14ac:dyDescent="0.2">
      <c r="A3692" s="194"/>
      <c r="B3692" s="195"/>
      <c r="C3692" s="183"/>
      <c r="D3692" s="192"/>
      <c r="E3692" s="192"/>
      <c r="F3692" s="191"/>
      <c r="G3692" s="213"/>
      <c r="H3692" s="215"/>
    </row>
    <row r="3693" spans="1:8" x14ac:dyDescent="0.2">
      <c r="A3693" s="194"/>
      <c r="B3693" s="195"/>
      <c r="C3693" s="183"/>
      <c r="D3693" s="192"/>
      <c r="E3693" s="192"/>
      <c r="F3693" s="191"/>
      <c r="G3693" s="213"/>
      <c r="H3693" s="215"/>
    </row>
    <row r="3694" spans="1:8" x14ac:dyDescent="0.2">
      <c r="A3694" s="194"/>
      <c r="B3694" s="195"/>
      <c r="C3694" s="183"/>
      <c r="D3694" s="192"/>
      <c r="E3694" s="192"/>
      <c r="F3694" s="191"/>
      <c r="G3694" s="213"/>
      <c r="H3694" s="215"/>
    </row>
    <row r="3695" spans="1:8" x14ac:dyDescent="0.2">
      <c r="A3695" s="194"/>
      <c r="B3695" s="195"/>
      <c r="C3695" s="183"/>
      <c r="D3695" s="192"/>
      <c r="E3695" s="192"/>
      <c r="F3695" s="191"/>
      <c r="G3695" s="213"/>
      <c r="H3695" s="215"/>
    </row>
    <row r="3696" spans="1:8" x14ac:dyDescent="0.2">
      <c r="A3696" s="194"/>
      <c r="B3696" s="195"/>
      <c r="C3696" s="183"/>
      <c r="D3696" s="192"/>
      <c r="E3696" s="192"/>
      <c r="F3696" s="191"/>
      <c r="G3696" s="213"/>
      <c r="H3696" s="215"/>
    </row>
    <row r="3697" spans="1:8" x14ac:dyDescent="0.2">
      <c r="A3697" s="194"/>
      <c r="B3697" s="195"/>
      <c r="C3697" s="183"/>
      <c r="D3697" s="192"/>
      <c r="E3697" s="192"/>
      <c r="F3697" s="191"/>
      <c r="G3697" s="213"/>
      <c r="H3697" s="215"/>
    </row>
    <row r="3698" spans="1:8" x14ac:dyDescent="0.2">
      <c r="A3698" s="194"/>
      <c r="B3698" s="195"/>
      <c r="C3698" s="183"/>
      <c r="D3698" s="192"/>
      <c r="E3698" s="192"/>
      <c r="F3698" s="191"/>
      <c r="G3698" s="213"/>
      <c r="H3698" s="215"/>
    </row>
    <row r="3699" spans="1:8" x14ac:dyDescent="0.2">
      <c r="A3699" s="194"/>
      <c r="B3699" s="195"/>
      <c r="C3699" s="183"/>
      <c r="D3699" s="192"/>
      <c r="E3699" s="192"/>
      <c r="F3699" s="191"/>
      <c r="G3699" s="213"/>
      <c r="H3699" s="215"/>
    </row>
    <row r="3700" spans="1:8" x14ac:dyDescent="0.2">
      <c r="A3700" s="194"/>
      <c r="B3700" s="195"/>
      <c r="C3700" s="183"/>
      <c r="D3700" s="192"/>
      <c r="E3700" s="192"/>
      <c r="F3700" s="191"/>
      <c r="G3700" s="213"/>
      <c r="H3700" s="215"/>
    </row>
    <row r="3701" spans="1:8" x14ac:dyDescent="0.2">
      <c r="A3701" s="194"/>
      <c r="B3701" s="195"/>
      <c r="C3701" s="183"/>
      <c r="D3701" s="192"/>
      <c r="E3701" s="192"/>
      <c r="F3701" s="191"/>
      <c r="G3701" s="213"/>
      <c r="H3701" s="215"/>
    </row>
    <row r="3702" spans="1:8" x14ac:dyDescent="0.2">
      <c r="A3702" s="194"/>
      <c r="B3702" s="195"/>
      <c r="C3702" s="183"/>
      <c r="D3702" s="192"/>
      <c r="E3702" s="192"/>
      <c r="F3702" s="191"/>
      <c r="G3702" s="213"/>
      <c r="H3702" s="215"/>
    </row>
    <row r="3703" spans="1:8" x14ac:dyDescent="0.2">
      <c r="A3703" s="194"/>
      <c r="B3703" s="195"/>
      <c r="C3703" s="183"/>
      <c r="D3703" s="192"/>
      <c r="E3703" s="192"/>
      <c r="F3703" s="191"/>
      <c r="G3703" s="213"/>
      <c r="H3703" s="215"/>
    </row>
    <row r="3704" spans="1:8" x14ac:dyDescent="0.2">
      <c r="A3704" s="194"/>
      <c r="B3704" s="195"/>
      <c r="C3704" s="183"/>
      <c r="D3704" s="192"/>
      <c r="E3704" s="192"/>
      <c r="F3704" s="191"/>
      <c r="G3704" s="213"/>
      <c r="H3704" s="215"/>
    </row>
    <row r="3705" spans="1:8" x14ac:dyDescent="0.2">
      <c r="A3705" s="194"/>
      <c r="B3705" s="195"/>
      <c r="C3705" s="183"/>
      <c r="D3705" s="192"/>
      <c r="E3705" s="192"/>
      <c r="F3705" s="191"/>
      <c r="G3705" s="213"/>
      <c r="H3705" s="215"/>
    </row>
    <row r="3706" spans="1:8" x14ac:dyDescent="0.2">
      <c r="A3706" s="194"/>
      <c r="B3706" s="195"/>
      <c r="C3706" s="183"/>
      <c r="D3706" s="192"/>
      <c r="E3706" s="192"/>
      <c r="F3706" s="191"/>
      <c r="G3706" s="213"/>
      <c r="H3706" s="215"/>
    </row>
    <row r="3707" spans="1:8" x14ac:dyDescent="0.2">
      <c r="A3707" s="194"/>
      <c r="B3707" s="195"/>
      <c r="C3707" s="183"/>
      <c r="D3707" s="192"/>
      <c r="E3707" s="192"/>
      <c r="F3707" s="191"/>
      <c r="G3707" s="213"/>
      <c r="H3707" s="215"/>
    </row>
    <row r="3708" spans="1:8" x14ac:dyDescent="0.2">
      <c r="A3708" s="194"/>
      <c r="B3708" s="195"/>
      <c r="C3708" s="183"/>
      <c r="D3708" s="192"/>
      <c r="E3708" s="192"/>
      <c r="F3708" s="191"/>
      <c r="G3708" s="213"/>
      <c r="H3708" s="215"/>
    </row>
    <row r="3709" spans="1:8" x14ac:dyDescent="0.2">
      <c r="A3709" s="194"/>
      <c r="B3709" s="195"/>
      <c r="C3709" s="183"/>
      <c r="D3709" s="192"/>
      <c r="E3709" s="192"/>
      <c r="F3709" s="191"/>
      <c r="G3709" s="213"/>
      <c r="H3709" s="215"/>
    </row>
    <row r="3710" spans="1:8" x14ac:dyDescent="0.2">
      <c r="A3710" s="194"/>
      <c r="B3710" s="195"/>
      <c r="C3710" s="183"/>
      <c r="D3710" s="192"/>
      <c r="E3710" s="192"/>
      <c r="F3710" s="191"/>
      <c r="G3710" s="213"/>
      <c r="H3710" s="215"/>
    </row>
    <row r="3711" spans="1:8" x14ac:dyDescent="0.2">
      <c r="A3711" s="194"/>
      <c r="B3711" s="195"/>
      <c r="C3711" s="183"/>
      <c r="D3711" s="192"/>
      <c r="E3711" s="192"/>
      <c r="F3711" s="191"/>
      <c r="G3711" s="213"/>
      <c r="H3711" s="215"/>
    </row>
    <row r="3712" spans="1:8" x14ac:dyDescent="0.2">
      <c r="A3712" s="194"/>
      <c r="B3712" s="195"/>
      <c r="C3712" s="183"/>
      <c r="D3712" s="192"/>
      <c r="E3712" s="192"/>
      <c r="F3712" s="191"/>
      <c r="G3712" s="213"/>
      <c r="H3712" s="215"/>
    </row>
    <row r="3713" spans="1:8" x14ac:dyDescent="0.2">
      <c r="A3713" s="194"/>
      <c r="B3713" s="195"/>
      <c r="C3713" s="183"/>
      <c r="D3713" s="192"/>
      <c r="E3713" s="192"/>
      <c r="F3713" s="191"/>
      <c r="G3713" s="213"/>
      <c r="H3713" s="215"/>
    </row>
    <row r="3714" spans="1:8" x14ac:dyDescent="0.2">
      <c r="A3714" s="194"/>
      <c r="B3714" s="195"/>
      <c r="C3714" s="183"/>
      <c r="D3714" s="192"/>
      <c r="E3714" s="192"/>
      <c r="F3714" s="191"/>
      <c r="G3714" s="213"/>
      <c r="H3714" s="215"/>
    </row>
    <row r="3715" spans="1:8" x14ac:dyDescent="0.2">
      <c r="A3715" s="194"/>
      <c r="B3715" s="195"/>
      <c r="C3715" s="183"/>
      <c r="D3715" s="192"/>
      <c r="E3715" s="192"/>
      <c r="F3715" s="191"/>
      <c r="G3715" s="213"/>
      <c r="H3715" s="215"/>
    </row>
    <row r="3716" spans="1:8" x14ac:dyDescent="0.2">
      <c r="A3716" s="194"/>
      <c r="B3716" s="195"/>
      <c r="C3716" s="183"/>
      <c r="D3716" s="192"/>
      <c r="E3716" s="192"/>
      <c r="F3716" s="191"/>
      <c r="G3716" s="213"/>
      <c r="H3716" s="215"/>
    </row>
    <row r="3717" spans="1:8" x14ac:dyDescent="0.2">
      <c r="A3717" s="194"/>
      <c r="B3717" s="195"/>
      <c r="C3717" s="183"/>
      <c r="D3717" s="192"/>
      <c r="E3717" s="192"/>
      <c r="F3717" s="191"/>
      <c r="G3717" s="213"/>
      <c r="H3717" s="215"/>
    </row>
    <row r="3718" spans="1:8" x14ac:dyDescent="0.2">
      <c r="A3718" s="194"/>
      <c r="B3718" s="195"/>
      <c r="C3718" s="183"/>
      <c r="D3718" s="192"/>
      <c r="E3718" s="192"/>
      <c r="F3718" s="191"/>
      <c r="G3718" s="213"/>
      <c r="H3718" s="215"/>
    </row>
    <row r="3719" spans="1:8" x14ac:dyDescent="0.2">
      <c r="A3719" s="194"/>
      <c r="B3719" s="195"/>
      <c r="C3719" s="183"/>
      <c r="D3719" s="192"/>
      <c r="E3719" s="192"/>
      <c r="F3719" s="191"/>
      <c r="G3719" s="213"/>
      <c r="H3719" s="215"/>
    </row>
    <row r="3720" spans="1:8" x14ac:dyDescent="0.2">
      <c r="A3720" s="194"/>
      <c r="B3720" s="195"/>
      <c r="C3720" s="183"/>
      <c r="D3720" s="192"/>
      <c r="E3720" s="192"/>
      <c r="F3720" s="191"/>
      <c r="G3720" s="213"/>
      <c r="H3720" s="215"/>
    </row>
    <row r="3721" spans="1:8" x14ac:dyDescent="0.2">
      <c r="A3721" s="194"/>
      <c r="B3721" s="195"/>
      <c r="C3721" s="183"/>
      <c r="D3721" s="192"/>
      <c r="E3721" s="192"/>
      <c r="F3721" s="191"/>
      <c r="G3721" s="213"/>
      <c r="H3721" s="215"/>
    </row>
    <row r="3722" spans="1:8" x14ac:dyDescent="0.2">
      <c r="A3722" s="194"/>
      <c r="B3722" s="195"/>
      <c r="C3722" s="183"/>
      <c r="D3722" s="192"/>
      <c r="E3722" s="192"/>
      <c r="F3722" s="191"/>
      <c r="G3722" s="213"/>
      <c r="H3722" s="215"/>
    </row>
    <row r="3723" spans="1:8" x14ac:dyDescent="0.2">
      <c r="A3723" s="194"/>
      <c r="B3723" s="195"/>
      <c r="C3723" s="183"/>
      <c r="D3723" s="192"/>
      <c r="E3723" s="192"/>
      <c r="F3723" s="191"/>
      <c r="G3723" s="213"/>
      <c r="H3723" s="215"/>
    </row>
    <row r="3724" spans="1:8" x14ac:dyDescent="0.2">
      <c r="A3724" s="194"/>
      <c r="B3724" s="195"/>
      <c r="C3724" s="183"/>
      <c r="D3724" s="192"/>
      <c r="E3724" s="192"/>
      <c r="F3724" s="191"/>
      <c r="G3724" s="213"/>
      <c r="H3724" s="215"/>
    </row>
    <row r="3725" spans="1:8" x14ac:dyDescent="0.2">
      <c r="A3725" s="194"/>
      <c r="B3725" s="195"/>
      <c r="C3725" s="183"/>
      <c r="D3725" s="192"/>
      <c r="E3725" s="192"/>
      <c r="F3725" s="191"/>
      <c r="G3725" s="213"/>
      <c r="H3725" s="215"/>
    </row>
    <row r="3726" spans="1:8" x14ac:dyDescent="0.2">
      <c r="A3726" s="194"/>
      <c r="B3726" s="195"/>
      <c r="C3726" s="183"/>
      <c r="D3726" s="192"/>
      <c r="E3726" s="192"/>
      <c r="F3726" s="191"/>
      <c r="G3726" s="213"/>
      <c r="H3726" s="215"/>
    </row>
    <row r="3727" spans="1:8" x14ac:dyDescent="0.2">
      <c r="A3727" s="194"/>
      <c r="B3727" s="195"/>
      <c r="C3727" s="183"/>
      <c r="D3727" s="192"/>
      <c r="E3727" s="192"/>
      <c r="F3727" s="191"/>
      <c r="G3727" s="213"/>
      <c r="H3727" s="215"/>
    </row>
    <row r="3728" spans="1:8" x14ac:dyDescent="0.2">
      <c r="A3728" s="194"/>
      <c r="B3728" s="195"/>
      <c r="C3728" s="183"/>
      <c r="D3728" s="192"/>
      <c r="E3728" s="192"/>
      <c r="F3728" s="191"/>
      <c r="G3728" s="213"/>
      <c r="H3728" s="215"/>
    </row>
    <row r="3729" spans="1:8" x14ac:dyDescent="0.2">
      <c r="A3729" s="194"/>
      <c r="B3729" s="195"/>
      <c r="C3729" s="183"/>
      <c r="D3729" s="192"/>
      <c r="E3729" s="192"/>
      <c r="F3729" s="191"/>
      <c r="G3729" s="213"/>
      <c r="H3729" s="215"/>
    </row>
    <row r="3730" spans="1:8" x14ac:dyDescent="0.2">
      <c r="A3730" s="194"/>
      <c r="B3730" s="195"/>
      <c r="C3730" s="183"/>
      <c r="D3730" s="192"/>
      <c r="E3730" s="192"/>
      <c r="F3730" s="191"/>
      <c r="G3730" s="213"/>
      <c r="H3730" s="215"/>
    </row>
    <row r="3731" spans="1:8" x14ac:dyDescent="0.2">
      <c r="A3731" s="194"/>
      <c r="B3731" s="195"/>
      <c r="C3731" s="183"/>
      <c r="D3731" s="192"/>
      <c r="E3731" s="192"/>
      <c r="F3731" s="191"/>
      <c r="G3731" s="213"/>
      <c r="H3731" s="215"/>
    </row>
    <row r="3732" spans="1:8" x14ac:dyDescent="0.2">
      <c r="A3732" s="194"/>
      <c r="B3732" s="195"/>
      <c r="C3732" s="183"/>
      <c r="D3732" s="192"/>
      <c r="E3732" s="192"/>
      <c r="F3732" s="191"/>
      <c r="G3732" s="213"/>
      <c r="H3732" s="215"/>
    </row>
    <row r="3733" spans="1:8" x14ac:dyDescent="0.2">
      <c r="A3733" s="194"/>
      <c r="B3733" s="195"/>
      <c r="C3733" s="183"/>
      <c r="D3733" s="192"/>
      <c r="E3733" s="192"/>
      <c r="F3733" s="191"/>
      <c r="G3733" s="213"/>
      <c r="H3733" s="215"/>
    </row>
    <row r="3734" spans="1:8" x14ac:dyDescent="0.2">
      <c r="A3734" s="194"/>
      <c r="B3734" s="195"/>
      <c r="C3734" s="183"/>
      <c r="D3734" s="192"/>
      <c r="E3734" s="192"/>
      <c r="F3734" s="191"/>
      <c r="G3734" s="213"/>
      <c r="H3734" s="215"/>
    </row>
    <row r="3735" spans="1:8" x14ac:dyDescent="0.2">
      <c r="A3735" s="194"/>
      <c r="B3735" s="195"/>
      <c r="C3735" s="183"/>
      <c r="D3735" s="192"/>
      <c r="E3735" s="192"/>
      <c r="F3735" s="191"/>
      <c r="G3735" s="213"/>
      <c r="H3735" s="215"/>
    </row>
    <row r="3736" spans="1:8" x14ac:dyDescent="0.2">
      <c r="A3736" s="194"/>
      <c r="B3736" s="195"/>
      <c r="C3736" s="183"/>
      <c r="D3736" s="192"/>
      <c r="E3736" s="192"/>
      <c r="F3736" s="191"/>
      <c r="G3736" s="213"/>
      <c r="H3736" s="215"/>
    </row>
    <row r="3737" spans="1:8" x14ac:dyDescent="0.2">
      <c r="A3737" s="194"/>
      <c r="B3737" s="195"/>
      <c r="C3737" s="183"/>
      <c r="D3737" s="192"/>
      <c r="E3737" s="192"/>
      <c r="F3737" s="191"/>
      <c r="G3737" s="213"/>
      <c r="H3737" s="215"/>
    </row>
    <row r="3738" spans="1:8" x14ac:dyDescent="0.2">
      <c r="A3738" s="194"/>
      <c r="B3738" s="195"/>
      <c r="C3738" s="183"/>
      <c r="D3738" s="192"/>
      <c r="E3738" s="192"/>
      <c r="F3738" s="191"/>
      <c r="G3738" s="213"/>
      <c r="H3738" s="215"/>
    </row>
    <row r="3739" spans="1:8" x14ac:dyDescent="0.2">
      <c r="A3739" s="194"/>
      <c r="B3739" s="195"/>
      <c r="C3739" s="183"/>
      <c r="D3739" s="192"/>
      <c r="E3739" s="192"/>
      <c r="F3739" s="191"/>
      <c r="G3739" s="213"/>
      <c r="H3739" s="215"/>
    </row>
    <row r="3740" spans="1:8" x14ac:dyDescent="0.2">
      <c r="A3740" s="194"/>
      <c r="B3740" s="195"/>
      <c r="C3740" s="183"/>
      <c r="D3740" s="192"/>
      <c r="E3740" s="192"/>
      <c r="F3740" s="191"/>
      <c r="G3740" s="213"/>
      <c r="H3740" s="215"/>
    </row>
    <row r="3741" spans="1:8" x14ac:dyDescent="0.2">
      <c r="A3741" s="194"/>
      <c r="B3741" s="195"/>
      <c r="C3741" s="183"/>
      <c r="D3741" s="192"/>
      <c r="E3741" s="192"/>
      <c r="F3741" s="191"/>
      <c r="G3741" s="213"/>
      <c r="H3741" s="215"/>
    </row>
    <row r="3742" spans="1:8" x14ac:dyDescent="0.2">
      <c r="A3742" s="194"/>
      <c r="B3742" s="195"/>
      <c r="C3742" s="183"/>
      <c r="D3742" s="192"/>
      <c r="E3742" s="192"/>
      <c r="F3742" s="191"/>
      <c r="G3742" s="213"/>
      <c r="H3742" s="215"/>
    </row>
    <row r="3743" spans="1:8" x14ac:dyDescent="0.2">
      <c r="A3743" s="194"/>
      <c r="B3743" s="195"/>
      <c r="C3743" s="183"/>
      <c r="D3743" s="192"/>
      <c r="E3743" s="192"/>
      <c r="F3743" s="191"/>
      <c r="G3743" s="213"/>
      <c r="H3743" s="215"/>
    </row>
    <row r="3744" spans="1:8" x14ac:dyDescent="0.2">
      <c r="A3744" s="194"/>
      <c r="B3744" s="195"/>
      <c r="C3744" s="183"/>
      <c r="D3744" s="192"/>
      <c r="E3744" s="192"/>
      <c r="F3744" s="191"/>
      <c r="G3744" s="213"/>
      <c r="H3744" s="215"/>
    </row>
    <row r="3745" spans="1:8" x14ac:dyDescent="0.2">
      <c r="A3745" s="194"/>
      <c r="B3745" s="195"/>
      <c r="C3745" s="183"/>
      <c r="D3745" s="192"/>
      <c r="E3745" s="192"/>
      <c r="F3745" s="191"/>
      <c r="G3745" s="213"/>
      <c r="H3745" s="215"/>
    </row>
    <row r="3746" spans="1:8" x14ac:dyDescent="0.2">
      <c r="A3746" s="194"/>
      <c r="B3746" s="195"/>
      <c r="C3746" s="183"/>
      <c r="D3746" s="192"/>
      <c r="E3746" s="192"/>
      <c r="F3746" s="191"/>
      <c r="G3746" s="213"/>
      <c r="H3746" s="215"/>
    </row>
    <row r="3747" spans="1:8" x14ac:dyDescent="0.2">
      <c r="A3747" s="194"/>
      <c r="B3747" s="195"/>
      <c r="C3747" s="183"/>
      <c r="D3747" s="192"/>
      <c r="E3747" s="192"/>
      <c r="F3747" s="191"/>
      <c r="G3747" s="213"/>
      <c r="H3747" s="215"/>
    </row>
    <row r="3748" spans="1:8" x14ac:dyDescent="0.2">
      <c r="A3748" s="194"/>
      <c r="B3748" s="195"/>
      <c r="C3748" s="183"/>
      <c r="D3748" s="192"/>
      <c r="E3748" s="192"/>
      <c r="F3748" s="191"/>
      <c r="G3748" s="213"/>
      <c r="H3748" s="215"/>
    </row>
    <row r="3749" spans="1:8" x14ac:dyDescent="0.2">
      <c r="A3749" s="194"/>
      <c r="B3749" s="195"/>
      <c r="C3749" s="183"/>
      <c r="D3749" s="192"/>
      <c r="E3749" s="192"/>
      <c r="F3749" s="191"/>
      <c r="G3749" s="213"/>
      <c r="H3749" s="215"/>
    </row>
    <row r="3750" spans="1:8" x14ac:dyDescent="0.2">
      <c r="A3750" s="194"/>
      <c r="B3750" s="195"/>
      <c r="C3750" s="183"/>
      <c r="D3750" s="192"/>
      <c r="E3750" s="192"/>
      <c r="F3750" s="191"/>
      <c r="G3750" s="213"/>
      <c r="H3750" s="215"/>
    </row>
    <row r="3751" spans="1:8" x14ac:dyDescent="0.2">
      <c r="A3751" s="194"/>
      <c r="B3751" s="195"/>
      <c r="C3751" s="183"/>
      <c r="D3751" s="192"/>
      <c r="E3751" s="192"/>
      <c r="F3751" s="191"/>
      <c r="G3751" s="213"/>
      <c r="H3751" s="215"/>
    </row>
    <row r="3752" spans="1:8" x14ac:dyDescent="0.2">
      <c r="A3752" s="194"/>
      <c r="B3752" s="195"/>
      <c r="C3752" s="183"/>
      <c r="D3752" s="192"/>
      <c r="E3752" s="192"/>
      <c r="F3752" s="191"/>
      <c r="G3752" s="213"/>
      <c r="H3752" s="215"/>
    </row>
    <row r="3753" spans="1:8" x14ac:dyDescent="0.2">
      <c r="A3753" s="194"/>
      <c r="B3753" s="195"/>
      <c r="C3753" s="183"/>
      <c r="D3753" s="192"/>
      <c r="E3753" s="192"/>
      <c r="F3753" s="191"/>
      <c r="G3753" s="213"/>
      <c r="H3753" s="215"/>
    </row>
    <row r="3754" spans="1:8" x14ac:dyDescent="0.2">
      <c r="A3754" s="194"/>
      <c r="B3754" s="195"/>
      <c r="C3754" s="183"/>
      <c r="D3754" s="192"/>
      <c r="E3754" s="192"/>
      <c r="F3754" s="191"/>
      <c r="G3754" s="213"/>
      <c r="H3754" s="215"/>
    </row>
    <row r="3755" spans="1:8" x14ac:dyDescent="0.2">
      <c r="A3755" s="194"/>
      <c r="B3755" s="195"/>
      <c r="C3755" s="183"/>
      <c r="D3755" s="192"/>
      <c r="E3755" s="192"/>
      <c r="F3755" s="191"/>
      <c r="G3755" s="213"/>
      <c r="H3755" s="215"/>
    </row>
    <row r="3756" spans="1:8" x14ac:dyDescent="0.2">
      <c r="A3756" s="194"/>
      <c r="B3756" s="195"/>
      <c r="C3756" s="183"/>
      <c r="D3756" s="192"/>
      <c r="E3756" s="192"/>
      <c r="F3756" s="191"/>
      <c r="G3756" s="213"/>
      <c r="H3756" s="215"/>
    </row>
    <row r="3757" spans="1:8" x14ac:dyDescent="0.2">
      <c r="A3757" s="194"/>
      <c r="B3757" s="195"/>
      <c r="C3757" s="183"/>
      <c r="D3757" s="192"/>
      <c r="E3757" s="192"/>
      <c r="F3757" s="191"/>
      <c r="G3757" s="213"/>
      <c r="H3757" s="215"/>
    </row>
    <row r="3758" spans="1:8" x14ac:dyDescent="0.2">
      <c r="A3758" s="194"/>
      <c r="B3758" s="195"/>
      <c r="C3758" s="183"/>
      <c r="D3758" s="192"/>
      <c r="E3758" s="192"/>
      <c r="F3758" s="191"/>
      <c r="G3758" s="213"/>
      <c r="H3758" s="215"/>
    </row>
    <row r="3759" spans="1:8" x14ac:dyDescent="0.2">
      <c r="A3759" s="194"/>
      <c r="B3759" s="195"/>
      <c r="C3759" s="183"/>
      <c r="D3759" s="192"/>
      <c r="E3759" s="192"/>
      <c r="F3759" s="191"/>
      <c r="G3759" s="213"/>
      <c r="H3759" s="215"/>
    </row>
    <row r="3760" spans="1:8" x14ac:dyDescent="0.2">
      <c r="A3760" s="194"/>
      <c r="B3760" s="195"/>
      <c r="C3760" s="183"/>
      <c r="D3760" s="192"/>
      <c r="E3760" s="192"/>
      <c r="F3760" s="191"/>
      <c r="G3760" s="213"/>
      <c r="H3760" s="215"/>
    </row>
    <row r="3761" spans="1:8" x14ac:dyDescent="0.2">
      <c r="A3761" s="194"/>
      <c r="B3761" s="195"/>
      <c r="C3761" s="183"/>
      <c r="D3761" s="192"/>
      <c r="E3761" s="192"/>
      <c r="F3761" s="191"/>
      <c r="G3761" s="213"/>
      <c r="H3761" s="215"/>
    </row>
    <row r="3762" spans="1:8" x14ac:dyDescent="0.2">
      <c r="A3762" s="194"/>
      <c r="B3762" s="195"/>
      <c r="C3762" s="183"/>
      <c r="D3762" s="192"/>
      <c r="E3762" s="192"/>
      <c r="F3762" s="191"/>
      <c r="G3762" s="213"/>
      <c r="H3762" s="215"/>
    </row>
    <row r="3763" spans="1:8" x14ac:dyDescent="0.2">
      <c r="A3763" s="194"/>
      <c r="B3763" s="195"/>
      <c r="C3763" s="183"/>
      <c r="D3763" s="192"/>
      <c r="E3763" s="192"/>
      <c r="F3763" s="191"/>
      <c r="G3763" s="213"/>
      <c r="H3763" s="215"/>
    </row>
    <row r="3764" spans="1:8" x14ac:dyDescent="0.2">
      <c r="A3764" s="194"/>
      <c r="B3764" s="195"/>
      <c r="C3764" s="183"/>
      <c r="D3764" s="192"/>
      <c r="E3764" s="192"/>
      <c r="F3764" s="191"/>
      <c r="G3764" s="213"/>
      <c r="H3764" s="215"/>
    </row>
    <row r="3765" spans="1:8" x14ac:dyDescent="0.2">
      <c r="A3765" s="194"/>
      <c r="B3765" s="195"/>
      <c r="C3765" s="183"/>
      <c r="D3765" s="192"/>
      <c r="E3765" s="192"/>
      <c r="F3765" s="191"/>
      <c r="G3765" s="213"/>
      <c r="H3765" s="215"/>
    </row>
    <row r="3766" spans="1:8" x14ac:dyDescent="0.2">
      <c r="A3766" s="194"/>
      <c r="B3766" s="195"/>
      <c r="C3766" s="183"/>
      <c r="D3766" s="192"/>
      <c r="E3766" s="192"/>
      <c r="F3766" s="191"/>
      <c r="G3766" s="213"/>
      <c r="H3766" s="215"/>
    </row>
    <row r="3767" spans="1:8" x14ac:dyDescent="0.2">
      <c r="A3767" s="194"/>
      <c r="B3767" s="195"/>
      <c r="C3767" s="183"/>
      <c r="D3767" s="192"/>
      <c r="E3767" s="192"/>
      <c r="F3767" s="191"/>
      <c r="G3767" s="213"/>
      <c r="H3767" s="215"/>
    </row>
    <row r="3768" spans="1:8" x14ac:dyDescent="0.2">
      <c r="A3768" s="194"/>
      <c r="B3768" s="195"/>
      <c r="C3768" s="183"/>
      <c r="D3768" s="192"/>
      <c r="E3768" s="192"/>
      <c r="F3768" s="191"/>
      <c r="G3768" s="213"/>
      <c r="H3768" s="215"/>
    </row>
    <row r="3769" spans="1:8" x14ac:dyDescent="0.2">
      <c r="A3769" s="194"/>
      <c r="B3769" s="195"/>
      <c r="C3769" s="183"/>
      <c r="D3769" s="192"/>
      <c r="E3769" s="192"/>
      <c r="F3769" s="191"/>
      <c r="G3769" s="213"/>
      <c r="H3769" s="215"/>
    </row>
    <row r="3770" spans="1:8" x14ac:dyDescent="0.2">
      <c r="A3770" s="194"/>
      <c r="B3770" s="195"/>
      <c r="C3770" s="183"/>
      <c r="D3770" s="192"/>
      <c r="E3770" s="192"/>
      <c r="F3770" s="191"/>
      <c r="G3770" s="213"/>
      <c r="H3770" s="215"/>
    </row>
    <row r="3771" spans="1:8" x14ac:dyDescent="0.2">
      <c r="A3771" s="194"/>
      <c r="B3771" s="195"/>
      <c r="C3771" s="183"/>
      <c r="D3771" s="192"/>
      <c r="E3771" s="192"/>
      <c r="F3771" s="191"/>
      <c r="G3771" s="213"/>
      <c r="H3771" s="215"/>
    </row>
    <row r="3772" spans="1:8" x14ac:dyDescent="0.2">
      <c r="A3772" s="194"/>
      <c r="B3772" s="195"/>
      <c r="C3772" s="183"/>
      <c r="D3772" s="192"/>
      <c r="E3772" s="192"/>
      <c r="F3772" s="191"/>
      <c r="G3772" s="213"/>
      <c r="H3772" s="215"/>
    </row>
    <row r="3773" spans="1:8" x14ac:dyDescent="0.2">
      <c r="A3773" s="194"/>
      <c r="B3773" s="195"/>
      <c r="C3773" s="183"/>
      <c r="D3773" s="192"/>
      <c r="E3773" s="192"/>
      <c r="F3773" s="191"/>
      <c r="G3773" s="213"/>
      <c r="H3773" s="215"/>
    </row>
    <row r="3774" spans="1:8" x14ac:dyDescent="0.2">
      <c r="A3774" s="194"/>
      <c r="B3774" s="195"/>
      <c r="C3774" s="183"/>
      <c r="D3774" s="192"/>
      <c r="E3774" s="192"/>
      <c r="F3774" s="191"/>
      <c r="G3774" s="213"/>
      <c r="H3774" s="215"/>
    </row>
    <row r="3775" spans="1:8" x14ac:dyDescent="0.2">
      <c r="A3775" s="194"/>
      <c r="B3775" s="195"/>
      <c r="C3775" s="183"/>
      <c r="D3775" s="192"/>
      <c r="E3775" s="192"/>
      <c r="F3775" s="191"/>
      <c r="G3775" s="213"/>
      <c r="H3775" s="215"/>
    </row>
    <row r="3776" spans="1:8" x14ac:dyDescent="0.2">
      <c r="A3776" s="194"/>
      <c r="B3776" s="195"/>
      <c r="C3776" s="183"/>
      <c r="D3776" s="192"/>
      <c r="E3776" s="192"/>
      <c r="F3776" s="191"/>
      <c r="G3776" s="213"/>
      <c r="H3776" s="215"/>
    </row>
    <row r="3777" spans="1:8" x14ac:dyDescent="0.2">
      <c r="A3777" s="194"/>
      <c r="B3777" s="195"/>
      <c r="C3777" s="183"/>
      <c r="D3777" s="192"/>
      <c r="E3777" s="192"/>
      <c r="F3777" s="191"/>
      <c r="G3777" s="213"/>
      <c r="H3777" s="215"/>
    </row>
    <row r="3778" spans="1:8" x14ac:dyDescent="0.2">
      <c r="A3778" s="194"/>
      <c r="B3778" s="195"/>
      <c r="C3778" s="183"/>
      <c r="D3778" s="192"/>
      <c r="E3778" s="192"/>
      <c r="F3778" s="191"/>
      <c r="G3778" s="213"/>
      <c r="H3778" s="215"/>
    </row>
    <row r="3779" spans="1:8" x14ac:dyDescent="0.2">
      <c r="A3779" s="194"/>
      <c r="B3779" s="195"/>
      <c r="C3779" s="183"/>
      <c r="D3779" s="192"/>
      <c r="E3779" s="192"/>
      <c r="F3779" s="191"/>
      <c r="G3779" s="213"/>
      <c r="H3779" s="215"/>
    </row>
    <row r="3780" spans="1:8" x14ac:dyDescent="0.2">
      <c r="A3780" s="194"/>
      <c r="B3780" s="195"/>
      <c r="C3780" s="183"/>
      <c r="D3780" s="192"/>
      <c r="E3780" s="192"/>
      <c r="F3780" s="191"/>
      <c r="G3780" s="213"/>
      <c r="H3780" s="215"/>
    </row>
    <row r="3781" spans="1:8" x14ac:dyDescent="0.2">
      <c r="A3781" s="194"/>
      <c r="B3781" s="195"/>
      <c r="C3781" s="183"/>
      <c r="D3781" s="192"/>
      <c r="E3781" s="192"/>
      <c r="F3781" s="191"/>
      <c r="G3781" s="213"/>
      <c r="H3781" s="215"/>
    </row>
    <row r="3782" spans="1:8" x14ac:dyDescent="0.2">
      <c r="A3782" s="194"/>
      <c r="B3782" s="195"/>
      <c r="C3782" s="183"/>
      <c r="D3782" s="192"/>
      <c r="E3782" s="192"/>
      <c r="F3782" s="191"/>
      <c r="G3782" s="213"/>
      <c r="H3782" s="215"/>
    </row>
    <row r="3783" spans="1:8" x14ac:dyDescent="0.2">
      <c r="A3783" s="194"/>
      <c r="B3783" s="195"/>
      <c r="C3783" s="183"/>
      <c r="D3783" s="192"/>
      <c r="E3783" s="192"/>
      <c r="F3783" s="191"/>
      <c r="G3783" s="213"/>
      <c r="H3783" s="215"/>
    </row>
    <row r="3784" spans="1:8" x14ac:dyDescent="0.2">
      <c r="A3784" s="194"/>
      <c r="B3784" s="195"/>
      <c r="C3784" s="183"/>
      <c r="D3784" s="192"/>
      <c r="E3784" s="192"/>
      <c r="F3784" s="191"/>
      <c r="G3784" s="213"/>
      <c r="H3784" s="215"/>
    </row>
    <row r="3785" spans="1:8" x14ac:dyDescent="0.2">
      <c r="A3785" s="194"/>
      <c r="B3785" s="195"/>
      <c r="C3785" s="183"/>
      <c r="D3785" s="192"/>
      <c r="E3785" s="192"/>
      <c r="F3785" s="191"/>
      <c r="G3785" s="213"/>
      <c r="H3785" s="215"/>
    </row>
    <row r="3786" spans="1:8" x14ac:dyDescent="0.2">
      <c r="A3786" s="194"/>
      <c r="B3786" s="195"/>
      <c r="C3786" s="183"/>
      <c r="D3786" s="192"/>
      <c r="E3786" s="192"/>
      <c r="F3786" s="191"/>
      <c r="G3786" s="213"/>
      <c r="H3786" s="215"/>
    </row>
    <row r="3787" spans="1:8" x14ac:dyDescent="0.2">
      <c r="A3787" s="194"/>
      <c r="B3787" s="195"/>
      <c r="C3787" s="183"/>
      <c r="D3787" s="192"/>
      <c r="E3787" s="192"/>
      <c r="F3787" s="191"/>
      <c r="G3787" s="213"/>
      <c r="H3787" s="215"/>
    </row>
    <row r="3788" spans="1:8" x14ac:dyDescent="0.2">
      <c r="A3788" s="194"/>
      <c r="B3788" s="195"/>
      <c r="C3788" s="183"/>
      <c r="D3788" s="192"/>
      <c r="E3788" s="192"/>
      <c r="F3788" s="191"/>
      <c r="G3788" s="213"/>
      <c r="H3788" s="215"/>
    </row>
    <row r="3789" spans="1:8" x14ac:dyDescent="0.2">
      <c r="A3789" s="194"/>
      <c r="B3789" s="195"/>
      <c r="C3789" s="183"/>
      <c r="D3789" s="192"/>
      <c r="E3789" s="192"/>
      <c r="F3789" s="191"/>
      <c r="G3789" s="213"/>
      <c r="H3789" s="215"/>
    </row>
    <row r="3790" spans="1:8" x14ac:dyDescent="0.2">
      <c r="A3790" s="194"/>
      <c r="B3790" s="195"/>
      <c r="C3790" s="183"/>
      <c r="D3790" s="192"/>
      <c r="E3790" s="192"/>
      <c r="F3790" s="191"/>
      <c r="G3790" s="213"/>
      <c r="H3790" s="215"/>
    </row>
    <row r="3791" spans="1:8" x14ac:dyDescent="0.2">
      <c r="A3791" s="194"/>
      <c r="B3791" s="195"/>
      <c r="C3791" s="183"/>
      <c r="D3791" s="192"/>
      <c r="E3791" s="192"/>
      <c r="F3791" s="191"/>
      <c r="G3791" s="213"/>
      <c r="H3791" s="215"/>
    </row>
    <row r="3792" spans="1:8" x14ac:dyDescent="0.2">
      <c r="A3792" s="194"/>
      <c r="B3792" s="195"/>
      <c r="C3792" s="183"/>
      <c r="D3792" s="192"/>
      <c r="E3792" s="192"/>
      <c r="F3792" s="191"/>
      <c r="G3792" s="213"/>
      <c r="H3792" s="215"/>
    </row>
    <row r="3793" spans="1:8" x14ac:dyDescent="0.2">
      <c r="A3793" s="194"/>
      <c r="B3793" s="195"/>
      <c r="C3793" s="183"/>
      <c r="D3793" s="192"/>
      <c r="E3793" s="192"/>
      <c r="F3793" s="191"/>
      <c r="G3793" s="213"/>
      <c r="H3793" s="215"/>
    </row>
    <row r="3794" spans="1:8" x14ac:dyDescent="0.2">
      <c r="A3794" s="194"/>
      <c r="B3794" s="195"/>
      <c r="C3794" s="183"/>
      <c r="D3794" s="192"/>
      <c r="E3794" s="192"/>
      <c r="F3794" s="191"/>
      <c r="G3794" s="213"/>
      <c r="H3794" s="215"/>
    </row>
    <row r="3795" spans="1:8" x14ac:dyDescent="0.2">
      <c r="A3795" s="194"/>
      <c r="B3795" s="195"/>
      <c r="C3795" s="183"/>
      <c r="D3795" s="192"/>
      <c r="E3795" s="192"/>
      <c r="F3795" s="191"/>
      <c r="G3795" s="213"/>
      <c r="H3795" s="215"/>
    </row>
    <row r="3796" spans="1:8" x14ac:dyDescent="0.2">
      <c r="A3796" s="194"/>
      <c r="B3796" s="195"/>
      <c r="C3796" s="183"/>
      <c r="D3796" s="192"/>
      <c r="E3796" s="192"/>
      <c r="F3796" s="191"/>
      <c r="G3796" s="213"/>
      <c r="H3796" s="215"/>
    </row>
    <row r="3797" spans="1:8" x14ac:dyDescent="0.2">
      <c r="A3797" s="194"/>
      <c r="B3797" s="195"/>
      <c r="C3797" s="183"/>
      <c r="D3797" s="192"/>
      <c r="E3797" s="192"/>
      <c r="F3797" s="191"/>
      <c r="G3797" s="213"/>
      <c r="H3797" s="215"/>
    </row>
    <row r="3798" spans="1:8" x14ac:dyDescent="0.2">
      <c r="A3798" s="194"/>
      <c r="B3798" s="195"/>
      <c r="C3798" s="183"/>
      <c r="D3798" s="192"/>
      <c r="E3798" s="192"/>
      <c r="F3798" s="191"/>
      <c r="G3798" s="213"/>
      <c r="H3798" s="215"/>
    </row>
    <row r="3799" spans="1:8" x14ac:dyDescent="0.2">
      <c r="A3799" s="194"/>
      <c r="B3799" s="195"/>
      <c r="C3799" s="183"/>
      <c r="D3799" s="192"/>
      <c r="E3799" s="192"/>
      <c r="F3799" s="191"/>
      <c r="G3799" s="213"/>
      <c r="H3799" s="215"/>
    </row>
    <row r="3800" spans="1:8" x14ac:dyDescent="0.2">
      <c r="A3800" s="194"/>
      <c r="B3800" s="195"/>
      <c r="C3800" s="183"/>
      <c r="D3800" s="192"/>
      <c r="E3800" s="192"/>
      <c r="F3800" s="191"/>
      <c r="G3800" s="213"/>
      <c r="H3800" s="215"/>
    </row>
    <row r="3801" spans="1:8" x14ac:dyDescent="0.2">
      <c r="A3801" s="194"/>
      <c r="B3801" s="195"/>
      <c r="C3801" s="183"/>
      <c r="D3801" s="192"/>
      <c r="E3801" s="192"/>
      <c r="F3801" s="191"/>
      <c r="G3801" s="213"/>
      <c r="H3801" s="215"/>
    </row>
    <row r="3802" spans="1:8" x14ac:dyDescent="0.2">
      <c r="A3802" s="194"/>
      <c r="B3802" s="195"/>
      <c r="C3802" s="183"/>
      <c r="D3802" s="192"/>
      <c r="E3802" s="192"/>
      <c r="F3802" s="191"/>
      <c r="G3802" s="213"/>
      <c r="H3802" s="215"/>
    </row>
    <row r="3803" spans="1:8" x14ac:dyDescent="0.2">
      <c r="A3803" s="194"/>
      <c r="B3803" s="195"/>
      <c r="C3803" s="183"/>
      <c r="D3803" s="192"/>
      <c r="E3803" s="192"/>
      <c r="F3803" s="191"/>
      <c r="G3803" s="213"/>
      <c r="H3803" s="215"/>
    </row>
    <row r="3804" spans="1:8" x14ac:dyDescent="0.2">
      <c r="A3804" s="194"/>
      <c r="B3804" s="195"/>
      <c r="C3804" s="183"/>
      <c r="D3804" s="192"/>
      <c r="E3804" s="192"/>
      <c r="F3804" s="191"/>
      <c r="G3804" s="213"/>
      <c r="H3804" s="215"/>
    </row>
    <row r="3805" spans="1:8" x14ac:dyDescent="0.2">
      <c r="A3805" s="194"/>
      <c r="B3805" s="195"/>
      <c r="C3805" s="183"/>
      <c r="D3805" s="192"/>
      <c r="E3805" s="192"/>
      <c r="F3805" s="191"/>
      <c r="G3805" s="213"/>
      <c r="H3805" s="215"/>
    </row>
    <row r="3806" spans="1:8" x14ac:dyDescent="0.2">
      <c r="A3806" s="194"/>
      <c r="B3806" s="195"/>
      <c r="C3806" s="183"/>
      <c r="D3806" s="192"/>
      <c r="E3806" s="192"/>
      <c r="F3806" s="191"/>
      <c r="G3806" s="213"/>
      <c r="H3806" s="215"/>
    </row>
    <row r="3807" spans="1:8" x14ac:dyDescent="0.2">
      <c r="A3807" s="194"/>
      <c r="B3807" s="195"/>
      <c r="C3807" s="183"/>
      <c r="D3807" s="192"/>
      <c r="E3807" s="192"/>
      <c r="F3807" s="191"/>
      <c r="G3807" s="213"/>
      <c r="H3807" s="215"/>
    </row>
    <row r="3808" spans="1:8" x14ac:dyDescent="0.2">
      <c r="A3808" s="194"/>
      <c r="B3808" s="195"/>
      <c r="C3808" s="183"/>
      <c r="D3808" s="192"/>
      <c r="E3808" s="192"/>
      <c r="F3808" s="191"/>
      <c r="G3808" s="213"/>
      <c r="H3808" s="215"/>
    </row>
    <row r="3809" spans="1:8" x14ac:dyDescent="0.2">
      <c r="A3809" s="194"/>
      <c r="B3809" s="195"/>
      <c r="C3809" s="183"/>
      <c r="D3809" s="192"/>
      <c r="E3809" s="192"/>
      <c r="F3809" s="191"/>
      <c r="G3809" s="213"/>
      <c r="H3809" s="215"/>
    </row>
    <row r="3810" spans="1:8" x14ac:dyDescent="0.2">
      <c r="A3810" s="194"/>
      <c r="B3810" s="195"/>
      <c r="C3810" s="183"/>
      <c r="D3810" s="192"/>
      <c r="E3810" s="192"/>
      <c r="F3810" s="191"/>
      <c r="G3810" s="213"/>
      <c r="H3810" s="215"/>
    </row>
    <row r="3811" spans="1:8" x14ac:dyDescent="0.2">
      <c r="A3811" s="194"/>
      <c r="B3811" s="195"/>
      <c r="C3811" s="183"/>
      <c r="D3811" s="192"/>
      <c r="E3811" s="192"/>
      <c r="F3811" s="191"/>
      <c r="G3811" s="213"/>
      <c r="H3811" s="215"/>
    </row>
    <row r="3812" spans="1:8" x14ac:dyDescent="0.2">
      <c r="A3812" s="194"/>
      <c r="B3812" s="195"/>
      <c r="C3812" s="183"/>
      <c r="D3812" s="192"/>
      <c r="E3812" s="192"/>
      <c r="F3812" s="191"/>
      <c r="G3812" s="213"/>
      <c r="H3812" s="215"/>
    </row>
    <row r="3813" spans="1:8" x14ac:dyDescent="0.2">
      <c r="A3813" s="194"/>
      <c r="B3813" s="195"/>
      <c r="C3813" s="183"/>
      <c r="D3813" s="192"/>
      <c r="E3813" s="192"/>
      <c r="F3813" s="191"/>
      <c r="G3813" s="213"/>
      <c r="H3813" s="215"/>
    </row>
    <row r="3814" spans="1:8" x14ac:dyDescent="0.2">
      <c r="A3814" s="194"/>
      <c r="B3814" s="195"/>
      <c r="C3814" s="183"/>
      <c r="D3814" s="192"/>
      <c r="E3814" s="192"/>
      <c r="F3814" s="191"/>
      <c r="G3814" s="213"/>
      <c r="H3814" s="215"/>
    </row>
    <row r="3815" spans="1:8" x14ac:dyDescent="0.2">
      <c r="A3815" s="194"/>
      <c r="B3815" s="195"/>
      <c r="C3815" s="183"/>
      <c r="D3815" s="192"/>
      <c r="E3815" s="192"/>
      <c r="F3815" s="191"/>
      <c r="G3815" s="213"/>
      <c r="H3815" s="215"/>
    </row>
    <row r="3816" spans="1:8" x14ac:dyDescent="0.2">
      <c r="A3816" s="194"/>
      <c r="B3816" s="195"/>
      <c r="C3816" s="183"/>
      <c r="D3816" s="192"/>
      <c r="E3816" s="192"/>
      <c r="F3816" s="191"/>
      <c r="G3816" s="213"/>
      <c r="H3816" s="215"/>
    </row>
    <row r="3817" spans="1:8" x14ac:dyDescent="0.2">
      <c r="A3817" s="194"/>
      <c r="B3817" s="195"/>
      <c r="C3817" s="183"/>
      <c r="D3817" s="192"/>
      <c r="E3817" s="192"/>
      <c r="F3817" s="191"/>
      <c r="G3817" s="213"/>
      <c r="H3817" s="215"/>
    </row>
    <row r="3818" spans="1:8" x14ac:dyDescent="0.2">
      <c r="A3818" s="194"/>
      <c r="B3818" s="195"/>
      <c r="C3818" s="183"/>
      <c r="D3818" s="192"/>
      <c r="E3818" s="192"/>
      <c r="F3818" s="191"/>
      <c r="G3818" s="213"/>
      <c r="H3818" s="215"/>
    </row>
    <row r="3819" spans="1:8" x14ac:dyDescent="0.2">
      <c r="A3819" s="194"/>
      <c r="B3819" s="195"/>
      <c r="C3819" s="183"/>
      <c r="D3819" s="192"/>
      <c r="E3819" s="192"/>
      <c r="F3819" s="191"/>
      <c r="G3819" s="213"/>
      <c r="H3819" s="215"/>
    </row>
    <row r="3820" spans="1:8" x14ac:dyDescent="0.2">
      <c r="A3820" s="194"/>
      <c r="B3820" s="195"/>
      <c r="C3820" s="183"/>
      <c r="D3820" s="192"/>
      <c r="E3820" s="192"/>
      <c r="F3820" s="191"/>
      <c r="G3820" s="213"/>
      <c r="H3820" s="215"/>
    </row>
    <row r="3821" spans="1:8" x14ac:dyDescent="0.2">
      <c r="A3821" s="194"/>
      <c r="B3821" s="195"/>
      <c r="C3821" s="183"/>
      <c r="D3821" s="192"/>
      <c r="E3821" s="192"/>
      <c r="F3821" s="191"/>
      <c r="G3821" s="213"/>
      <c r="H3821" s="215"/>
    </row>
    <row r="3822" spans="1:8" x14ac:dyDescent="0.2">
      <c r="A3822" s="194"/>
      <c r="B3822" s="195"/>
      <c r="C3822" s="183"/>
      <c r="D3822" s="192"/>
      <c r="E3822" s="192"/>
      <c r="F3822" s="191"/>
      <c r="G3822" s="213"/>
      <c r="H3822" s="215"/>
    </row>
    <row r="3823" spans="1:8" x14ac:dyDescent="0.2">
      <c r="A3823" s="194"/>
      <c r="B3823" s="195"/>
      <c r="C3823" s="183"/>
      <c r="D3823" s="192"/>
      <c r="E3823" s="192"/>
      <c r="F3823" s="191"/>
      <c r="G3823" s="213"/>
      <c r="H3823" s="215"/>
    </row>
    <row r="3824" spans="1:8" x14ac:dyDescent="0.2">
      <c r="A3824" s="194"/>
      <c r="B3824" s="195"/>
      <c r="C3824" s="183"/>
      <c r="D3824" s="192"/>
      <c r="E3824" s="192"/>
      <c r="F3824" s="191"/>
      <c r="G3824" s="213"/>
      <c r="H3824" s="215"/>
    </row>
    <row r="3825" spans="1:8" x14ac:dyDescent="0.2">
      <c r="A3825" s="194"/>
      <c r="B3825" s="195"/>
      <c r="C3825" s="183"/>
      <c r="D3825" s="192"/>
      <c r="E3825" s="192"/>
      <c r="F3825" s="191"/>
      <c r="G3825" s="213"/>
      <c r="H3825" s="215"/>
    </row>
    <row r="3826" spans="1:8" x14ac:dyDescent="0.2">
      <c r="A3826" s="194"/>
      <c r="B3826" s="195"/>
      <c r="C3826" s="183"/>
      <c r="D3826" s="192"/>
      <c r="E3826" s="192"/>
      <c r="F3826" s="191"/>
      <c r="G3826" s="213"/>
      <c r="H3826" s="215"/>
    </row>
    <row r="3827" spans="1:8" x14ac:dyDescent="0.2">
      <c r="A3827" s="194"/>
      <c r="B3827" s="195"/>
      <c r="C3827" s="183"/>
      <c r="D3827" s="192"/>
      <c r="E3827" s="192"/>
      <c r="F3827" s="191"/>
      <c r="G3827" s="213"/>
      <c r="H3827" s="215"/>
    </row>
    <row r="3828" spans="1:8" x14ac:dyDescent="0.2">
      <c r="A3828" s="194"/>
      <c r="B3828" s="195"/>
      <c r="C3828" s="183"/>
      <c r="D3828" s="192"/>
      <c r="E3828" s="192"/>
      <c r="F3828" s="191"/>
      <c r="G3828" s="213"/>
      <c r="H3828" s="215"/>
    </row>
    <row r="3829" spans="1:8" x14ac:dyDescent="0.2">
      <c r="A3829" s="194"/>
      <c r="B3829" s="195"/>
      <c r="C3829" s="183"/>
      <c r="D3829" s="192"/>
      <c r="E3829" s="192"/>
      <c r="F3829" s="191"/>
      <c r="G3829" s="213"/>
      <c r="H3829" s="215"/>
    </row>
    <row r="3830" spans="1:8" x14ac:dyDescent="0.2">
      <c r="A3830" s="194"/>
      <c r="B3830" s="195"/>
      <c r="C3830" s="183"/>
      <c r="D3830" s="192"/>
      <c r="E3830" s="192"/>
      <c r="F3830" s="191"/>
      <c r="G3830" s="213"/>
      <c r="H3830" s="215"/>
    </row>
    <row r="3831" spans="1:8" x14ac:dyDescent="0.2">
      <c r="A3831" s="194"/>
      <c r="B3831" s="195"/>
      <c r="C3831" s="183"/>
      <c r="D3831" s="192"/>
      <c r="E3831" s="192"/>
      <c r="F3831" s="191"/>
      <c r="G3831" s="213"/>
      <c r="H3831" s="215"/>
    </row>
    <row r="3832" spans="1:8" x14ac:dyDescent="0.2">
      <c r="A3832" s="194"/>
      <c r="B3832" s="195"/>
      <c r="C3832" s="183"/>
      <c r="D3832" s="192"/>
      <c r="E3832" s="192"/>
      <c r="F3832" s="191"/>
      <c r="G3832" s="213"/>
      <c r="H3832" s="215"/>
    </row>
    <row r="3833" spans="1:8" x14ac:dyDescent="0.2">
      <c r="A3833" s="194"/>
      <c r="B3833" s="195"/>
      <c r="C3833" s="183"/>
      <c r="D3833" s="192"/>
      <c r="E3833" s="192"/>
      <c r="F3833" s="191"/>
      <c r="G3833" s="213"/>
      <c r="H3833" s="215"/>
    </row>
    <row r="3834" spans="1:8" x14ac:dyDescent="0.2">
      <c r="A3834" s="194"/>
      <c r="B3834" s="195"/>
      <c r="C3834" s="183"/>
      <c r="D3834" s="192"/>
      <c r="E3834" s="192"/>
      <c r="F3834" s="191"/>
      <c r="G3834" s="213"/>
      <c r="H3834" s="215"/>
    </row>
    <row r="3835" spans="1:8" x14ac:dyDescent="0.2">
      <c r="A3835" s="194"/>
      <c r="B3835" s="195"/>
      <c r="C3835" s="183"/>
      <c r="D3835" s="192"/>
      <c r="E3835" s="192"/>
      <c r="F3835" s="191"/>
      <c r="G3835" s="213"/>
      <c r="H3835" s="215"/>
    </row>
    <row r="3836" spans="1:8" x14ac:dyDescent="0.2">
      <c r="A3836" s="194"/>
      <c r="B3836" s="195"/>
      <c r="C3836" s="183"/>
      <c r="D3836" s="192"/>
      <c r="E3836" s="192"/>
      <c r="F3836" s="191"/>
      <c r="G3836" s="213"/>
      <c r="H3836" s="215"/>
    </row>
    <row r="3837" spans="1:8" x14ac:dyDescent="0.2">
      <c r="A3837" s="194"/>
      <c r="B3837" s="195"/>
      <c r="C3837" s="183"/>
      <c r="D3837" s="192"/>
      <c r="E3837" s="192"/>
      <c r="F3837" s="191"/>
      <c r="G3837" s="213"/>
      <c r="H3837" s="215"/>
    </row>
    <row r="3838" spans="1:8" x14ac:dyDescent="0.2">
      <c r="A3838" s="194"/>
      <c r="B3838" s="195"/>
      <c r="C3838" s="183"/>
      <c r="D3838" s="192"/>
      <c r="E3838" s="192"/>
      <c r="F3838" s="191"/>
      <c r="G3838" s="213"/>
      <c r="H3838" s="215"/>
    </row>
    <row r="3839" spans="1:8" x14ac:dyDescent="0.2">
      <c r="A3839" s="194"/>
      <c r="B3839" s="195"/>
      <c r="C3839" s="183"/>
      <c r="D3839" s="192"/>
      <c r="E3839" s="192"/>
      <c r="F3839" s="191"/>
      <c r="G3839" s="213"/>
      <c r="H3839" s="215"/>
    </row>
    <row r="3840" spans="1:8" x14ac:dyDescent="0.2">
      <c r="A3840" s="194"/>
      <c r="B3840" s="195"/>
      <c r="C3840" s="183"/>
      <c r="D3840" s="192"/>
      <c r="E3840" s="192"/>
      <c r="F3840" s="191"/>
      <c r="G3840" s="213"/>
      <c r="H3840" s="215"/>
    </row>
    <row r="3841" spans="1:8" x14ac:dyDescent="0.2">
      <c r="A3841" s="194"/>
      <c r="B3841" s="195"/>
      <c r="C3841" s="183"/>
      <c r="D3841" s="192"/>
      <c r="E3841" s="192"/>
      <c r="F3841" s="191"/>
      <c r="G3841" s="213"/>
      <c r="H3841" s="215"/>
    </row>
    <row r="3842" spans="1:8" x14ac:dyDescent="0.2">
      <c r="A3842" s="194"/>
      <c r="B3842" s="195"/>
      <c r="C3842" s="183"/>
      <c r="D3842" s="192"/>
      <c r="E3842" s="192"/>
      <c r="F3842" s="191"/>
      <c r="G3842" s="213"/>
      <c r="H3842" s="215"/>
    </row>
    <row r="3843" spans="1:8" x14ac:dyDescent="0.2">
      <c r="A3843" s="194"/>
      <c r="B3843" s="195"/>
      <c r="C3843" s="183"/>
      <c r="D3843" s="192"/>
      <c r="E3843" s="192"/>
      <c r="F3843" s="191"/>
      <c r="G3843" s="213"/>
      <c r="H3843" s="215"/>
    </row>
    <row r="3844" spans="1:8" x14ac:dyDescent="0.2">
      <c r="A3844" s="194"/>
      <c r="B3844" s="195"/>
      <c r="C3844" s="183"/>
      <c r="D3844" s="192"/>
      <c r="E3844" s="192"/>
      <c r="F3844" s="191"/>
      <c r="G3844" s="213"/>
      <c r="H3844" s="215"/>
    </row>
    <row r="3845" spans="1:8" x14ac:dyDescent="0.2">
      <c r="A3845" s="194"/>
      <c r="B3845" s="195"/>
      <c r="C3845" s="183"/>
      <c r="D3845" s="192"/>
      <c r="E3845" s="192"/>
      <c r="F3845" s="191"/>
      <c r="G3845" s="213"/>
      <c r="H3845" s="215"/>
    </row>
    <row r="3846" spans="1:8" x14ac:dyDescent="0.2">
      <c r="A3846" s="194"/>
      <c r="B3846" s="195"/>
      <c r="C3846" s="183"/>
      <c r="D3846" s="192"/>
      <c r="E3846" s="192"/>
      <c r="F3846" s="191"/>
      <c r="G3846" s="213"/>
      <c r="H3846" s="215"/>
    </row>
    <row r="3847" spans="1:8" x14ac:dyDescent="0.2">
      <c r="A3847" s="194"/>
      <c r="B3847" s="195"/>
      <c r="C3847" s="183"/>
      <c r="D3847" s="192"/>
      <c r="E3847" s="192"/>
      <c r="F3847" s="191"/>
      <c r="G3847" s="213"/>
      <c r="H3847" s="215"/>
    </row>
    <row r="3848" spans="1:8" x14ac:dyDescent="0.2">
      <c r="A3848" s="194"/>
      <c r="B3848" s="195"/>
      <c r="C3848" s="183"/>
      <c r="D3848" s="192"/>
      <c r="E3848" s="192"/>
      <c r="F3848" s="191"/>
      <c r="G3848" s="213"/>
      <c r="H3848" s="215"/>
    </row>
    <row r="3849" spans="1:8" x14ac:dyDescent="0.2">
      <c r="A3849" s="194"/>
      <c r="B3849" s="195"/>
      <c r="C3849" s="183"/>
      <c r="D3849" s="192"/>
      <c r="E3849" s="192"/>
      <c r="F3849" s="191"/>
      <c r="G3849" s="213"/>
      <c r="H3849" s="215"/>
    </row>
    <row r="3850" spans="1:8" x14ac:dyDescent="0.2">
      <c r="A3850" s="194"/>
      <c r="B3850" s="195"/>
      <c r="C3850" s="183"/>
      <c r="D3850" s="192"/>
      <c r="E3850" s="192"/>
      <c r="F3850" s="191"/>
      <c r="G3850" s="213"/>
      <c r="H3850" s="215"/>
    </row>
    <row r="3851" spans="1:8" x14ac:dyDescent="0.2">
      <c r="A3851" s="194"/>
      <c r="B3851" s="195"/>
      <c r="C3851" s="183"/>
      <c r="D3851" s="192"/>
      <c r="E3851" s="192"/>
      <c r="F3851" s="191"/>
      <c r="G3851" s="213"/>
      <c r="H3851" s="215"/>
    </row>
    <row r="3852" spans="1:8" x14ac:dyDescent="0.2">
      <c r="A3852" s="194"/>
      <c r="B3852" s="195"/>
      <c r="C3852" s="183"/>
      <c r="D3852" s="192"/>
      <c r="E3852" s="192"/>
      <c r="F3852" s="191"/>
      <c r="G3852" s="213"/>
      <c r="H3852" s="215"/>
    </row>
    <row r="3853" spans="1:8" x14ac:dyDescent="0.2">
      <c r="A3853" s="194"/>
      <c r="B3853" s="195"/>
      <c r="C3853" s="183"/>
      <c r="D3853" s="192"/>
      <c r="E3853" s="192"/>
      <c r="F3853" s="191"/>
      <c r="G3853" s="213"/>
      <c r="H3853" s="215"/>
    </row>
    <row r="3854" spans="1:8" x14ac:dyDescent="0.2">
      <c r="A3854" s="194"/>
      <c r="B3854" s="195"/>
      <c r="C3854" s="183"/>
      <c r="D3854" s="192"/>
      <c r="E3854" s="192"/>
      <c r="F3854" s="191"/>
      <c r="G3854" s="213"/>
      <c r="H3854" s="215"/>
    </row>
    <row r="3855" spans="1:8" x14ac:dyDescent="0.2">
      <c r="A3855" s="194"/>
      <c r="B3855" s="195"/>
      <c r="C3855" s="183"/>
      <c r="D3855" s="192"/>
      <c r="E3855" s="192"/>
      <c r="F3855" s="191"/>
      <c r="G3855" s="213"/>
      <c r="H3855" s="215"/>
    </row>
    <row r="3856" spans="1:8" x14ac:dyDescent="0.2">
      <c r="A3856" s="194"/>
      <c r="B3856" s="195"/>
      <c r="C3856" s="183"/>
      <c r="D3856" s="192"/>
      <c r="E3856" s="192"/>
      <c r="F3856" s="191"/>
      <c r="G3856" s="213"/>
      <c r="H3856" s="215"/>
    </row>
    <row r="3857" spans="1:8" x14ac:dyDescent="0.2">
      <c r="A3857" s="194"/>
      <c r="B3857" s="195"/>
      <c r="C3857" s="183"/>
      <c r="D3857" s="192"/>
      <c r="E3857" s="192"/>
      <c r="F3857" s="191"/>
      <c r="G3857" s="213"/>
      <c r="H3857" s="215"/>
    </row>
    <row r="3858" spans="1:8" x14ac:dyDescent="0.2">
      <c r="A3858" s="194"/>
      <c r="B3858" s="195"/>
      <c r="C3858" s="183"/>
      <c r="D3858" s="192"/>
      <c r="E3858" s="192"/>
      <c r="F3858" s="191"/>
      <c r="G3858" s="213"/>
      <c r="H3858" s="215"/>
    </row>
    <row r="3859" spans="1:8" x14ac:dyDescent="0.2">
      <c r="A3859" s="194"/>
      <c r="B3859" s="195"/>
      <c r="C3859" s="183"/>
      <c r="D3859" s="192"/>
      <c r="E3859" s="192"/>
      <c r="F3859" s="191"/>
      <c r="G3859" s="213"/>
      <c r="H3859" s="215"/>
    </row>
    <row r="3860" spans="1:8" x14ac:dyDescent="0.2">
      <c r="A3860" s="194"/>
      <c r="B3860" s="195"/>
      <c r="C3860" s="183"/>
      <c r="D3860" s="192"/>
      <c r="E3860" s="192"/>
      <c r="F3860" s="191"/>
      <c r="G3860" s="213"/>
      <c r="H3860" s="215"/>
    </row>
    <row r="3861" spans="1:8" x14ac:dyDescent="0.2">
      <c r="A3861" s="194"/>
      <c r="B3861" s="195"/>
      <c r="C3861" s="183"/>
      <c r="D3861" s="192"/>
      <c r="E3861" s="192"/>
      <c r="F3861" s="191"/>
      <c r="G3861" s="213"/>
      <c r="H3861" s="215"/>
    </row>
    <row r="3862" spans="1:8" x14ac:dyDescent="0.2">
      <c r="A3862" s="194"/>
      <c r="B3862" s="195"/>
      <c r="C3862" s="183"/>
      <c r="D3862" s="192"/>
      <c r="E3862" s="192"/>
      <c r="F3862" s="191"/>
      <c r="G3862" s="213"/>
      <c r="H3862" s="215"/>
    </row>
    <row r="3863" spans="1:8" x14ac:dyDescent="0.2">
      <c r="A3863" s="194"/>
      <c r="B3863" s="195"/>
      <c r="C3863" s="183"/>
      <c r="D3863" s="192"/>
      <c r="E3863" s="192"/>
      <c r="F3863" s="191"/>
      <c r="G3863" s="213"/>
      <c r="H3863" s="215"/>
    </row>
    <row r="3864" spans="1:8" x14ac:dyDescent="0.2">
      <c r="A3864" s="194"/>
      <c r="B3864" s="195"/>
      <c r="C3864" s="183"/>
      <c r="D3864" s="192"/>
      <c r="E3864" s="192"/>
      <c r="F3864" s="191"/>
      <c r="G3864" s="213"/>
      <c r="H3864" s="215"/>
    </row>
    <row r="3865" spans="1:8" x14ac:dyDescent="0.2">
      <c r="A3865" s="194"/>
      <c r="B3865" s="195"/>
      <c r="C3865" s="183"/>
      <c r="D3865" s="192"/>
      <c r="E3865" s="192"/>
      <c r="F3865" s="191"/>
      <c r="G3865" s="213"/>
      <c r="H3865" s="215"/>
    </row>
    <row r="3866" spans="1:8" x14ac:dyDescent="0.2">
      <c r="A3866" s="194"/>
      <c r="B3866" s="195"/>
      <c r="C3866" s="183"/>
      <c r="D3866" s="192"/>
      <c r="E3866" s="192"/>
      <c r="F3866" s="191"/>
      <c r="G3866" s="213"/>
      <c r="H3866" s="215"/>
    </row>
    <row r="3867" spans="1:8" x14ac:dyDescent="0.2">
      <c r="A3867" s="194"/>
      <c r="B3867" s="195"/>
      <c r="C3867" s="183"/>
      <c r="D3867" s="192"/>
      <c r="E3867" s="192"/>
      <c r="F3867" s="191"/>
      <c r="G3867" s="213"/>
      <c r="H3867" s="215"/>
    </row>
    <row r="3868" spans="1:8" x14ac:dyDescent="0.2">
      <c r="A3868" s="194"/>
      <c r="B3868" s="195"/>
      <c r="C3868" s="183"/>
      <c r="D3868" s="192"/>
      <c r="E3868" s="192"/>
      <c r="F3868" s="191"/>
      <c r="G3868" s="213"/>
      <c r="H3868" s="215"/>
    </row>
    <row r="3869" spans="1:8" x14ac:dyDescent="0.2">
      <c r="A3869" s="194"/>
      <c r="B3869" s="195"/>
      <c r="C3869" s="183"/>
      <c r="D3869" s="192"/>
      <c r="E3869" s="192"/>
      <c r="F3869" s="191"/>
      <c r="G3869" s="213"/>
      <c r="H3869" s="215"/>
    </row>
    <row r="3870" spans="1:8" x14ac:dyDescent="0.2">
      <c r="A3870" s="194"/>
      <c r="B3870" s="195"/>
      <c r="C3870" s="183"/>
      <c r="D3870" s="192"/>
      <c r="E3870" s="192"/>
      <c r="F3870" s="191"/>
      <c r="G3870" s="213"/>
      <c r="H3870" s="215"/>
    </row>
    <row r="3871" spans="1:8" x14ac:dyDescent="0.2">
      <c r="A3871" s="194"/>
      <c r="B3871" s="195"/>
      <c r="C3871" s="183"/>
      <c r="D3871" s="192"/>
      <c r="E3871" s="192"/>
      <c r="F3871" s="191"/>
      <c r="G3871" s="213"/>
      <c r="H3871" s="215"/>
    </row>
    <row r="3872" spans="1:8" x14ac:dyDescent="0.2">
      <c r="A3872" s="194"/>
      <c r="B3872" s="195"/>
      <c r="C3872" s="183"/>
      <c r="D3872" s="192"/>
      <c r="E3872" s="192"/>
      <c r="F3872" s="191"/>
      <c r="G3872" s="213"/>
      <c r="H3872" s="215"/>
    </row>
    <row r="3873" spans="1:8" x14ac:dyDescent="0.2">
      <c r="A3873" s="194"/>
      <c r="B3873" s="195"/>
      <c r="C3873" s="183"/>
      <c r="D3873" s="192"/>
      <c r="E3873" s="192"/>
      <c r="F3873" s="191"/>
      <c r="G3873" s="213"/>
      <c r="H3873" s="215"/>
    </row>
    <row r="3874" spans="1:8" x14ac:dyDescent="0.2">
      <c r="A3874" s="194"/>
      <c r="B3874" s="195"/>
      <c r="C3874" s="183"/>
      <c r="D3874" s="192"/>
      <c r="E3874" s="192"/>
      <c r="F3874" s="191"/>
      <c r="G3874" s="213"/>
      <c r="H3874" s="215"/>
    </row>
    <row r="3875" spans="1:8" x14ac:dyDescent="0.2">
      <c r="A3875" s="194"/>
      <c r="B3875" s="195"/>
      <c r="C3875" s="183"/>
      <c r="D3875" s="192"/>
      <c r="E3875" s="192"/>
      <c r="F3875" s="191"/>
      <c r="G3875" s="213"/>
      <c r="H3875" s="215"/>
    </row>
    <row r="3876" spans="1:8" x14ac:dyDescent="0.2">
      <c r="A3876" s="194"/>
      <c r="B3876" s="195"/>
      <c r="C3876" s="183"/>
      <c r="D3876" s="192"/>
      <c r="E3876" s="192"/>
      <c r="F3876" s="191"/>
      <c r="G3876" s="213"/>
      <c r="H3876" s="215"/>
    </row>
    <row r="3877" spans="1:8" x14ac:dyDescent="0.2">
      <c r="A3877" s="194"/>
      <c r="B3877" s="195"/>
      <c r="C3877" s="183"/>
      <c r="D3877" s="192"/>
      <c r="E3877" s="192"/>
      <c r="F3877" s="191"/>
      <c r="G3877" s="213"/>
      <c r="H3877" s="215"/>
    </row>
    <row r="3878" spans="1:8" x14ac:dyDescent="0.2">
      <c r="A3878" s="194"/>
      <c r="B3878" s="195"/>
      <c r="C3878" s="183"/>
      <c r="D3878" s="192"/>
      <c r="E3878" s="192"/>
      <c r="F3878" s="191"/>
      <c r="G3878" s="213"/>
      <c r="H3878" s="215"/>
    </row>
    <row r="3879" spans="1:8" x14ac:dyDescent="0.2">
      <c r="A3879" s="194"/>
      <c r="B3879" s="195"/>
      <c r="C3879" s="183"/>
      <c r="D3879" s="192"/>
      <c r="E3879" s="192"/>
      <c r="F3879" s="191"/>
      <c r="G3879" s="213"/>
      <c r="H3879" s="215"/>
    </row>
    <row r="3880" spans="1:8" x14ac:dyDescent="0.2">
      <c r="A3880" s="194"/>
      <c r="B3880" s="195"/>
      <c r="C3880" s="183"/>
      <c r="D3880" s="192"/>
      <c r="E3880" s="192"/>
      <c r="F3880" s="191"/>
      <c r="G3880" s="213"/>
      <c r="H3880" s="215"/>
    </row>
    <row r="3881" spans="1:8" x14ac:dyDescent="0.2">
      <c r="A3881" s="194"/>
      <c r="B3881" s="195"/>
      <c r="C3881" s="183"/>
      <c r="D3881" s="192"/>
      <c r="E3881" s="192"/>
      <c r="F3881" s="191"/>
      <c r="G3881" s="213"/>
      <c r="H3881" s="215"/>
    </row>
    <row r="3882" spans="1:8" x14ac:dyDescent="0.2">
      <c r="A3882" s="194"/>
      <c r="B3882" s="195"/>
      <c r="C3882" s="183"/>
      <c r="D3882" s="192"/>
      <c r="E3882" s="192"/>
      <c r="F3882" s="191"/>
      <c r="G3882" s="213"/>
      <c r="H3882" s="215"/>
    </row>
    <row r="3883" spans="1:8" x14ac:dyDescent="0.2">
      <c r="A3883" s="194"/>
      <c r="B3883" s="195"/>
      <c r="C3883" s="183"/>
      <c r="D3883" s="192"/>
      <c r="E3883" s="192"/>
      <c r="F3883" s="191"/>
      <c r="G3883" s="213"/>
      <c r="H3883" s="215"/>
    </row>
    <row r="3884" spans="1:8" x14ac:dyDescent="0.2">
      <c r="A3884" s="194"/>
      <c r="B3884" s="195"/>
      <c r="C3884" s="183"/>
      <c r="D3884" s="192"/>
      <c r="E3884" s="192"/>
      <c r="F3884" s="191"/>
      <c r="G3884" s="213"/>
      <c r="H3884" s="215"/>
    </row>
    <row r="3885" spans="1:8" x14ac:dyDescent="0.2">
      <c r="A3885" s="194"/>
      <c r="B3885" s="195"/>
      <c r="C3885" s="183"/>
      <c r="D3885" s="192"/>
      <c r="E3885" s="192"/>
      <c r="F3885" s="191"/>
      <c r="G3885" s="213"/>
      <c r="H3885" s="215"/>
    </row>
    <row r="3886" spans="1:8" x14ac:dyDescent="0.2">
      <c r="A3886" s="194"/>
      <c r="B3886" s="195"/>
      <c r="C3886" s="183"/>
      <c r="D3886" s="192"/>
      <c r="E3886" s="192"/>
      <c r="F3886" s="191"/>
      <c r="G3886" s="213"/>
      <c r="H3886" s="215"/>
    </row>
    <row r="3887" spans="1:8" x14ac:dyDescent="0.2">
      <c r="A3887" s="194"/>
      <c r="B3887" s="195"/>
      <c r="C3887" s="183"/>
      <c r="D3887" s="192"/>
      <c r="E3887" s="192"/>
      <c r="F3887" s="191"/>
      <c r="G3887" s="213"/>
      <c r="H3887" s="215"/>
    </row>
    <row r="3888" spans="1:8" x14ac:dyDescent="0.2">
      <c r="A3888" s="194"/>
      <c r="B3888" s="195"/>
      <c r="C3888" s="183"/>
      <c r="D3888" s="192"/>
      <c r="E3888" s="192"/>
      <c r="F3888" s="191"/>
      <c r="G3888" s="213"/>
      <c r="H3888" s="215"/>
    </row>
    <row r="3889" spans="1:8" x14ac:dyDescent="0.2">
      <c r="A3889" s="194"/>
      <c r="B3889" s="195"/>
      <c r="C3889" s="183"/>
      <c r="D3889" s="192"/>
      <c r="E3889" s="192"/>
      <c r="F3889" s="191"/>
      <c r="G3889" s="213"/>
      <c r="H3889" s="215"/>
    </row>
    <row r="3890" spans="1:8" x14ac:dyDescent="0.2">
      <c r="A3890" s="194"/>
      <c r="B3890" s="195"/>
      <c r="C3890" s="183"/>
      <c r="D3890" s="192"/>
      <c r="E3890" s="192"/>
      <c r="F3890" s="191"/>
      <c r="G3890" s="213"/>
      <c r="H3890" s="215"/>
    </row>
    <row r="3891" spans="1:8" x14ac:dyDescent="0.2">
      <c r="A3891" s="194"/>
      <c r="B3891" s="195"/>
      <c r="C3891" s="183"/>
      <c r="D3891" s="192"/>
      <c r="E3891" s="192"/>
      <c r="F3891" s="191"/>
      <c r="G3891" s="213"/>
      <c r="H3891" s="215"/>
    </row>
    <row r="3892" spans="1:8" x14ac:dyDescent="0.2">
      <c r="A3892" s="194"/>
      <c r="B3892" s="195"/>
      <c r="C3892" s="183"/>
      <c r="D3892" s="192"/>
      <c r="E3892" s="192"/>
      <c r="F3892" s="191"/>
      <c r="G3892" s="213"/>
      <c r="H3892" s="215"/>
    </row>
    <row r="3893" spans="1:8" x14ac:dyDescent="0.2">
      <c r="A3893" s="194"/>
      <c r="B3893" s="195"/>
      <c r="C3893" s="183"/>
      <c r="D3893" s="192"/>
      <c r="E3893" s="192"/>
      <c r="F3893" s="191"/>
      <c r="G3893" s="213"/>
      <c r="H3893" s="215"/>
    </row>
    <row r="3894" spans="1:8" x14ac:dyDescent="0.2">
      <c r="A3894" s="194"/>
      <c r="B3894" s="195"/>
      <c r="C3894" s="183"/>
      <c r="D3894" s="192"/>
      <c r="E3894" s="192"/>
      <c r="F3894" s="191"/>
      <c r="G3894" s="213"/>
      <c r="H3894" s="215"/>
    </row>
    <row r="3895" spans="1:8" x14ac:dyDescent="0.2">
      <c r="A3895" s="194"/>
      <c r="B3895" s="195"/>
      <c r="C3895" s="183"/>
      <c r="D3895" s="192"/>
      <c r="E3895" s="192"/>
      <c r="F3895" s="191"/>
      <c r="G3895" s="213"/>
      <c r="H3895" s="215"/>
    </row>
    <row r="3896" spans="1:8" x14ac:dyDescent="0.2">
      <c r="A3896" s="194"/>
      <c r="B3896" s="195"/>
      <c r="C3896" s="183"/>
      <c r="D3896" s="192"/>
      <c r="E3896" s="192"/>
      <c r="F3896" s="191"/>
      <c r="G3896" s="213"/>
      <c r="H3896" s="215"/>
    </row>
    <row r="3897" spans="1:8" x14ac:dyDescent="0.2">
      <c r="A3897" s="194"/>
      <c r="B3897" s="195"/>
      <c r="C3897" s="183"/>
      <c r="D3897" s="192"/>
      <c r="E3897" s="192"/>
      <c r="F3897" s="191"/>
      <c r="G3897" s="213"/>
      <c r="H3897" s="215"/>
    </row>
    <row r="3898" spans="1:8" x14ac:dyDescent="0.2">
      <c r="A3898" s="194"/>
      <c r="B3898" s="195"/>
      <c r="C3898" s="183"/>
      <c r="D3898" s="192"/>
      <c r="E3898" s="192"/>
      <c r="F3898" s="191"/>
      <c r="G3898" s="213"/>
      <c r="H3898" s="215"/>
    </row>
    <row r="3899" spans="1:8" x14ac:dyDescent="0.2">
      <c r="A3899" s="194"/>
      <c r="B3899" s="195"/>
      <c r="C3899" s="183"/>
      <c r="D3899" s="192"/>
      <c r="E3899" s="192"/>
      <c r="F3899" s="191"/>
      <c r="G3899" s="213"/>
      <c r="H3899" s="215"/>
    </row>
    <row r="3900" spans="1:8" x14ac:dyDescent="0.2">
      <c r="A3900" s="194"/>
      <c r="B3900" s="195"/>
      <c r="C3900" s="183"/>
      <c r="D3900" s="192"/>
      <c r="E3900" s="192"/>
      <c r="F3900" s="191"/>
      <c r="G3900" s="213"/>
      <c r="H3900" s="215"/>
    </row>
    <row r="3901" spans="1:8" x14ac:dyDescent="0.2">
      <c r="A3901" s="194"/>
      <c r="B3901" s="195"/>
      <c r="C3901" s="183"/>
      <c r="D3901" s="192"/>
      <c r="E3901" s="192"/>
      <c r="F3901" s="191"/>
      <c r="G3901" s="213"/>
      <c r="H3901" s="215"/>
    </row>
    <row r="3902" spans="1:8" x14ac:dyDescent="0.2">
      <c r="A3902" s="194"/>
      <c r="B3902" s="195"/>
      <c r="C3902" s="183"/>
      <c r="D3902" s="192"/>
      <c r="E3902" s="192"/>
      <c r="F3902" s="191"/>
      <c r="G3902" s="213"/>
      <c r="H3902" s="215"/>
    </row>
    <row r="3903" spans="1:8" x14ac:dyDescent="0.2">
      <c r="A3903" s="194"/>
      <c r="B3903" s="195"/>
      <c r="C3903" s="183"/>
      <c r="D3903" s="192"/>
      <c r="E3903" s="192"/>
      <c r="F3903" s="191"/>
      <c r="G3903" s="213"/>
      <c r="H3903" s="215"/>
    </row>
    <row r="3904" spans="1:8" x14ac:dyDescent="0.2">
      <c r="A3904" s="194"/>
      <c r="B3904" s="195"/>
      <c r="C3904" s="183"/>
      <c r="D3904" s="192"/>
      <c r="E3904" s="192"/>
      <c r="F3904" s="191"/>
      <c r="G3904" s="213"/>
      <c r="H3904" s="215"/>
    </row>
    <row r="3905" spans="1:8" x14ac:dyDescent="0.2">
      <c r="A3905" s="194"/>
      <c r="B3905" s="195"/>
      <c r="C3905" s="183"/>
      <c r="D3905" s="192"/>
      <c r="E3905" s="192"/>
      <c r="F3905" s="191"/>
      <c r="G3905" s="213"/>
      <c r="H3905" s="215"/>
    </row>
    <row r="3906" spans="1:8" x14ac:dyDescent="0.2">
      <c r="A3906" s="194"/>
      <c r="B3906" s="195"/>
      <c r="C3906" s="183"/>
      <c r="D3906" s="192"/>
      <c r="E3906" s="192"/>
      <c r="F3906" s="191"/>
      <c r="G3906" s="213"/>
      <c r="H3906" s="215"/>
    </row>
    <row r="3907" spans="1:8" x14ac:dyDescent="0.2">
      <c r="A3907" s="194"/>
      <c r="B3907" s="195"/>
      <c r="C3907" s="183"/>
      <c r="D3907" s="192"/>
      <c r="E3907" s="192"/>
      <c r="F3907" s="191"/>
      <c r="G3907" s="213"/>
      <c r="H3907" s="215"/>
    </row>
    <row r="3908" spans="1:8" x14ac:dyDescent="0.2">
      <c r="A3908" s="194"/>
      <c r="B3908" s="195"/>
      <c r="C3908" s="183"/>
      <c r="D3908" s="192"/>
      <c r="E3908" s="192"/>
      <c r="F3908" s="191"/>
      <c r="G3908" s="213"/>
      <c r="H3908" s="215"/>
    </row>
    <row r="3909" spans="1:8" x14ac:dyDescent="0.2">
      <c r="A3909" s="194"/>
      <c r="B3909" s="195"/>
      <c r="C3909" s="183"/>
      <c r="D3909" s="192"/>
      <c r="E3909" s="192"/>
      <c r="F3909" s="191"/>
      <c r="G3909" s="213"/>
      <c r="H3909" s="215"/>
    </row>
    <row r="3910" spans="1:8" x14ac:dyDescent="0.2">
      <c r="A3910" s="194"/>
      <c r="B3910" s="195"/>
      <c r="C3910" s="183"/>
      <c r="D3910" s="192"/>
      <c r="E3910" s="192"/>
      <c r="F3910" s="191"/>
      <c r="G3910" s="213"/>
      <c r="H3910" s="215"/>
    </row>
    <row r="3911" spans="1:8" x14ac:dyDescent="0.2">
      <c r="A3911" s="194"/>
      <c r="B3911" s="195"/>
      <c r="C3911" s="183"/>
      <c r="D3911" s="192"/>
      <c r="E3911" s="192"/>
      <c r="F3911" s="191"/>
      <c r="G3911" s="213"/>
      <c r="H3911" s="215"/>
    </row>
    <row r="3912" spans="1:8" x14ac:dyDescent="0.2">
      <c r="A3912" s="194"/>
      <c r="B3912" s="195"/>
      <c r="C3912" s="183"/>
      <c r="D3912" s="192"/>
      <c r="E3912" s="192"/>
      <c r="F3912" s="191"/>
      <c r="G3912" s="213"/>
      <c r="H3912" s="215"/>
    </row>
    <row r="3913" spans="1:8" x14ac:dyDescent="0.2">
      <c r="A3913" s="194"/>
      <c r="B3913" s="195"/>
      <c r="C3913" s="183"/>
      <c r="D3913" s="192"/>
      <c r="E3913" s="192"/>
      <c r="F3913" s="191"/>
      <c r="G3913" s="213"/>
      <c r="H3913" s="215"/>
    </row>
    <row r="3914" spans="1:8" x14ac:dyDescent="0.2">
      <c r="A3914" s="194"/>
      <c r="B3914" s="195"/>
      <c r="C3914" s="183"/>
      <c r="D3914" s="192"/>
      <c r="E3914" s="192"/>
      <c r="F3914" s="191"/>
      <c r="G3914" s="213"/>
      <c r="H3914" s="215"/>
    </row>
    <row r="3915" spans="1:8" x14ac:dyDescent="0.2">
      <c r="A3915" s="194"/>
      <c r="B3915" s="195"/>
      <c r="C3915" s="183"/>
      <c r="D3915" s="192"/>
      <c r="E3915" s="192"/>
      <c r="F3915" s="191"/>
      <c r="G3915" s="213"/>
      <c r="H3915" s="215"/>
    </row>
    <row r="3916" spans="1:8" x14ac:dyDescent="0.2">
      <c r="A3916" s="194"/>
      <c r="B3916" s="195"/>
      <c r="C3916" s="183"/>
      <c r="D3916" s="192"/>
      <c r="E3916" s="192"/>
      <c r="F3916" s="191"/>
      <c r="G3916" s="213"/>
      <c r="H3916" s="215"/>
    </row>
    <row r="3917" spans="1:8" x14ac:dyDescent="0.2">
      <c r="A3917" s="194"/>
      <c r="B3917" s="195"/>
      <c r="C3917" s="183"/>
      <c r="D3917" s="192"/>
      <c r="E3917" s="192"/>
      <c r="F3917" s="191"/>
      <c r="G3917" s="213"/>
      <c r="H3917" s="215"/>
    </row>
    <row r="3918" spans="1:8" x14ac:dyDescent="0.2">
      <c r="A3918" s="194"/>
      <c r="B3918" s="195"/>
      <c r="C3918" s="183"/>
      <c r="D3918" s="192"/>
      <c r="E3918" s="192"/>
      <c r="F3918" s="191"/>
      <c r="G3918" s="213"/>
      <c r="H3918" s="215"/>
    </row>
    <row r="3919" spans="1:8" x14ac:dyDescent="0.2">
      <c r="A3919" s="194"/>
      <c r="B3919" s="195"/>
      <c r="C3919" s="183"/>
      <c r="D3919" s="192"/>
      <c r="E3919" s="192"/>
      <c r="F3919" s="191"/>
      <c r="G3919" s="213"/>
      <c r="H3919" s="215"/>
    </row>
    <row r="3920" spans="1:8" x14ac:dyDescent="0.2">
      <c r="A3920" s="194"/>
      <c r="B3920" s="195"/>
      <c r="C3920" s="183"/>
      <c r="D3920" s="192"/>
      <c r="E3920" s="192"/>
      <c r="F3920" s="191"/>
      <c r="G3920" s="213"/>
      <c r="H3920" s="215"/>
    </row>
    <row r="3921" spans="1:8" x14ac:dyDescent="0.2">
      <c r="A3921" s="194"/>
      <c r="B3921" s="195"/>
      <c r="C3921" s="183"/>
      <c r="D3921" s="192"/>
      <c r="E3921" s="192"/>
      <c r="F3921" s="191"/>
      <c r="G3921" s="213"/>
      <c r="H3921" s="215"/>
    </row>
    <row r="3922" spans="1:8" x14ac:dyDescent="0.2">
      <c r="A3922" s="194"/>
      <c r="B3922" s="195"/>
      <c r="C3922" s="183"/>
      <c r="D3922" s="192"/>
      <c r="E3922" s="192"/>
      <c r="F3922" s="191"/>
      <c r="G3922" s="213"/>
      <c r="H3922" s="215"/>
    </row>
    <row r="3923" spans="1:8" x14ac:dyDescent="0.2">
      <c r="A3923" s="194"/>
      <c r="B3923" s="195"/>
      <c r="C3923" s="183"/>
      <c r="D3923" s="192"/>
      <c r="E3923" s="192"/>
      <c r="F3923" s="191"/>
      <c r="G3923" s="213"/>
      <c r="H3923" s="215"/>
    </row>
    <row r="3924" spans="1:8" x14ac:dyDescent="0.2">
      <c r="A3924" s="194"/>
      <c r="B3924" s="195"/>
      <c r="C3924" s="183"/>
      <c r="D3924" s="192"/>
      <c r="E3924" s="192"/>
      <c r="F3924" s="191"/>
      <c r="G3924" s="213"/>
      <c r="H3924" s="215"/>
    </row>
    <row r="3925" spans="1:8" x14ac:dyDescent="0.2">
      <c r="A3925" s="194"/>
      <c r="B3925" s="195"/>
      <c r="C3925" s="183"/>
      <c r="D3925" s="192"/>
      <c r="E3925" s="192"/>
      <c r="F3925" s="191"/>
      <c r="G3925" s="213"/>
      <c r="H3925" s="215"/>
    </row>
    <row r="3926" spans="1:8" x14ac:dyDescent="0.2">
      <c r="A3926" s="194"/>
      <c r="B3926" s="195"/>
      <c r="C3926" s="183"/>
      <c r="D3926" s="192"/>
      <c r="E3926" s="192"/>
      <c r="F3926" s="191"/>
      <c r="G3926" s="213"/>
      <c r="H3926" s="215"/>
    </row>
    <row r="3927" spans="1:8" x14ac:dyDescent="0.2">
      <c r="A3927" s="194"/>
      <c r="B3927" s="195"/>
      <c r="C3927" s="183"/>
      <c r="D3927" s="192"/>
      <c r="E3927" s="192"/>
      <c r="F3927" s="191"/>
      <c r="G3927" s="213"/>
      <c r="H3927" s="215"/>
    </row>
    <row r="3928" spans="1:8" x14ac:dyDescent="0.2">
      <c r="A3928" s="194"/>
      <c r="B3928" s="195"/>
      <c r="C3928" s="183"/>
      <c r="D3928" s="192"/>
      <c r="E3928" s="192"/>
      <c r="F3928" s="191"/>
      <c r="G3928" s="213"/>
      <c r="H3928" s="215"/>
    </row>
    <row r="3929" spans="1:8" x14ac:dyDescent="0.2">
      <c r="A3929" s="194"/>
      <c r="B3929" s="195"/>
      <c r="C3929" s="183"/>
      <c r="D3929" s="192"/>
      <c r="E3929" s="192"/>
      <c r="F3929" s="191"/>
      <c r="G3929" s="213"/>
      <c r="H3929" s="215"/>
    </row>
    <row r="3930" spans="1:8" x14ac:dyDescent="0.2">
      <c r="A3930" s="194"/>
      <c r="B3930" s="195"/>
      <c r="C3930" s="183"/>
      <c r="D3930" s="192"/>
      <c r="E3930" s="192"/>
      <c r="F3930" s="191"/>
      <c r="G3930" s="213"/>
      <c r="H3930" s="215"/>
    </row>
    <row r="3931" spans="1:8" x14ac:dyDescent="0.2">
      <c r="A3931" s="194"/>
      <c r="B3931" s="195"/>
      <c r="C3931" s="183"/>
      <c r="D3931" s="192"/>
      <c r="E3931" s="192"/>
      <c r="F3931" s="191"/>
      <c r="G3931" s="213"/>
      <c r="H3931" s="215"/>
    </row>
    <row r="3932" spans="1:8" x14ac:dyDescent="0.2">
      <c r="A3932" s="194"/>
      <c r="B3932" s="195"/>
      <c r="C3932" s="183"/>
      <c r="D3932" s="192"/>
      <c r="E3932" s="192"/>
      <c r="F3932" s="191"/>
      <c r="G3932" s="213"/>
      <c r="H3932" s="215"/>
    </row>
    <row r="3933" spans="1:8" x14ac:dyDescent="0.2">
      <c r="A3933" s="194"/>
      <c r="B3933" s="195"/>
      <c r="C3933" s="183"/>
      <c r="D3933" s="192"/>
      <c r="E3933" s="192"/>
      <c r="F3933" s="191"/>
      <c r="G3933" s="213"/>
      <c r="H3933" s="215"/>
    </row>
    <row r="3934" spans="1:8" x14ac:dyDescent="0.2">
      <c r="A3934" s="194"/>
      <c r="B3934" s="195"/>
      <c r="C3934" s="183"/>
      <c r="D3934" s="192"/>
      <c r="E3934" s="192"/>
      <c r="F3934" s="191"/>
      <c r="G3934" s="213"/>
      <c r="H3934" s="215"/>
    </row>
    <row r="3935" spans="1:8" x14ac:dyDescent="0.2">
      <c r="A3935" s="194"/>
      <c r="B3935" s="195"/>
      <c r="C3935" s="183"/>
      <c r="D3935" s="192"/>
      <c r="E3935" s="192"/>
      <c r="F3935" s="191"/>
      <c r="G3935" s="213"/>
      <c r="H3935" s="215"/>
    </row>
    <row r="3936" spans="1:8" x14ac:dyDescent="0.2">
      <c r="A3936" s="194"/>
      <c r="B3936" s="195"/>
      <c r="C3936" s="183"/>
      <c r="D3936" s="192"/>
      <c r="E3936" s="192"/>
      <c r="F3936" s="191"/>
      <c r="G3936" s="213"/>
      <c r="H3936" s="215"/>
    </row>
    <row r="3937" spans="1:8" x14ac:dyDescent="0.2">
      <c r="A3937" s="194"/>
      <c r="B3937" s="195"/>
      <c r="C3937" s="183"/>
      <c r="D3937" s="192"/>
      <c r="E3937" s="192"/>
      <c r="F3937" s="191"/>
      <c r="G3937" s="213"/>
      <c r="H3937" s="215"/>
    </row>
    <row r="3938" spans="1:8" x14ac:dyDescent="0.2">
      <c r="A3938" s="194"/>
      <c r="B3938" s="195"/>
      <c r="C3938" s="183"/>
      <c r="D3938" s="192"/>
      <c r="E3938" s="192"/>
      <c r="F3938" s="191"/>
      <c r="G3938" s="213"/>
      <c r="H3938" s="215"/>
    </row>
    <row r="3939" spans="1:8" x14ac:dyDescent="0.2">
      <c r="A3939" s="194"/>
      <c r="B3939" s="195"/>
      <c r="C3939" s="183"/>
      <c r="D3939" s="192"/>
      <c r="E3939" s="192"/>
      <c r="F3939" s="191"/>
      <c r="G3939" s="213"/>
      <c r="H3939" s="215"/>
    </row>
    <row r="3940" spans="1:8" x14ac:dyDescent="0.2">
      <c r="A3940" s="194"/>
      <c r="B3940" s="195"/>
      <c r="C3940" s="183"/>
      <c r="D3940" s="192"/>
      <c r="E3940" s="192"/>
      <c r="F3940" s="191"/>
      <c r="G3940" s="213"/>
      <c r="H3940" s="215"/>
    </row>
    <row r="3941" spans="1:8" x14ac:dyDescent="0.2">
      <c r="A3941" s="194"/>
      <c r="B3941" s="195"/>
      <c r="C3941" s="183"/>
      <c r="D3941" s="192"/>
      <c r="E3941" s="192"/>
      <c r="F3941" s="191"/>
      <c r="G3941" s="213"/>
      <c r="H3941" s="215"/>
    </row>
    <row r="3942" spans="1:8" x14ac:dyDescent="0.2">
      <c r="A3942" s="194"/>
      <c r="B3942" s="195"/>
      <c r="C3942" s="183"/>
      <c r="D3942" s="192"/>
      <c r="E3942" s="192"/>
      <c r="F3942" s="191"/>
      <c r="G3942" s="213"/>
      <c r="H3942" s="215"/>
    </row>
    <row r="3943" spans="1:8" x14ac:dyDescent="0.2">
      <c r="A3943" s="194"/>
      <c r="B3943" s="195"/>
      <c r="C3943" s="183"/>
      <c r="D3943" s="192"/>
      <c r="E3943" s="192"/>
      <c r="F3943" s="191"/>
      <c r="G3943" s="213"/>
      <c r="H3943" s="215"/>
    </row>
    <row r="3944" spans="1:8" x14ac:dyDescent="0.2">
      <c r="A3944" s="194"/>
      <c r="B3944" s="195"/>
      <c r="C3944" s="183"/>
      <c r="D3944" s="192"/>
      <c r="E3944" s="192"/>
      <c r="F3944" s="191"/>
      <c r="G3944" s="213"/>
      <c r="H3944" s="215"/>
    </row>
    <row r="3945" spans="1:8" x14ac:dyDescent="0.2">
      <c r="A3945" s="194"/>
      <c r="B3945" s="195"/>
      <c r="C3945" s="183"/>
      <c r="D3945" s="192"/>
      <c r="E3945" s="192"/>
      <c r="F3945" s="191"/>
      <c r="G3945" s="213"/>
      <c r="H3945" s="215"/>
    </row>
    <row r="3946" spans="1:8" x14ac:dyDescent="0.2">
      <c r="A3946" s="194"/>
      <c r="B3946" s="195"/>
      <c r="C3946" s="183"/>
      <c r="D3946" s="192"/>
      <c r="E3946" s="192"/>
      <c r="F3946" s="191"/>
      <c r="G3946" s="213"/>
      <c r="H3946" s="215"/>
    </row>
    <row r="3947" spans="1:8" x14ac:dyDescent="0.2">
      <c r="A3947" s="194"/>
      <c r="B3947" s="195"/>
      <c r="C3947" s="183"/>
      <c r="D3947" s="192"/>
      <c r="E3947" s="192"/>
      <c r="F3947" s="191"/>
      <c r="G3947" s="213"/>
      <c r="H3947" s="215"/>
    </row>
    <row r="3948" spans="1:8" x14ac:dyDescent="0.2">
      <c r="A3948" s="194"/>
      <c r="B3948" s="195"/>
      <c r="C3948" s="183"/>
      <c r="D3948" s="192"/>
      <c r="E3948" s="192"/>
      <c r="F3948" s="191"/>
      <c r="G3948" s="213"/>
      <c r="H3948" s="215"/>
    </row>
    <row r="3949" spans="1:8" x14ac:dyDescent="0.2">
      <c r="A3949" s="194"/>
      <c r="B3949" s="195"/>
      <c r="C3949" s="183"/>
      <c r="D3949" s="192"/>
      <c r="E3949" s="192"/>
      <c r="F3949" s="191"/>
      <c r="G3949" s="213"/>
      <c r="H3949" s="215"/>
    </row>
    <row r="3950" spans="1:8" x14ac:dyDescent="0.2">
      <c r="A3950" s="194"/>
      <c r="B3950" s="195"/>
      <c r="C3950" s="183"/>
      <c r="D3950" s="192"/>
      <c r="E3950" s="192"/>
      <c r="F3950" s="191"/>
      <c r="G3950" s="213"/>
      <c r="H3950" s="215"/>
    </row>
    <row r="3951" spans="1:8" x14ac:dyDescent="0.2">
      <c r="A3951" s="194"/>
      <c r="B3951" s="195"/>
      <c r="C3951" s="183"/>
      <c r="D3951" s="192"/>
      <c r="E3951" s="192"/>
      <c r="F3951" s="191"/>
      <c r="G3951" s="213"/>
      <c r="H3951" s="215"/>
    </row>
    <row r="3952" spans="1:8" x14ac:dyDescent="0.2">
      <c r="A3952" s="194"/>
      <c r="B3952" s="195"/>
      <c r="C3952" s="183"/>
      <c r="D3952" s="192"/>
      <c r="E3952" s="192"/>
      <c r="F3952" s="191"/>
      <c r="G3952" s="213"/>
      <c r="H3952" s="215"/>
    </row>
    <row r="3953" spans="1:8" x14ac:dyDescent="0.2">
      <c r="A3953" s="194"/>
      <c r="B3953" s="195"/>
      <c r="C3953" s="183"/>
      <c r="D3953" s="192"/>
      <c r="E3953" s="192"/>
      <c r="F3953" s="191"/>
      <c r="G3953" s="213"/>
      <c r="H3953" s="215"/>
    </row>
    <row r="3954" spans="1:8" x14ac:dyDescent="0.2">
      <c r="A3954" s="194"/>
      <c r="B3954" s="195"/>
      <c r="C3954" s="183"/>
      <c r="D3954" s="192"/>
      <c r="E3954" s="192"/>
      <c r="F3954" s="191"/>
      <c r="G3954" s="213"/>
      <c r="H3954" s="215"/>
    </row>
    <row r="3955" spans="1:8" x14ac:dyDescent="0.2">
      <c r="A3955" s="194"/>
      <c r="B3955" s="195"/>
      <c r="C3955" s="183"/>
      <c r="D3955" s="192"/>
      <c r="E3955" s="192"/>
      <c r="F3955" s="191"/>
      <c r="G3955" s="213"/>
      <c r="H3955" s="215"/>
    </row>
    <row r="3956" spans="1:8" x14ac:dyDescent="0.2">
      <c r="A3956" s="194"/>
      <c r="B3956" s="195"/>
      <c r="C3956" s="183"/>
      <c r="D3956" s="192"/>
      <c r="E3956" s="192"/>
      <c r="F3956" s="191"/>
      <c r="G3956" s="213"/>
      <c r="H3956" s="215"/>
    </row>
    <row r="3957" spans="1:8" x14ac:dyDescent="0.2">
      <c r="A3957" s="194"/>
      <c r="B3957" s="195"/>
      <c r="C3957" s="183"/>
      <c r="D3957" s="192"/>
      <c r="E3957" s="192"/>
      <c r="F3957" s="191"/>
      <c r="G3957" s="213"/>
      <c r="H3957" s="215"/>
    </row>
    <row r="3958" spans="1:8" x14ac:dyDescent="0.2">
      <c r="A3958" s="194"/>
      <c r="B3958" s="195"/>
      <c r="C3958" s="183"/>
      <c r="D3958" s="192"/>
      <c r="E3958" s="192"/>
      <c r="F3958" s="191"/>
      <c r="G3958" s="213"/>
      <c r="H3958" s="215"/>
    </row>
    <row r="3959" spans="1:8" x14ac:dyDescent="0.2">
      <c r="A3959" s="194"/>
      <c r="B3959" s="195"/>
      <c r="C3959" s="183"/>
      <c r="D3959" s="192"/>
      <c r="E3959" s="192"/>
      <c r="F3959" s="191"/>
      <c r="G3959" s="213"/>
      <c r="H3959" s="215"/>
    </row>
    <row r="3960" spans="1:8" x14ac:dyDescent="0.2">
      <c r="A3960" s="194"/>
      <c r="B3960" s="195"/>
      <c r="C3960" s="183"/>
      <c r="D3960" s="192"/>
      <c r="E3960" s="192"/>
      <c r="F3960" s="191"/>
      <c r="G3960" s="213"/>
      <c r="H3960" s="215"/>
    </row>
    <row r="3961" spans="1:8" x14ac:dyDescent="0.2">
      <c r="A3961" s="194"/>
      <c r="B3961" s="195"/>
      <c r="C3961" s="183"/>
      <c r="D3961" s="192"/>
      <c r="E3961" s="192"/>
      <c r="F3961" s="191"/>
      <c r="G3961" s="213"/>
      <c r="H3961" s="215"/>
    </row>
    <row r="3962" spans="1:8" x14ac:dyDescent="0.2">
      <c r="A3962" s="194"/>
      <c r="B3962" s="195"/>
      <c r="C3962" s="183"/>
      <c r="D3962" s="192"/>
      <c r="E3962" s="192"/>
      <c r="F3962" s="191"/>
      <c r="G3962" s="213"/>
      <c r="H3962" s="215"/>
    </row>
    <row r="3963" spans="1:8" x14ac:dyDescent="0.2">
      <c r="A3963" s="194"/>
      <c r="B3963" s="195"/>
      <c r="C3963" s="183"/>
      <c r="D3963" s="192"/>
      <c r="E3963" s="192"/>
      <c r="F3963" s="191"/>
      <c r="G3963" s="213"/>
      <c r="H3963" s="215"/>
    </row>
    <row r="3964" spans="1:8" x14ac:dyDescent="0.2">
      <c r="A3964" s="194"/>
      <c r="B3964" s="195"/>
      <c r="C3964" s="183"/>
      <c r="D3964" s="192"/>
      <c r="E3964" s="192"/>
      <c r="F3964" s="191"/>
      <c r="G3964" s="213"/>
      <c r="H3964" s="215"/>
    </row>
    <row r="3965" spans="1:8" x14ac:dyDescent="0.2">
      <c r="A3965" s="194"/>
      <c r="B3965" s="195"/>
      <c r="C3965" s="183"/>
      <c r="D3965" s="192"/>
      <c r="E3965" s="192"/>
      <c r="F3965" s="191"/>
      <c r="G3965" s="213"/>
      <c r="H3965" s="215"/>
    </row>
    <row r="3966" spans="1:8" x14ac:dyDescent="0.2">
      <c r="A3966" s="194"/>
      <c r="B3966" s="195"/>
      <c r="C3966" s="183"/>
      <c r="D3966" s="192"/>
      <c r="E3966" s="192"/>
      <c r="F3966" s="191"/>
      <c r="G3966" s="213"/>
      <c r="H3966" s="215"/>
    </row>
    <row r="3967" spans="1:8" x14ac:dyDescent="0.2">
      <c r="A3967" s="194"/>
      <c r="B3967" s="195"/>
      <c r="C3967" s="183"/>
      <c r="D3967" s="192"/>
      <c r="E3967" s="192"/>
      <c r="F3967" s="191"/>
      <c r="G3967" s="213"/>
      <c r="H3967" s="215"/>
    </row>
    <row r="3968" spans="1:8" x14ac:dyDescent="0.2">
      <c r="A3968" s="194"/>
      <c r="B3968" s="195"/>
      <c r="C3968" s="183"/>
      <c r="D3968" s="192"/>
      <c r="E3968" s="192"/>
      <c r="F3968" s="191"/>
      <c r="G3968" s="213"/>
      <c r="H3968" s="215"/>
    </row>
    <row r="3969" spans="1:8" x14ac:dyDescent="0.2">
      <c r="A3969" s="194"/>
      <c r="B3969" s="195"/>
      <c r="C3969" s="183"/>
      <c r="D3969" s="192"/>
      <c r="E3969" s="192"/>
      <c r="F3969" s="191"/>
      <c r="G3969" s="213"/>
      <c r="H3969" s="215"/>
    </row>
    <row r="3970" spans="1:8" x14ac:dyDescent="0.2">
      <c r="A3970" s="194"/>
      <c r="B3970" s="195"/>
      <c r="C3970" s="183"/>
      <c r="D3970" s="192"/>
      <c r="E3970" s="192"/>
      <c r="F3970" s="191"/>
      <c r="G3970" s="213"/>
      <c r="H3970" s="215"/>
    </row>
    <row r="3971" spans="1:8" x14ac:dyDescent="0.2">
      <c r="A3971" s="194"/>
      <c r="B3971" s="195"/>
      <c r="C3971" s="183"/>
      <c r="D3971" s="192"/>
      <c r="E3971" s="192"/>
      <c r="F3971" s="191"/>
      <c r="G3971" s="213"/>
      <c r="H3971" s="215"/>
    </row>
    <row r="3972" spans="1:8" x14ac:dyDescent="0.2">
      <c r="A3972" s="194"/>
      <c r="B3972" s="195"/>
      <c r="C3972" s="183"/>
      <c r="D3972" s="192"/>
      <c r="E3972" s="192"/>
      <c r="F3972" s="191"/>
      <c r="G3972" s="213"/>
      <c r="H3972" s="215"/>
    </row>
    <row r="3973" spans="1:8" x14ac:dyDescent="0.2">
      <c r="A3973" s="194"/>
      <c r="B3973" s="195"/>
      <c r="C3973" s="183"/>
      <c r="D3973" s="192"/>
      <c r="E3973" s="192"/>
      <c r="F3973" s="191"/>
      <c r="G3973" s="213"/>
      <c r="H3973" s="215"/>
    </row>
    <row r="3974" spans="1:8" x14ac:dyDescent="0.2">
      <c r="A3974" s="194"/>
      <c r="B3974" s="195"/>
      <c r="C3974" s="183"/>
      <c r="D3974" s="192"/>
      <c r="E3974" s="192"/>
      <c r="F3974" s="191"/>
      <c r="G3974" s="213"/>
      <c r="H3974" s="215"/>
    </row>
    <row r="3975" spans="1:8" x14ac:dyDescent="0.2">
      <c r="A3975" s="194"/>
      <c r="B3975" s="195"/>
      <c r="C3975" s="183"/>
      <c r="D3975" s="192"/>
      <c r="E3975" s="192"/>
      <c r="F3975" s="191"/>
      <c r="G3975" s="213"/>
      <c r="H3975" s="215"/>
    </row>
    <row r="3976" spans="1:8" x14ac:dyDescent="0.2">
      <c r="A3976" s="194"/>
      <c r="B3976" s="195"/>
      <c r="C3976" s="183"/>
      <c r="D3976" s="192"/>
      <c r="E3976" s="192"/>
      <c r="F3976" s="191"/>
      <c r="G3976" s="213"/>
      <c r="H3976" s="215"/>
    </row>
    <row r="3977" spans="1:8" x14ac:dyDescent="0.2">
      <c r="A3977" s="194"/>
      <c r="B3977" s="195"/>
      <c r="C3977" s="183"/>
      <c r="D3977" s="192"/>
      <c r="E3977" s="192"/>
      <c r="F3977" s="191"/>
      <c r="G3977" s="213"/>
      <c r="H3977" s="215"/>
    </row>
    <row r="3978" spans="1:8" x14ac:dyDescent="0.2">
      <c r="A3978" s="194"/>
      <c r="B3978" s="195"/>
      <c r="C3978" s="183"/>
      <c r="D3978" s="192"/>
      <c r="E3978" s="192"/>
      <c r="F3978" s="191"/>
      <c r="G3978" s="213"/>
      <c r="H3978" s="215"/>
    </row>
    <row r="3979" spans="1:8" x14ac:dyDescent="0.2">
      <c r="A3979" s="194"/>
      <c r="B3979" s="195"/>
      <c r="C3979" s="183"/>
      <c r="D3979" s="192"/>
      <c r="E3979" s="192"/>
      <c r="F3979" s="191"/>
      <c r="G3979" s="213"/>
      <c r="H3979" s="215"/>
    </row>
    <row r="3980" spans="1:8" x14ac:dyDescent="0.2">
      <c r="A3980" s="194"/>
      <c r="B3980" s="195"/>
      <c r="C3980" s="183"/>
      <c r="D3980" s="192"/>
      <c r="E3980" s="192"/>
      <c r="F3980" s="191"/>
      <c r="G3980" s="213"/>
      <c r="H3980" s="215"/>
    </row>
    <row r="3981" spans="1:8" x14ac:dyDescent="0.2">
      <c r="A3981" s="194"/>
      <c r="B3981" s="195"/>
      <c r="C3981" s="183"/>
      <c r="D3981" s="192"/>
      <c r="E3981" s="192"/>
      <c r="F3981" s="191"/>
      <c r="G3981" s="213"/>
      <c r="H3981" s="215"/>
    </row>
    <row r="3982" spans="1:8" x14ac:dyDescent="0.2">
      <c r="A3982" s="194"/>
      <c r="B3982" s="195"/>
      <c r="C3982" s="183"/>
      <c r="D3982" s="192"/>
      <c r="E3982" s="192"/>
      <c r="F3982" s="191"/>
      <c r="G3982" s="213"/>
      <c r="H3982" s="215"/>
    </row>
    <row r="3983" spans="1:8" x14ac:dyDescent="0.2">
      <c r="A3983" s="194"/>
      <c r="B3983" s="195"/>
      <c r="C3983" s="183"/>
      <c r="D3983" s="192"/>
      <c r="E3983" s="192"/>
      <c r="F3983" s="191"/>
      <c r="G3983" s="213"/>
      <c r="H3983" s="215"/>
    </row>
    <row r="3984" spans="1:8" x14ac:dyDescent="0.2">
      <c r="A3984" s="194"/>
      <c r="B3984" s="195"/>
      <c r="C3984" s="183"/>
      <c r="D3984" s="192"/>
      <c r="E3984" s="192"/>
      <c r="F3984" s="191"/>
      <c r="G3984" s="213"/>
      <c r="H3984" s="215"/>
    </row>
    <row r="3985" spans="1:8" x14ac:dyDescent="0.2">
      <c r="A3985" s="194"/>
      <c r="B3985" s="195"/>
      <c r="C3985" s="183"/>
      <c r="D3985" s="192"/>
      <c r="E3985" s="192"/>
      <c r="F3985" s="191"/>
      <c r="G3985" s="213"/>
      <c r="H3985" s="215"/>
    </row>
    <row r="3986" spans="1:8" x14ac:dyDescent="0.2">
      <c r="A3986" s="194"/>
      <c r="B3986" s="195"/>
      <c r="C3986" s="183"/>
      <c r="D3986" s="192"/>
      <c r="E3986" s="192"/>
      <c r="F3986" s="191"/>
      <c r="G3986" s="213"/>
      <c r="H3986" s="215"/>
    </row>
    <row r="3987" spans="1:8" x14ac:dyDescent="0.2">
      <c r="A3987" s="194"/>
      <c r="B3987" s="195"/>
      <c r="C3987" s="183"/>
      <c r="D3987" s="192"/>
      <c r="E3987" s="192"/>
      <c r="F3987" s="191"/>
      <c r="G3987" s="213"/>
      <c r="H3987" s="215"/>
    </row>
    <row r="3988" spans="1:8" x14ac:dyDescent="0.2">
      <c r="A3988" s="194"/>
      <c r="B3988" s="195"/>
      <c r="C3988" s="183"/>
      <c r="D3988" s="192"/>
      <c r="E3988" s="192"/>
      <c r="F3988" s="191"/>
      <c r="G3988" s="213"/>
      <c r="H3988" s="215"/>
    </row>
    <row r="3989" spans="1:8" x14ac:dyDescent="0.2">
      <c r="A3989" s="194"/>
      <c r="B3989" s="195"/>
      <c r="C3989" s="183"/>
      <c r="D3989" s="192"/>
      <c r="E3989" s="192"/>
      <c r="F3989" s="191"/>
      <c r="G3989" s="213"/>
      <c r="H3989" s="215"/>
    </row>
    <row r="3990" spans="1:8" x14ac:dyDescent="0.2">
      <c r="A3990" s="194"/>
      <c r="B3990" s="195"/>
      <c r="C3990" s="183"/>
      <c r="D3990" s="192"/>
      <c r="E3990" s="192"/>
      <c r="F3990" s="191"/>
      <c r="G3990" s="213"/>
      <c r="H3990" s="215"/>
    </row>
    <row r="3991" spans="1:8" x14ac:dyDescent="0.2">
      <c r="A3991" s="194"/>
      <c r="B3991" s="195"/>
      <c r="C3991" s="183"/>
      <c r="D3991" s="192"/>
      <c r="E3991" s="192"/>
      <c r="F3991" s="191"/>
      <c r="G3991" s="213"/>
      <c r="H3991" s="215"/>
    </row>
    <row r="3992" spans="1:8" x14ac:dyDescent="0.2">
      <c r="A3992" s="194"/>
      <c r="B3992" s="195"/>
      <c r="C3992" s="183"/>
      <c r="D3992" s="192"/>
      <c r="E3992" s="192"/>
      <c r="F3992" s="191"/>
      <c r="G3992" s="213"/>
      <c r="H3992" s="215"/>
    </row>
    <row r="3993" spans="1:8" x14ac:dyDescent="0.2">
      <c r="A3993" s="194"/>
      <c r="B3993" s="195"/>
      <c r="C3993" s="183"/>
      <c r="D3993" s="192"/>
      <c r="E3993" s="192"/>
      <c r="F3993" s="191"/>
      <c r="G3993" s="213"/>
      <c r="H3993" s="215"/>
    </row>
    <row r="3994" spans="1:8" x14ac:dyDescent="0.2">
      <c r="A3994" s="194"/>
      <c r="B3994" s="195"/>
      <c r="C3994" s="183"/>
      <c r="D3994" s="192"/>
      <c r="E3994" s="192"/>
      <c r="F3994" s="191"/>
      <c r="G3994" s="213"/>
      <c r="H3994" s="215"/>
    </row>
    <row r="3995" spans="1:8" x14ac:dyDescent="0.2">
      <c r="A3995" s="194"/>
      <c r="B3995" s="195"/>
      <c r="C3995" s="183"/>
      <c r="D3995" s="192"/>
      <c r="E3995" s="192"/>
      <c r="F3995" s="191"/>
      <c r="G3995" s="213"/>
      <c r="H3995" s="215"/>
    </row>
    <row r="3996" spans="1:8" x14ac:dyDescent="0.2">
      <c r="A3996" s="194"/>
      <c r="B3996" s="195"/>
      <c r="C3996" s="183"/>
      <c r="D3996" s="192"/>
      <c r="E3996" s="192"/>
      <c r="F3996" s="191"/>
      <c r="G3996" s="213"/>
      <c r="H3996" s="215"/>
    </row>
    <row r="3997" spans="1:8" x14ac:dyDescent="0.2">
      <c r="A3997" s="194"/>
      <c r="B3997" s="195"/>
      <c r="C3997" s="183"/>
      <c r="D3997" s="192"/>
      <c r="E3997" s="192"/>
      <c r="F3997" s="191"/>
      <c r="G3997" s="213"/>
      <c r="H3997" s="215"/>
    </row>
    <row r="3998" spans="1:8" x14ac:dyDescent="0.2">
      <c r="A3998" s="194"/>
      <c r="B3998" s="195"/>
      <c r="C3998" s="183"/>
      <c r="D3998" s="192"/>
      <c r="E3998" s="192"/>
      <c r="F3998" s="191"/>
      <c r="G3998" s="213"/>
      <c r="H3998" s="215"/>
    </row>
    <row r="3999" spans="1:8" x14ac:dyDescent="0.2">
      <c r="A3999" s="194"/>
      <c r="B3999" s="195"/>
      <c r="C3999" s="183"/>
      <c r="D3999" s="192"/>
      <c r="E3999" s="192"/>
      <c r="F3999" s="191"/>
      <c r="G3999" s="213"/>
      <c r="H3999" s="215"/>
    </row>
    <row r="4000" spans="1:8" x14ac:dyDescent="0.2">
      <c r="A4000" s="194"/>
      <c r="B4000" s="195"/>
      <c r="C4000" s="183"/>
      <c r="D4000" s="192"/>
      <c r="E4000" s="192"/>
      <c r="F4000" s="191"/>
      <c r="G4000" s="213"/>
      <c r="H4000" s="215"/>
    </row>
    <row r="4001" spans="1:8" x14ac:dyDescent="0.2">
      <c r="A4001" s="194"/>
      <c r="B4001" s="195"/>
      <c r="C4001" s="183"/>
      <c r="D4001" s="192"/>
      <c r="E4001" s="192"/>
      <c r="F4001" s="191"/>
      <c r="G4001" s="213"/>
      <c r="H4001" s="215"/>
    </row>
    <row r="4002" spans="1:8" x14ac:dyDescent="0.2">
      <c r="A4002" s="194"/>
      <c r="B4002" s="195"/>
      <c r="C4002" s="183"/>
      <c r="D4002" s="192"/>
      <c r="E4002" s="192"/>
      <c r="F4002" s="191"/>
      <c r="G4002" s="213"/>
      <c r="H4002" s="215"/>
    </row>
    <row r="4003" spans="1:8" x14ac:dyDescent="0.2">
      <c r="A4003" s="194"/>
      <c r="B4003" s="195"/>
      <c r="C4003" s="183"/>
      <c r="D4003" s="192"/>
      <c r="E4003" s="192"/>
      <c r="F4003" s="191"/>
      <c r="G4003" s="213"/>
      <c r="H4003" s="215"/>
    </row>
    <row r="4004" spans="1:8" x14ac:dyDescent="0.2">
      <c r="A4004" s="194"/>
      <c r="B4004" s="195"/>
      <c r="C4004" s="183"/>
      <c r="D4004" s="192"/>
      <c r="E4004" s="192"/>
      <c r="F4004" s="191"/>
      <c r="G4004" s="213"/>
      <c r="H4004" s="215"/>
    </row>
    <row r="4005" spans="1:8" x14ac:dyDescent="0.2">
      <c r="A4005" s="194"/>
      <c r="B4005" s="195"/>
      <c r="C4005" s="183"/>
      <c r="D4005" s="192"/>
      <c r="E4005" s="192"/>
      <c r="F4005" s="191"/>
      <c r="G4005" s="213"/>
      <c r="H4005" s="215"/>
    </row>
    <row r="4006" spans="1:8" x14ac:dyDescent="0.2">
      <c r="A4006" s="194"/>
      <c r="B4006" s="195"/>
      <c r="C4006" s="183"/>
      <c r="D4006" s="192"/>
      <c r="E4006" s="192"/>
      <c r="F4006" s="191"/>
      <c r="G4006" s="213"/>
      <c r="H4006" s="215"/>
    </row>
    <row r="4007" spans="1:8" x14ac:dyDescent="0.2">
      <c r="A4007" s="194"/>
      <c r="B4007" s="195"/>
      <c r="C4007" s="183"/>
      <c r="D4007" s="192"/>
      <c r="E4007" s="192"/>
      <c r="F4007" s="191"/>
      <c r="G4007" s="213"/>
      <c r="H4007" s="215"/>
    </row>
    <row r="4008" spans="1:8" x14ac:dyDescent="0.2">
      <c r="A4008" s="194"/>
      <c r="B4008" s="195"/>
      <c r="C4008" s="183"/>
      <c r="D4008" s="192"/>
      <c r="E4008" s="192"/>
      <c r="F4008" s="191"/>
      <c r="G4008" s="213"/>
      <c r="H4008" s="215"/>
    </row>
    <row r="4009" spans="1:8" x14ac:dyDescent="0.2">
      <c r="A4009" s="194"/>
      <c r="B4009" s="195"/>
      <c r="C4009" s="183"/>
      <c r="D4009" s="192"/>
      <c r="E4009" s="192"/>
      <c r="F4009" s="191"/>
      <c r="G4009" s="213"/>
      <c r="H4009" s="215"/>
    </row>
    <row r="4010" spans="1:8" x14ac:dyDescent="0.2">
      <c r="A4010" s="194"/>
      <c r="B4010" s="195"/>
      <c r="C4010" s="183"/>
      <c r="D4010" s="192"/>
      <c r="E4010" s="192"/>
      <c r="F4010" s="191"/>
      <c r="G4010" s="213"/>
      <c r="H4010" s="215"/>
    </row>
    <row r="4011" spans="1:8" x14ac:dyDescent="0.2">
      <c r="A4011" s="194"/>
      <c r="B4011" s="195"/>
      <c r="C4011" s="183"/>
      <c r="D4011" s="192"/>
      <c r="E4011" s="192"/>
      <c r="F4011" s="191"/>
      <c r="G4011" s="213"/>
      <c r="H4011" s="215"/>
    </row>
    <row r="4012" spans="1:8" x14ac:dyDescent="0.2">
      <c r="A4012" s="194"/>
      <c r="B4012" s="195"/>
      <c r="C4012" s="183"/>
      <c r="D4012" s="192"/>
      <c r="E4012" s="192"/>
      <c r="F4012" s="191"/>
      <c r="G4012" s="213"/>
      <c r="H4012" s="215"/>
    </row>
    <row r="4013" spans="1:8" x14ac:dyDescent="0.2">
      <c r="A4013" s="194"/>
      <c r="B4013" s="195"/>
      <c r="C4013" s="183"/>
      <c r="D4013" s="192"/>
      <c r="E4013" s="192"/>
      <c r="F4013" s="191"/>
      <c r="G4013" s="213"/>
      <c r="H4013" s="215"/>
    </row>
    <row r="4014" spans="1:8" x14ac:dyDescent="0.2">
      <c r="A4014" s="194"/>
      <c r="B4014" s="195"/>
      <c r="C4014" s="183"/>
      <c r="D4014" s="192"/>
      <c r="E4014" s="192"/>
      <c r="F4014" s="191"/>
      <c r="G4014" s="213"/>
      <c r="H4014" s="215"/>
    </row>
    <row r="4015" spans="1:8" x14ac:dyDescent="0.2">
      <c r="A4015" s="194"/>
      <c r="B4015" s="195"/>
      <c r="C4015" s="183"/>
      <c r="D4015" s="192"/>
      <c r="E4015" s="192"/>
      <c r="F4015" s="191"/>
      <c r="G4015" s="213"/>
      <c r="H4015" s="215"/>
    </row>
    <row r="4016" spans="1:8" x14ac:dyDescent="0.2">
      <c r="A4016" s="194"/>
      <c r="B4016" s="195"/>
      <c r="C4016" s="183"/>
      <c r="D4016" s="192"/>
      <c r="E4016" s="192"/>
      <c r="F4016" s="191"/>
      <c r="G4016" s="213"/>
      <c r="H4016" s="215"/>
    </row>
    <row r="4017" spans="1:8" x14ac:dyDescent="0.2">
      <c r="A4017" s="194"/>
      <c r="B4017" s="195"/>
      <c r="C4017" s="183"/>
      <c r="D4017" s="192"/>
      <c r="E4017" s="192"/>
      <c r="F4017" s="191"/>
      <c r="G4017" s="213"/>
      <c r="H4017" s="215"/>
    </row>
    <row r="4018" spans="1:8" x14ac:dyDescent="0.2">
      <c r="A4018" s="194"/>
      <c r="B4018" s="195"/>
      <c r="C4018" s="183"/>
      <c r="D4018" s="192"/>
      <c r="E4018" s="192"/>
      <c r="F4018" s="191"/>
      <c r="G4018" s="213"/>
      <c r="H4018" s="215"/>
    </row>
    <row r="4019" spans="1:8" x14ac:dyDescent="0.2">
      <c r="A4019" s="194"/>
      <c r="B4019" s="195"/>
      <c r="C4019" s="183"/>
      <c r="D4019" s="192"/>
      <c r="E4019" s="192"/>
      <c r="F4019" s="191"/>
      <c r="G4019" s="213"/>
      <c r="H4019" s="215"/>
    </row>
    <row r="4020" spans="1:8" x14ac:dyDescent="0.2">
      <c r="A4020" s="194"/>
      <c r="B4020" s="195"/>
      <c r="C4020" s="183"/>
      <c r="D4020" s="192"/>
      <c r="E4020" s="192"/>
      <c r="F4020" s="191"/>
      <c r="G4020" s="213"/>
      <c r="H4020" s="215"/>
    </row>
    <row r="4021" spans="1:8" x14ac:dyDescent="0.2">
      <c r="A4021" s="194"/>
      <c r="B4021" s="195"/>
      <c r="C4021" s="183"/>
      <c r="D4021" s="192"/>
      <c r="E4021" s="192"/>
      <c r="F4021" s="191"/>
      <c r="G4021" s="213"/>
      <c r="H4021" s="215"/>
    </row>
    <row r="4022" spans="1:8" x14ac:dyDescent="0.2">
      <c r="A4022" s="194"/>
      <c r="B4022" s="195"/>
      <c r="C4022" s="183"/>
      <c r="D4022" s="192"/>
      <c r="E4022" s="192"/>
      <c r="F4022" s="191"/>
      <c r="G4022" s="213"/>
      <c r="H4022" s="215"/>
    </row>
    <row r="4023" spans="1:8" x14ac:dyDescent="0.2">
      <c r="A4023" s="194"/>
      <c r="B4023" s="195"/>
      <c r="C4023" s="183"/>
      <c r="D4023" s="192"/>
      <c r="E4023" s="192"/>
      <c r="F4023" s="191"/>
      <c r="G4023" s="213"/>
      <c r="H4023" s="215"/>
    </row>
    <row r="4024" spans="1:8" x14ac:dyDescent="0.2">
      <c r="A4024" s="194"/>
      <c r="B4024" s="195"/>
      <c r="C4024" s="183"/>
      <c r="D4024" s="192"/>
      <c r="E4024" s="192"/>
      <c r="F4024" s="191"/>
      <c r="G4024" s="213"/>
      <c r="H4024" s="215"/>
    </row>
    <row r="4025" spans="1:8" x14ac:dyDescent="0.2">
      <c r="A4025" s="194"/>
      <c r="B4025" s="195"/>
      <c r="C4025" s="183"/>
      <c r="D4025" s="192"/>
      <c r="E4025" s="192"/>
      <c r="F4025" s="191"/>
      <c r="G4025" s="213"/>
      <c r="H4025" s="215"/>
    </row>
    <row r="4026" spans="1:8" x14ac:dyDescent="0.2">
      <c r="A4026" s="194"/>
      <c r="B4026" s="195"/>
      <c r="C4026" s="183"/>
      <c r="D4026" s="192"/>
      <c r="E4026" s="192"/>
      <c r="F4026" s="191"/>
      <c r="G4026" s="213"/>
      <c r="H4026" s="215"/>
    </row>
    <row r="4027" spans="1:8" x14ac:dyDescent="0.2">
      <c r="A4027" s="194"/>
      <c r="B4027" s="195"/>
      <c r="C4027" s="183"/>
      <c r="D4027" s="192"/>
      <c r="E4027" s="192"/>
      <c r="F4027" s="191"/>
      <c r="G4027" s="213"/>
      <c r="H4027" s="215"/>
    </row>
    <row r="4028" spans="1:8" x14ac:dyDescent="0.2">
      <c r="A4028" s="194"/>
      <c r="B4028" s="195"/>
      <c r="C4028" s="183"/>
      <c r="D4028" s="192"/>
      <c r="E4028" s="192"/>
      <c r="F4028" s="191"/>
      <c r="G4028" s="213"/>
      <c r="H4028" s="215"/>
    </row>
    <row r="4029" spans="1:8" x14ac:dyDescent="0.2">
      <c r="A4029" s="194"/>
      <c r="B4029" s="195"/>
      <c r="C4029" s="183"/>
      <c r="D4029" s="192"/>
      <c r="E4029" s="192"/>
      <c r="F4029" s="191"/>
      <c r="G4029" s="213"/>
      <c r="H4029" s="215"/>
    </row>
    <row r="4030" spans="1:8" x14ac:dyDescent="0.2">
      <c r="A4030" s="194"/>
      <c r="B4030" s="195"/>
      <c r="C4030" s="183"/>
      <c r="D4030" s="192"/>
      <c r="E4030" s="192"/>
      <c r="F4030" s="191"/>
      <c r="G4030" s="213"/>
      <c r="H4030" s="215"/>
    </row>
    <row r="4031" spans="1:8" x14ac:dyDescent="0.2">
      <c r="A4031" s="194"/>
      <c r="B4031" s="195"/>
      <c r="C4031" s="183"/>
      <c r="D4031" s="192"/>
      <c r="E4031" s="192"/>
      <c r="F4031" s="191"/>
      <c r="G4031" s="213"/>
      <c r="H4031" s="215"/>
    </row>
    <row r="4032" spans="1:8" x14ac:dyDescent="0.2">
      <c r="A4032" s="194"/>
      <c r="B4032" s="195"/>
      <c r="C4032" s="183"/>
      <c r="D4032" s="192"/>
      <c r="E4032" s="192"/>
      <c r="F4032" s="191"/>
      <c r="G4032" s="213"/>
      <c r="H4032" s="215"/>
    </row>
    <row r="4033" spans="1:8" x14ac:dyDescent="0.2">
      <c r="A4033" s="194"/>
      <c r="B4033" s="195"/>
      <c r="C4033" s="183"/>
      <c r="D4033" s="192"/>
      <c r="E4033" s="192"/>
      <c r="F4033" s="191"/>
      <c r="G4033" s="213"/>
      <c r="H4033" s="215"/>
    </row>
    <row r="4034" spans="1:8" x14ac:dyDescent="0.2">
      <c r="A4034" s="194"/>
      <c r="B4034" s="195"/>
      <c r="C4034" s="183"/>
      <c r="D4034" s="192"/>
      <c r="E4034" s="192"/>
      <c r="F4034" s="191"/>
      <c r="G4034" s="213"/>
      <c r="H4034" s="215"/>
    </row>
    <row r="4035" spans="1:8" x14ac:dyDescent="0.2">
      <c r="A4035" s="194"/>
      <c r="B4035" s="195"/>
      <c r="C4035" s="183"/>
      <c r="D4035" s="192"/>
      <c r="E4035" s="192"/>
      <c r="F4035" s="191"/>
      <c r="G4035" s="213"/>
      <c r="H4035" s="215"/>
    </row>
    <row r="4036" spans="1:8" x14ac:dyDescent="0.2">
      <c r="A4036" s="194"/>
      <c r="B4036" s="195"/>
      <c r="C4036" s="183"/>
      <c r="D4036" s="192"/>
      <c r="E4036" s="192"/>
      <c r="F4036" s="191"/>
      <c r="G4036" s="213"/>
      <c r="H4036" s="215"/>
    </row>
    <row r="4037" spans="1:8" x14ac:dyDescent="0.2">
      <c r="A4037" s="194"/>
      <c r="B4037" s="195"/>
      <c r="C4037" s="183"/>
      <c r="D4037" s="192"/>
      <c r="E4037" s="192"/>
      <c r="F4037" s="191"/>
      <c r="G4037" s="213"/>
      <c r="H4037" s="215"/>
    </row>
    <row r="4038" spans="1:8" x14ac:dyDescent="0.2">
      <c r="A4038" s="194"/>
      <c r="B4038" s="195"/>
      <c r="C4038" s="183"/>
      <c r="D4038" s="192"/>
      <c r="E4038" s="192"/>
      <c r="F4038" s="191"/>
      <c r="G4038" s="213"/>
      <c r="H4038" s="215"/>
    </row>
    <row r="4039" spans="1:8" x14ac:dyDescent="0.2">
      <c r="A4039" s="194"/>
      <c r="B4039" s="195"/>
      <c r="C4039" s="183"/>
      <c r="D4039" s="192"/>
      <c r="E4039" s="192"/>
      <c r="F4039" s="191"/>
      <c r="G4039" s="213"/>
      <c r="H4039" s="215"/>
    </row>
    <row r="4040" spans="1:8" x14ac:dyDescent="0.2">
      <c r="A4040" s="194"/>
      <c r="B4040" s="195"/>
      <c r="C4040" s="183"/>
      <c r="D4040" s="192"/>
      <c r="E4040" s="192"/>
      <c r="F4040" s="191"/>
      <c r="G4040" s="213"/>
      <c r="H4040" s="215"/>
    </row>
    <row r="4041" spans="1:8" x14ac:dyDescent="0.2">
      <c r="A4041" s="194"/>
      <c r="B4041" s="195"/>
      <c r="C4041" s="183"/>
      <c r="D4041" s="192"/>
      <c r="E4041" s="192"/>
      <c r="F4041" s="191"/>
      <c r="G4041" s="213"/>
      <c r="H4041" s="215"/>
    </row>
    <row r="4042" spans="1:8" x14ac:dyDescent="0.2">
      <c r="A4042" s="194"/>
      <c r="B4042" s="195"/>
      <c r="C4042" s="183"/>
      <c r="D4042" s="192"/>
      <c r="E4042" s="192"/>
      <c r="F4042" s="191"/>
      <c r="G4042" s="213"/>
      <c r="H4042" s="215"/>
    </row>
    <row r="4043" spans="1:8" x14ac:dyDescent="0.2">
      <c r="A4043" s="194"/>
      <c r="B4043" s="195"/>
      <c r="C4043" s="183"/>
      <c r="D4043" s="192"/>
      <c r="E4043" s="192"/>
      <c r="F4043" s="191"/>
      <c r="G4043" s="213"/>
      <c r="H4043" s="215"/>
    </row>
    <row r="4044" spans="1:8" x14ac:dyDescent="0.2">
      <c r="A4044" s="194"/>
      <c r="B4044" s="195"/>
      <c r="C4044" s="183"/>
      <c r="D4044" s="192"/>
      <c r="E4044" s="192"/>
      <c r="F4044" s="191"/>
      <c r="G4044" s="213"/>
      <c r="H4044" s="215"/>
    </row>
    <row r="4045" spans="1:8" x14ac:dyDescent="0.2">
      <c r="A4045" s="194"/>
      <c r="B4045" s="195"/>
      <c r="C4045" s="183"/>
      <c r="D4045" s="192"/>
      <c r="E4045" s="192"/>
      <c r="F4045" s="191"/>
      <c r="G4045" s="213"/>
      <c r="H4045" s="215"/>
    </row>
    <row r="4046" spans="1:8" x14ac:dyDescent="0.2">
      <c r="A4046" s="194"/>
      <c r="B4046" s="195"/>
      <c r="C4046" s="183"/>
      <c r="D4046" s="192"/>
      <c r="E4046" s="192"/>
      <c r="F4046" s="191"/>
      <c r="G4046" s="213"/>
      <c r="H4046" s="215"/>
    </row>
    <row r="4047" spans="1:8" x14ac:dyDescent="0.2">
      <c r="A4047" s="194"/>
      <c r="B4047" s="195"/>
      <c r="C4047" s="183"/>
      <c r="D4047" s="192"/>
      <c r="E4047" s="192"/>
      <c r="F4047" s="191"/>
      <c r="G4047" s="213"/>
      <c r="H4047" s="215"/>
    </row>
    <row r="4048" spans="1:8" x14ac:dyDescent="0.2">
      <c r="A4048" s="194"/>
      <c r="B4048" s="195"/>
      <c r="C4048" s="183"/>
      <c r="D4048" s="192"/>
      <c r="E4048" s="192"/>
      <c r="F4048" s="191"/>
      <c r="G4048" s="213"/>
      <c r="H4048" s="215"/>
    </row>
    <row r="4049" spans="1:8" x14ac:dyDescent="0.2">
      <c r="A4049" s="194"/>
      <c r="B4049" s="195"/>
      <c r="C4049" s="183"/>
      <c r="D4049" s="192"/>
      <c r="E4049" s="192"/>
      <c r="F4049" s="191"/>
      <c r="G4049" s="213"/>
      <c r="H4049" s="215"/>
    </row>
    <row r="4050" spans="1:8" x14ac:dyDescent="0.2">
      <c r="A4050" s="194"/>
      <c r="B4050" s="195"/>
      <c r="C4050" s="183"/>
      <c r="D4050" s="192"/>
      <c r="E4050" s="192"/>
      <c r="F4050" s="191"/>
      <c r="G4050" s="213"/>
      <c r="H4050" s="215"/>
    </row>
    <row r="4051" spans="1:8" x14ac:dyDescent="0.2">
      <c r="A4051" s="194"/>
      <c r="B4051" s="195"/>
      <c r="C4051" s="183"/>
      <c r="D4051" s="192"/>
      <c r="E4051" s="192"/>
      <c r="F4051" s="191"/>
      <c r="G4051" s="213"/>
      <c r="H4051" s="215"/>
    </row>
    <row r="4052" spans="1:8" x14ac:dyDescent="0.2">
      <c r="A4052" s="194"/>
      <c r="B4052" s="195"/>
      <c r="C4052" s="183"/>
      <c r="D4052" s="192"/>
      <c r="E4052" s="192"/>
      <c r="F4052" s="191"/>
      <c r="G4052" s="213"/>
      <c r="H4052" s="215"/>
    </row>
    <row r="4053" spans="1:8" x14ac:dyDescent="0.2">
      <c r="A4053" s="194"/>
      <c r="B4053" s="195"/>
      <c r="C4053" s="183"/>
      <c r="D4053" s="192"/>
      <c r="E4053" s="192"/>
      <c r="F4053" s="191"/>
      <c r="G4053" s="213"/>
      <c r="H4053" s="215"/>
    </row>
    <row r="4054" spans="1:8" x14ac:dyDescent="0.2">
      <c r="A4054" s="194"/>
      <c r="B4054" s="195"/>
      <c r="C4054" s="183"/>
      <c r="D4054" s="192"/>
      <c r="E4054" s="192"/>
      <c r="F4054" s="191"/>
      <c r="G4054" s="213"/>
      <c r="H4054" s="215"/>
    </row>
    <row r="4055" spans="1:8" x14ac:dyDescent="0.2">
      <c r="A4055" s="194"/>
      <c r="B4055" s="195"/>
      <c r="C4055" s="183"/>
      <c r="D4055" s="192"/>
      <c r="E4055" s="192"/>
      <c r="F4055" s="191"/>
      <c r="G4055" s="213"/>
      <c r="H4055" s="215"/>
    </row>
    <row r="4056" spans="1:8" x14ac:dyDescent="0.2">
      <c r="A4056" s="194"/>
      <c r="B4056" s="195"/>
      <c r="C4056" s="183"/>
      <c r="D4056" s="192"/>
      <c r="E4056" s="192"/>
      <c r="F4056" s="191"/>
      <c r="G4056" s="213"/>
      <c r="H4056" s="215"/>
    </row>
    <row r="4057" spans="1:8" x14ac:dyDescent="0.2">
      <c r="A4057" s="194"/>
      <c r="B4057" s="195"/>
      <c r="C4057" s="183"/>
      <c r="D4057" s="192"/>
      <c r="E4057" s="192"/>
      <c r="F4057" s="191"/>
      <c r="G4057" s="213"/>
      <c r="H4057" s="215"/>
    </row>
    <row r="4058" spans="1:8" x14ac:dyDescent="0.2">
      <c r="A4058" s="194"/>
      <c r="B4058" s="195"/>
      <c r="C4058" s="183"/>
      <c r="D4058" s="192"/>
      <c r="E4058" s="192"/>
      <c r="F4058" s="191"/>
      <c r="G4058" s="213"/>
      <c r="H4058" s="215"/>
    </row>
    <row r="4059" spans="1:8" x14ac:dyDescent="0.2">
      <c r="A4059" s="194"/>
      <c r="B4059" s="195"/>
      <c r="C4059" s="183"/>
      <c r="D4059" s="192"/>
      <c r="E4059" s="192"/>
      <c r="F4059" s="191"/>
      <c r="G4059" s="213"/>
      <c r="H4059" s="215"/>
    </row>
    <row r="4060" spans="1:8" x14ac:dyDescent="0.2">
      <c r="A4060" s="194"/>
      <c r="B4060" s="195"/>
      <c r="C4060" s="183"/>
      <c r="D4060" s="192"/>
      <c r="E4060" s="192"/>
      <c r="F4060" s="191"/>
      <c r="G4060" s="213"/>
      <c r="H4060" s="215"/>
    </row>
    <row r="4061" spans="1:8" x14ac:dyDescent="0.2">
      <c r="A4061" s="194"/>
      <c r="B4061" s="195"/>
      <c r="C4061" s="183"/>
      <c r="D4061" s="192"/>
      <c r="E4061" s="192"/>
      <c r="F4061" s="191"/>
      <c r="G4061" s="213"/>
      <c r="H4061" s="215"/>
    </row>
    <row r="4062" spans="1:8" x14ac:dyDescent="0.2">
      <c r="A4062" s="194"/>
      <c r="B4062" s="195"/>
      <c r="C4062" s="183"/>
      <c r="D4062" s="192"/>
      <c r="E4062" s="192"/>
      <c r="F4062" s="191"/>
      <c r="G4062" s="213"/>
      <c r="H4062" s="215"/>
    </row>
    <row r="4063" spans="1:8" x14ac:dyDescent="0.2">
      <c r="A4063" s="194"/>
      <c r="B4063" s="195"/>
      <c r="C4063" s="183"/>
      <c r="D4063" s="192"/>
      <c r="E4063" s="192"/>
      <c r="F4063" s="191"/>
      <c r="G4063" s="213"/>
      <c r="H4063" s="215"/>
    </row>
    <row r="4064" spans="1:8" x14ac:dyDescent="0.2">
      <c r="A4064" s="194"/>
      <c r="B4064" s="195"/>
      <c r="C4064" s="183"/>
      <c r="D4064" s="192"/>
      <c r="E4064" s="192"/>
      <c r="F4064" s="191"/>
      <c r="G4064" s="213"/>
      <c r="H4064" s="215"/>
    </row>
    <row r="4065" spans="1:8" x14ac:dyDescent="0.2">
      <c r="A4065" s="194"/>
      <c r="B4065" s="195"/>
      <c r="C4065" s="183"/>
      <c r="D4065" s="192"/>
      <c r="E4065" s="192"/>
      <c r="F4065" s="191"/>
      <c r="G4065" s="213"/>
      <c r="H4065" s="215"/>
    </row>
    <row r="4066" spans="1:8" x14ac:dyDescent="0.2">
      <c r="A4066" s="194"/>
      <c r="B4066" s="195"/>
      <c r="C4066" s="183"/>
      <c r="D4066" s="192"/>
      <c r="E4066" s="192"/>
      <c r="F4066" s="191"/>
      <c r="G4066" s="213"/>
      <c r="H4066" s="215"/>
    </row>
    <row r="4067" spans="1:8" x14ac:dyDescent="0.2">
      <c r="A4067" s="194"/>
      <c r="B4067" s="195"/>
      <c r="C4067" s="183"/>
      <c r="D4067" s="192"/>
      <c r="E4067" s="192"/>
      <c r="F4067" s="191"/>
      <c r="G4067" s="213"/>
      <c r="H4067" s="215"/>
    </row>
    <row r="4068" spans="1:8" x14ac:dyDescent="0.2">
      <c r="A4068" s="194"/>
      <c r="B4068" s="195"/>
      <c r="C4068" s="183"/>
      <c r="D4068" s="192"/>
      <c r="E4068" s="192"/>
      <c r="F4068" s="191"/>
      <c r="G4068" s="213"/>
      <c r="H4068" s="215"/>
    </row>
    <row r="4069" spans="1:8" x14ac:dyDescent="0.2">
      <c r="A4069" s="194"/>
      <c r="B4069" s="195"/>
      <c r="C4069" s="183"/>
      <c r="D4069" s="192"/>
      <c r="E4069" s="192"/>
      <c r="F4069" s="191"/>
      <c r="G4069" s="213"/>
      <c r="H4069" s="215"/>
    </row>
    <row r="4070" spans="1:8" x14ac:dyDescent="0.2">
      <c r="A4070" s="194"/>
      <c r="B4070" s="195"/>
      <c r="C4070" s="183"/>
      <c r="D4070" s="192"/>
      <c r="E4070" s="192"/>
      <c r="F4070" s="191"/>
      <c r="G4070" s="213"/>
      <c r="H4070" s="215"/>
    </row>
    <row r="4071" spans="1:8" x14ac:dyDescent="0.2">
      <c r="A4071" s="194"/>
      <c r="B4071" s="195"/>
      <c r="C4071" s="183"/>
      <c r="D4071" s="192"/>
      <c r="E4071" s="192"/>
      <c r="F4071" s="191"/>
      <c r="G4071" s="213"/>
      <c r="H4071" s="215"/>
    </row>
    <row r="4072" spans="1:8" x14ac:dyDescent="0.2">
      <c r="A4072" s="194"/>
      <c r="B4072" s="195"/>
      <c r="C4072" s="183"/>
      <c r="D4072" s="192"/>
      <c r="E4072" s="192"/>
      <c r="F4072" s="191"/>
      <c r="G4072" s="213"/>
      <c r="H4072" s="215"/>
    </row>
    <row r="4073" spans="1:8" x14ac:dyDescent="0.2">
      <c r="A4073" s="194"/>
      <c r="B4073" s="195"/>
      <c r="C4073" s="183"/>
      <c r="D4073" s="192"/>
      <c r="E4073" s="192"/>
      <c r="F4073" s="191"/>
      <c r="G4073" s="213"/>
      <c r="H4073" s="215"/>
    </row>
    <row r="4074" spans="1:8" x14ac:dyDescent="0.2">
      <c r="A4074" s="194"/>
      <c r="B4074" s="195"/>
      <c r="C4074" s="183"/>
      <c r="D4074" s="192"/>
      <c r="E4074" s="192"/>
      <c r="F4074" s="191"/>
      <c r="G4074" s="213"/>
      <c r="H4074" s="215"/>
    </row>
    <row r="4075" spans="1:8" x14ac:dyDescent="0.2">
      <c r="A4075" s="194"/>
      <c r="B4075" s="195"/>
      <c r="C4075" s="183"/>
      <c r="D4075" s="192"/>
      <c r="E4075" s="192"/>
      <c r="F4075" s="191"/>
      <c r="G4075" s="213"/>
      <c r="H4075" s="215"/>
    </row>
    <row r="4076" spans="1:8" x14ac:dyDescent="0.2">
      <c r="A4076" s="194"/>
      <c r="B4076" s="195"/>
      <c r="C4076" s="183"/>
      <c r="D4076" s="192"/>
      <c r="E4076" s="192"/>
      <c r="F4076" s="191"/>
      <c r="G4076" s="213"/>
      <c r="H4076" s="215"/>
    </row>
    <row r="4077" spans="1:8" x14ac:dyDescent="0.2">
      <c r="A4077" s="194"/>
      <c r="B4077" s="195"/>
      <c r="C4077" s="183"/>
      <c r="D4077" s="192"/>
      <c r="E4077" s="192"/>
      <c r="F4077" s="191"/>
      <c r="G4077" s="213"/>
      <c r="H4077" s="215"/>
    </row>
    <row r="4078" spans="1:8" x14ac:dyDescent="0.2">
      <c r="A4078" s="194"/>
      <c r="B4078" s="195"/>
      <c r="C4078" s="183"/>
      <c r="D4078" s="192"/>
      <c r="E4078" s="192"/>
      <c r="F4078" s="191"/>
      <c r="G4078" s="213"/>
      <c r="H4078" s="215"/>
    </row>
    <row r="4079" spans="1:8" x14ac:dyDescent="0.2">
      <c r="A4079" s="194"/>
      <c r="B4079" s="195"/>
      <c r="C4079" s="183"/>
      <c r="D4079" s="192"/>
      <c r="E4079" s="192"/>
      <c r="F4079" s="191"/>
      <c r="G4079" s="213"/>
      <c r="H4079" s="215"/>
    </row>
    <row r="4080" spans="1:8" x14ac:dyDescent="0.2">
      <c r="A4080" s="194"/>
      <c r="B4080" s="195"/>
      <c r="C4080" s="183"/>
      <c r="D4080" s="192"/>
      <c r="E4080" s="192"/>
      <c r="F4080" s="191"/>
      <c r="G4080" s="213"/>
      <c r="H4080" s="215"/>
    </row>
    <row r="4081" spans="1:8" x14ac:dyDescent="0.2">
      <c r="A4081" s="194"/>
      <c r="B4081" s="195"/>
      <c r="C4081" s="183"/>
      <c r="D4081" s="192"/>
      <c r="E4081" s="192"/>
      <c r="F4081" s="191"/>
      <c r="G4081" s="213"/>
      <c r="H4081" s="215"/>
    </row>
    <row r="4082" spans="1:8" x14ac:dyDescent="0.2">
      <c r="A4082" s="194"/>
      <c r="B4082" s="195"/>
      <c r="C4082" s="183"/>
      <c r="D4082" s="192"/>
      <c r="E4082" s="192"/>
      <c r="F4082" s="191"/>
      <c r="G4082" s="213"/>
      <c r="H4082" s="215"/>
    </row>
    <row r="4083" spans="1:8" x14ac:dyDescent="0.2">
      <c r="A4083" s="194"/>
      <c r="B4083" s="195"/>
      <c r="C4083" s="183"/>
      <c r="D4083" s="192"/>
      <c r="E4083" s="192"/>
      <c r="F4083" s="191"/>
      <c r="G4083" s="213"/>
      <c r="H4083" s="215"/>
    </row>
    <row r="4084" spans="1:8" x14ac:dyDescent="0.2">
      <c r="A4084" s="194"/>
      <c r="B4084" s="195"/>
      <c r="C4084" s="183"/>
      <c r="D4084" s="192"/>
      <c r="E4084" s="192"/>
      <c r="F4084" s="191"/>
      <c r="G4084" s="213"/>
      <c r="H4084" s="215"/>
    </row>
    <row r="4085" spans="1:8" x14ac:dyDescent="0.2">
      <c r="A4085" s="194"/>
      <c r="B4085" s="195"/>
      <c r="C4085" s="183"/>
      <c r="D4085" s="192"/>
      <c r="E4085" s="192"/>
      <c r="F4085" s="191"/>
      <c r="G4085" s="213"/>
      <c r="H4085" s="215"/>
    </row>
    <row r="4086" spans="1:8" x14ac:dyDescent="0.2">
      <c r="A4086" s="194"/>
      <c r="B4086" s="195"/>
      <c r="C4086" s="183"/>
      <c r="D4086" s="192"/>
      <c r="E4086" s="192"/>
      <c r="F4086" s="191"/>
      <c r="G4086" s="213"/>
      <c r="H4086" s="215"/>
    </row>
    <row r="4087" spans="1:8" x14ac:dyDescent="0.2">
      <c r="A4087" s="194"/>
      <c r="B4087" s="195"/>
      <c r="C4087" s="183"/>
      <c r="D4087" s="192"/>
      <c r="E4087" s="192"/>
      <c r="F4087" s="191"/>
      <c r="G4087" s="213"/>
      <c r="H4087" s="215"/>
    </row>
    <row r="4088" spans="1:8" x14ac:dyDescent="0.2">
      <c r="A4088" s="194"/>
      <c r="B4088" s="195"/>
      <c r="C4088" s="183"/>
      <c r="D4088" s="192"/>
      <c r="E4088" s="192"/>
      <c r="F4088" s="191"/>
      <c r="G4088" s="213"/>
      <c r="H4088" s="215"/>
    </row>
    <row r="4089" spans="1:8" x14ac:dyDescent="0.2">
      <c r="A4089" s="194"/>
      <c r="B4089" s="195"/>
      <c r="C4089" s="183"/>
      <c r="D4089" s="192"/>
      <c r="E4089" s="192"/>
      <c r="F4089" s="191"/>
      <c r="G4089" s="213"/>
      <c r="H4089" s="215"/>
    </row>
    <row r="4090" spans="1:8" x14ac:dyDescent="0.2">
      <c r="A4090" s="194"/>
      <c r="B4090" s="195"/>
      <c r="C4090" s="183"/>
      <c r="D4090" s="192"/>
      <c r="E4090" s="192"/>
      <c r="F4090" s="191"/>
      <c r="G4090" s="213"/>
      <c r="H4090" s="215"/>
    </row>
    <row r="4091" spans="1:8" x14ac:dyDescent="0.2">
      <c r="A4091" s="194"/>
      <c r="B4091" s="195"/>
      <c r="C4091" s="183"/>
      <c r="D4091" s="192"/>
      <c r="E4091" s="192"/>
      <c r="F4091" s="191"/>
      <c r="G4091" s="213"/>
      <c r="H4091" s="215"/>
    </row>
    <row r="4092" spans="1:8" x14ac:dyDescent="0.2">
      <c r="A4092" s="194"/>
      <c r="B4092" s="195"/>
      <c r="C4092" s="183"/>
      <c r="D4092" s="192"/>
      <c r="E4092" s="192"/>
      <c r="F4092" s="191"/>
      <c r="G4092" s="213"/>
      <c r="H4092" s="215"/>
    </row>
    <row r="4093" spans="1:8" x14ac:dyDescent="0.2">
      <c r="A4093" s="194"/>
      <c r="B4093" s="195"/>
      <c r="C4093" s="183"/>
      <c r="D4093" s="192"/>
      <c r="E4093" s="192"/>
      <c r="F4093" s="191"/>
      <c r="G4093" s="213"/>
      <c r="H4093" s="215"/>
    </row>
    <row r="4094" spans="1:8" x14ac:dyDescent="0.2">
      <c r="A4094" s="194"/>
      <c r="B4094" s="195"/>
      <c r="C4094" s="183"/>
      <c r="D4094" s="192"/>
      <c r="E4094" s="192"/>
      <c r="F4094" s="191"/>
      <c r="G4094" s="213"/>
      <c r="H4094" s="215"/>
    </row>
    <row r="4095" spans="1:8" x14ac:dyDescent="0.2">
      <c r="A4095" s="194"/>
      <c r="B4095" s="195"/>
      <c r="C4095" s="183"/>
      <c r="D4095" s="192"/>
      <c r="E4095" s="192"/>
      <c r="F4095" s="191"/>
      <c r="G4095" s="213"/>
      <c r="H4095" s="215"/>
    </row>
    <row r="4096" spans="1:8" x14ac:dyDescent="0.2">
      <c r="A4096" s="194"/>
      <c r="B4096" s="195"/>
      <c r="C4096" s="183"/>
      <c r="D4096" s="192"/>
      <c r="E4096" s="192"/>
      <c r="F4096" s="191"/>
      <c r="G4096" s="213"/>
      <c r="H4096" s="215"/>
    </row>
    <row r="4097" spans="1:8" x14ac:dyDescent="0.2">
      <c r="A4097" s="194"/>
      <c r="B4097" s="195"/>
      <c r="C4097" s="183"/>
      <c r="D4097" s="192"/>
      <c r="E4097" s="192"/>
      <c r="F4097" s="191"/>
      <c r="G4097" s="213"/>
      <c r="H4097" s="215"/>
    </row>
    <row r="4098" spans="1:8" x14ac:dyDescent="0.2">
      <c r="A4098" s="194"/>
      <c r="B4098" s="195"/>
      <c r="C4098" s="183"/>
      <c r="D4098" s="192"/>
      <c r="E4098" s="192"/>
      <c r="F4098" s="191"/>
      <c r="G4098" s="213"/>
      <c r="H4098" s="215"/>
    </row>
    <row r="4099" spans="1:8" x14ac:dyDescent="0.2">
      <c r="A4099" s="194"/>
      <c r="B4099" s="195"/>
      <c r="C4099" s="183"/>
      <c r="D4099" s="192"/>
      <c r="E4099" s="192"/>
      <c r="F4099" s="191"/>
      <c r="G4099" s="213"/>
      <c r="H4099" s="215"/>
    </row>
    <row r="4100" spans="1:8" x14ac:dyDescent="0.2">
      <c r="A4100" s="194"/>
      <c r="B4100" s="195"/>
      <c r="C4100" s="183"/>
      <c r="D4100" s="192"/>
      <c r="E4100" s="192"/>
      <c r="F4100" s="191"/>
      <c r="G4100" s="213"/>
      <c r="H4100" s="215"/>
    </row>
    <row r="4101" spans="1:8" x14ac:dyDescent="0.2">
      <c r="A4101" s="194"/>
      <c r="B4101" s="195"/>
      <c r="C4101" s="183"/>
      <c r="D4101" s="192"/>
      <c r="E4101" s="192"/>
      <c r="F4101" s="191"/>
      <c r="G4101" s="213"/>
      <c r="H4101" s="215"/>
    </row>
    <row r="4102" spans="1:8" x14ac:dyDescent="0.2">
      <c r="A4102" s="194"/>
      <c r="B4102" s="195"/>
      <c r="C4102" s="183"/>
      <c r="D4102" s="192"/>
      <c r="E4102" s="192"/>
      <c r="F4102" s="191"/>
      <c r="G4102" s="213"/>
      <c r="H4102" s="215"/>
    </row>
    <row r="4103" spans="1:8" x14ac:dyDescent="0.2">
      <c r="A4103" s="194"/>
      <c r="B4103" s="195"/>
      <c r="C4103" s="183"/>
      <c r="D4103" s="192"/>
      <c r="E4103" s="192"/>
      <c r="F4103" s="191"/>
      <c r="G4103" s="213"/>
      <c r="H4103" s="215"/>
    </row>
    <row r="4104" spans="1:8" x14ac:dyDescent="0.2">
      <c r="A4104" s="194"/>
      <c r="B4104" s="195"/>
      <c r="C4104" s="183"/>
      <c r="D4104" s="192"/>
      <c r="E4104" s="192"/>
      <c r="F4104" s="191"/>
      <c r="G4104" s="213"/>
      <c r="H4104" s="215"/>
    </row>
    <row r="4105" spans="1:8" x14ac:dyDescent="0.2">
      <c r="A4105" s="194"/>
      <c r="B4105" s="195"/>
      <c r="C4105" s="183"/>
      <c r="D4105" s="192"/>
      <c r="E4105" s="192"/>
      <c r="F4105" s="191"/>
      <c r="G4105" s="213"/>
      <c r="H4105" s="215"/>
    </row>
    <row r="4106" spans="1:8" x14ac:dyDescent="0.2">
      <c r="A4106" s="194"/>
      <c r="B4106" s="195"/>
      <c r="C4106" s="183"/>
      <c r="D4106" s="192"/>
      <c r="E4106" s="192"/>
      <c r="F4106" s="191"/>
      <c r="G4106" s="213"/>
      <c r="H4106" s="215"/>
    </row>
    <row r="4107" spans="1:8" x14ac:dyDescent="0.2">
      <c r="A4107" s="194"/>
      <c r="B4107" s="195"/>
      <c r="C4107" s="183"/>
      <c r="D4107" s="192"/>
      <c r="E4107" s="192"/>
      <c r="F4107" s="191"/>
      <c r="G4107" s="213"/>
      <c r="H4107" s="215"/>
    </row>
    <row r="4108" spans="1:8" x14ac:dyDescent="0.2">
      <c r="A4108" s="194"/>
      <c r="B4108" s="195"/>
      <c r="C4108" s="183"/>
      <c r="D4108" s="192"/>
      <c r="E4108" s="192"/>
      <c r="F4108" s="191"/>
      <c r="G4108" s="213"/>
      <c r="H4108" s="215"/>
    </row>
    <row r="4109" spans="1:8" x14ac:dyDescent="0.2">
      <c r="A4109" s="194"/>
      <c r="B4109" s="195"/>
      <c r="C4109" s="183"/>
      <c r="D4109" s="192"/>
      <c r="E4109" s="192"/>
      <c r="F4109" s="191"/>
      <c r="G4109" s="213"/>
      <c r="H4109" s="215"/>
    </row>
    <row r="4110" spans="1:8" x14ac:dyDescent="0.2">
      <c r="A4110" s="194"/>
      <c r="B4110" s="195"/>
      <c r="C4110" s="183"/>
      <c r="D4110" s="192"/>
      <c r="E4110" s="192"/>
      <c r="F4110" s="191"/>
      <c r="G4110" s="213"/>
      <c r="H4110" s="215"/>
    </row>
    <row r="4111" spans="1:8" x14ac:dyDescent="0.2">
      <c r="A4111" s="194"/>
      <c r="B4111" s="195"/>
      <c r="C4111" s="183"/>
      <c r="D4111" s="192"/>
      <c r="E4111" s="192"/>
      <c r="F4111" s="191"/>
      <c r="G4111" s="213"/>
      <c r="H4111" s="215"/>
    </row>
  </sheetData>
  <customSheetViews>
    <customSheetView guid="{D9C72E7B-13FF-40ED-A6D1-F9B2376F1FF6}" showGridLines="0" topLeftCell="A1784">
      <selection activeCell="A1823" sqref="A1823"/>
      <pageMargins left="0.75" right="0.75" top="1" bottom="1" header="0.5" footer="0.5"/>
      <pageSetup paperSize="9" orientation="portrait" r:id="rId1"/>
      <headerFooter alignWithMargins="0"/>
    </customSheetView>
    <customSheetView guid="{DAD6A131-E761-4D81-9E80-5D69ABC35FD4}" showRuler="0">
      <selection activeCell="A9" sqref="A9"/>
      <pageMargins left="0.75" right="0.75" top="1" bottom="1" header="0.5" footer="0.5"/>
      <headerFooter alignWithMargins="0"/>
    </customSheetView>
    <customSheetView guid="{E3D20AD4-478B-480D-BA69-9D31F230E4CE}" showGridLines="0">
      <selection activeCell="G12" sqref="G12"/>
      <pageMargins left="0.75" right="0.75" top="1" bottom="1" header="0.5" footer="0.5"/>
      <pageSetup paperSize="9" orientation="portrait" r:id="rId2"/>
      <headerFooter alignWithMargins="0"/>
    </customSheetView>
  </customSheetViews>
  <phoneticPr fontId="14" type="noConversion"/>
  <pageMargins left="0.75" right="0.75" top="1" bottom="1" header="0.5" footer="0.5"/>
  <pageSetup paperSize="9" orientation="portrait"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LongProp xmlns="" name="TaxCatchAll"><![CDATA[469;#NHC/kapitaallasten|8799499e-3be6-491f-862d-49337d1ad237;#359;#Zorginfrastructuur|1fc55e07-2cd0-48fe-a434-d16ce2d07501;#72;#Algemeen|a7edd39e-4ce5-4646-b795-8f1967863f19;#104;#AWBZ|c710594f-3fe2-4349-b25a-55fc0d4c6b6a;#458;#integrale tarieven|d60a88d4-4f6c-4b1f-98ba-0f0e6fbfdc55;#34;#Formulier|3f81d521-c7b4-4296-8cef-ccfc32112562]]></LongProp>
</LongProperties>
</file>

<file path=customXml/item2.xml><?xml version="1.0" encoding="utf-8"?>
<ct:contentTypeSchema xmlns:ct="http://schemas.microsoft.com/office/2006/metadata/contentType" xmlns:ma="http://schemas.microsoft.com/office/2006/metadata/properties/metaAttributes" ct:_="" ma:_="" ma:contentTypeName="websiteDocument" ma:contentTypeID="0x010100B6451C8D6A13DD45B391E9C3BB9525E5010060EC15E99145D14EAEBC6EA0A3BA6CCE" ma:contentTypeVersion="103" ma:contentTypeDescription="" ma:contentTypeScope="" ma:versionID="6ff2b9bdf209e11db4016fe1eedcf227">
  <xsd:schema xmlns:xsd="http://www.w3.org/2001/XMLSchema" xmlns:xs="http://www.w3.org/2001/XMLSchema" xmlns:p="http://schemas.microsoft.com/office/2006/metadata/properties" xmlns:ns2="f154f381-dfad-4e4d-b243-610b51701648" xmlns:ns3="e126ea53-4662-4235-a709-fb88537df135" targetNamespace="http://schemas.microsoft.com/office/2006/metadata/properties" ma:root="true" ma:fieldsID="39dbe4b42bd0f92740a630ca64f46ab5" ns2:_="" ns3:_="">
    <xsd:import namespace="f154f381-dfad-4e4d-b243-610b51701648"/>
    <xsd:import namespace="e126ea53-4662-4235-a709-fb88537df135"/>
    <xsd:element name="properties">
      <xsd:complexType>
        <xsd:sequence>
          <xsd:element name="documentManagement">
            <xsd:complexType>
              <xsd:all>
                <xsd:element ref="ns2:NZa-documentnummer" minOccurs="0"/>
                <xsd:element ref="ns3:Intro" minOccurs="0"/>
                <xsd:element ref="ns3:Hoofdtekst" minOccurs="0"/>
                <xsd:element ref="ns3:Publicatiedatum" minOccurs="0"/>
                <xsd:element ref="ns2:Ingangsdatum" minOccurs="0"/>
                <xsd:element ref="ns2:Eind-datum" minOccurs="0"/>
                <xsd:element ref="ns2:Ingetrokken_x003f_" minOccurs="0"/>
                <xsd:element ref="ns2:Verzonden_x0020_aan" minOccurs="0"/>
                <xsd:element ref="ns2:Heeft_x0020_dit_x0020_stuk_x0020_bijlage_x0028_n_x0029__x003f_" minOccurs="0"/>
                <xsd:element ref="ns2:Sector_x0028_en_x0029_Metadata" minOccurs="0"/>
                <xsd:element ref="ns2:NZa-zoekwoordenMetadata" minOccurs="0"/>
                <xsd:element ref="ns2:DocumentTypeMetadata" minOccurs="0"/>
                <xsd:element ref="ns2:VerzondenAanMetadata" minOccurs="0"/>
                <xsd:element ref="ns2:BNadereRegelMetadata" minOccurs="0"/>
                <xsd:element ref="ns2:BCirculaireMetadata" minOccurs="0"/>
                <xsd:element ref="ns2:BTariefMetadata" minOccurs="0"/>
                <xsd:element ref="ns2:BPublicatieMetadata" minOccurs="0"/>
                <xsd:element ref="ns2:BBesluitMetadata" minOccurs="0"/>
                <xsd:element ref="ns2:BFormulierMetadata" minOccurs="0"/>
                <xsd:element ref="ns2:BPrestatiebeschrijvingMetadata" minOccurs="0"/>
                <xsd:element ref="ns2:BVergaderstukMetadata" minOccurs="0"/>
                <xsd:element ref="ns2:VoorgangersMetadata" minOccurs="0"/>
                <xsd:element ref="ns2:BBijlageMetadata" minOccurs="0"/>
                <xsd:element ref="ns2:BBeleidsregelMetadata" minOccurs="0"/>
                <xsd:element ref="ns2:ExtraZoekwoordenMetadata" minOccurs="0"/>
                <xsd:element ref="ns3:l24ea505ea8d4be1bd84e8204c620c6c" minOccurs="0"/>
                <xsd:element ref="ns3:_dlc_DocId" minOccurs="0"/>
                <xsd:element ref="ns3:_dlc_DocIdUrl" minOccurs="0"/>
                <xsd:element ref="ns3:_dlc_DocIdPersistId" minOccurs="0"/>
                <xsd:element ref="ns3:j85cec29e8c24b8a90feb8db203ff7e2" minOccurs="0"/>
                <xsd:element ref="ns3:TaxCatchAll" minOccurs="0"/>
                <xsd:element ref="ns3:TaxCatchAllLabel" minOccurs="0"/>
                <xsd:element ref="ns3:me0f0aaf77cd4640acf557f58a1d2cc0" minOccurs="0"/>
                <xsd:element ref="ns3:n407de7a4204433984b2eeeaba786d5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f381-dfad-4e4d-b243-610b51701648" elementFormDefault="qualified">
    <xsd:import namespace="http://schemas.microsoft.com/office/2006/documentManagement/types"/>
    <xsd:import namespace="http://schemas.microsoft.com/office/infopath/2007/PartnerControls"/>
    <xsd:element name="NZa-documentnummer" ma:index="2" nillable="true" ma:displayName="NZa-documentnummer" ma:description="Nummer vh circulaire/beleidsregel/Tarief e.d. LET OP: zet hier NIET de titel in." ma:hidden="true" ma:indexed="true" ma:internalName="NZa_x002d_documentnummer" ma:readOnly="false">
      <xsd:simpleType>
        <xsd:restriction base="dms:Text">
          <xsd:maxLength value="255"/>
        </xsd:restriction>
      </xsd:simpleType>
    </xsd:element>
    <xsd:element name="Ingangsdatum" ma:index="10" nillable="true" ma:displayName="Ingangsdatum" ma:description="Let op: ingangs-en einddatum alleen gebruiken voor beleidsstukken. Dus voor beleidsregels, nadere regels en tarief en -prestatiebeschrijvingen." ma:format="DateOnly" ma:internalName="Ingangsdatum" ma:readOnly="false">
      <xsd:simpleType>
        <xsd:restriction base="dms:DateTime"/>
      </xsd:simpleType>
    </xsd:element>
    <xsd:element name="Eind-datum" ma:index="11" nillable="true" ma:displayName="Eind-datum" ma:format="DateOnly" ma:hidden="true" ma:internalName="Eind_x002d_datum" ma:readOnly="false">
      <xsd:simpleType>
        <xsd:restriction base="dms:DateTime"/>
      </xsd:simpleType>
    </xsd:element>
    <xsd:element name="Ingetrokken_x003f_" ma:index="12" nillable="true" ma:displayName="Ingetrokken?" ma:default="Nee" ma:description="Op 'ja' zetten als dit beleidsstuk nooit in werking is getreden, omdat het vooraf/naderhand is ingetrokken." ma:format="RadioButtons" ma:hidden="true" ma:internalName="Ingetrokken_x003F_" ma:readOnly="false">
      <xsd:simpleType>
        <xsd:restriction base="dms:Choice">
          <xsd:enumeration value="Nee"/>
          <xsd:enumeration value="Ja"/>
        </xsd:restriction>
      </xsd:simpleType>
    </xsd:element>
    <xsd:element name="Verzonden_x0020_aan" ma:index="13" nillable="true" ma:displayName="Verzonden aan" ma:description="Let op: gebruik dit veld alleen bij circulaires" ma:hidden="true" ma:list="{a637abec-76d2-407c-9cd4-a9f294342d94}" ma:internalName="Verzonden_x0020_aan" ma:readOnly="false" ma:showField="Title" ma:web="f154f381-dfad-4e4d-b243-610b51701648">
      <xsd:complexType>
        <xsd:complexContent>
          <xsd:extension base="dms:MultiChoiceLookup">
            <xsd:sequence>
              <xsd:element name="Value" type="dms:Lookup" maxOccurs="unbounded" minOccurs="0" nillable="true"/>
            </xsd:sequence>
          </xsd:extension>
        </xsd:complexContent>
      </xsd:complexType>
    </xsd:element>
    <xsd:element name="Heeft_x0020_dit_x0020_stuk_x0020_bijlage_x0028_n_x0029__x003f_" ma:index="14" nillable="true" ma:displayName="Heeft dit stuk bijlage(n)?" ma:default="0" ma:description="Aanvinken als er bijlagen aan dit stuk gekoppeld moeten worden. &#10;&#10;Voeg de bijlagen hierna apart toe in de lijst 'Koppelen bijlagen'." ma:internalName="Heeft_x0020_dit_x0020_stuk_x0020_bijlage_x0028_n_x0029__x003F_" ma:readOnly="false">
      <xsd:simpleType>
        <xsd:restriction base="dms:Boolean"/>
      </xsd:simpleType>
    </xsd:element>
    <xsd:element name="Sector_x0028_en_x0029_Metadata" ma:index="15" nillable="true" ma:displayName="Sector(en)Metadata" ma:internalName="Sector_x0028_en_x0029_Metadata" ma:readOnly="false">
      <xsd:simpleType>
        <xsd:restriction base="dms:Note"/>
      </xsd:simpleType>
    </xsd:element>
    <xsd:element name="NZa-zoekwoordenMetadata" ma:index="16" nillable="true" ma:displayName="NZa-zoekwoordenMetadata" ma:internalName="NZa_x002d_zoekwoordenMetadata" ma:readOnly="false">
      <xsd:simpleType>
        <xsd:restriction base="dms:Note"/>
      </xsd:simpleType>
    </xsd:element>
    <xsd:element name="DocumentTypeMetadata" ma:index="17" nillable="true" ma:displayName="DocumentTypeMetadata" ma:internalName="DocumentTypeMetadata">
      <xsd:simpleType>
        <xsd:restriction base="dms:Note"/>
      </xsd:simpleType>
    </xsd:element>
    <xsd:element name="VerzondenAanMetadata" ma:index="18" nillable="true" ma:displayName="VerzondenAanMetadata" ma:internalName="VerzondenAanMetadata">
      <xsd:simpleType>
        <xsd:restriction base="dms:Note"/>
      </xsd:simpleType>
    </xsd:element>
    <xsd:element name="BNadereRegelMetadata" ma:index="19" nillable="true" ma:displayName="BNadereRegelMetadata" ma:internalName="BNadereRegelMetadata">
      <xsd:simpleType>
        <xsd:restriction base="dms:Note"/>
      </xsd:simpleType>
    </xsd:element>
    <xsd:element name="BCirculaireMetadata" ma:index="20" nillable="true" ma:displayName="BCirculaireMetadata" ma:internalName="BCirculaireMetadata">
      <xsd:simpleType>
        <xsd:restriction base="dms:Note"/>
      </xsd:simpleType>
    </xsd:element>
    <xsd:element name="BTariefMetadata" ma:index="21" nillable="true" ma:displayName="BTariefMetadata" ma:internalName="BTariefMetadata">
      <xsd:simpleType>
        <xsd:restriction base="dms:Note"/>
      </xsd:simpleType>
    </xsd:element>
    <xsd:element name="BPublicatieMetadata" ma:index="22" nillable="true" ma:displayName="BPublicatieMetadata" ma:internalName="BPublicatieMetadata">
      <xsd:simpleType>
        <xsd:restriction base="dms:Note"/>
      </xsd:simpleType>
    </xsd:element>
    <xsd:element name="BBesluitMetadata" ma:index="23" nillable="true" ma:displayName="BBesluitMetadata" ma:internalName="BBesluitMetadata">
      <xsd:simpleType>
        <xsd:restriction base="dms:Note"/>
      </xsd:simpleType>
    </xsd:element>
    <xsd:element name="BFormulierMetadata" ma:index="24" nillable="true" ma:displayName="BFormulierMetadata" ma:internalName="BFormulierMetadata">
      <xsd:simpleType>
        <xsd:restriction base="dms:Note"/>
      </xsd:simpleType>
    </xsd:element>
    <xsd:element name="BPrestatiebeschrijvingMetadata" ma:index="25" nillable="true" ma:displayName="BPrestatiebeschrijvingMetadata" ma:internalName="BPrestatiebeschrijvingMetadata">
      <xsd:simpleType>
        <xsd:restriction base="dms:Note"/>
      </xsd:simpleType>
    </xsd:element>
    <xsd:element name="BVergaderstukMetadata" ma:index="26" nillable="true" ma:displayName="BVergaderstukMetadata" ma:internalName="BVergaderstukMetadata">
      <xsd:simpleType>
        <xsd:restriction base="dms:Note"/>
      </xsd:simpleType>
    </xsd:element>
    <xsd:element name="VoorgangersMetadata" ma:index="27" nillable="true" ma:displayName="VoorgangersMetadata" ma:internalName="VoorgangersMetadata">
      <xsd:simpleType>
        <xsd:restriction base="dms:Note"/>
      </xsd:simpleType>
    </xsd:element>
    <xsd:element name="BBijlageMetadata" ma:index="28" nillable="true" ma:displayName="BBijlageMetadata" ma:internalName="BBijlageMetadata">
      <xsd:simpleType>
        <xsd:restriction base="dms:Note"/>
      </xsd:simpleType>
    </xsd:element>
    <xsd:element name="BBeleidsregelMetadata" ma:index="29" nillable="true" ma:displayName="BBeleidsregelMetadata" ma:internalName="BBeleidsregelMetadata">
      <xsd:simpleType>
        <xsd:restriction base="dms:Note"/>
      </xsd:simpleType>
    </xsd:element>
    <xsd:element name="ExtraZoekwoordenMetadata" ma:index="30" nillable="true" ma:displayName="ExtraZoekwoordenMetadata" ma:internalName="ExtraZoekwoorden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126ea53-4662-4235-a709-fb88537df135" elementFormDefault="qualified">
    <xsd:import namespace="http://schemas.microsoft.com/office/2006/documentManagement/types"/>
    <xsd:import namespace="http://schemas.microsoft.com/office/infopath/2007/PartnerControls"/>
    <xsd:element name="Intro" ma:index="4" nillable="true" ma:displayName="Intro" ma:hidden="true" ma:internalName="Intro" ma:readOnly="false">
      <xsd:simpleType>
        <xsd:restriction base="dms:Note"/>
      </xsd:simpleType>
    </xsd:element>
    <xsd:element name="Hoofdtekst" ma:index="5" nillable="true" ma:displayName="Hoofdtekst" ma:internalName="Hoofdtekst" ma:readOnly="false">
      <xsd:simpleType>
        <xsd:restriction base="dms:Note"/>
      </xsd:simpleType>
    </xsd:element>
    <xsd:element name="Publicatiedatum" ma:index="9" nillable="true" ma:displayName="Publicatiedatum" ma:default="[today]" ma:format="DateTime" ma:internalName="Publicatiedatum">
      <xsd:simpleType>
        <xsd:restriction base="dms:DateTime"/>
      </xsd:simpleType>
    </xsd:element>
    <xsd:element name="l24ea505ea8d4be1bd84e8204c620c6c" ma:index="32" nillable="true" ma:taxonomy="true" ma:internalName="l24ea505ea8d4be1bd84e8204c620c6c" ma:taxonomyFieldName="Extra_x0020_zoekwoorden" ma:displayName="Extra zoekwoorden" ma:default="" ma:fieldId="{524ea505-ea8d-4be1-bd84-e8204c620c6c}" ma:taxonomyMulti="true" ma:sspId="0bafc880-4007-42b7-80a0-dc11803b6bcc" ma:termSetId="ac45f7d4-31f1-4cdf-9307-3fd2bade2b77" ma:anchorId="00000000-0000-0000-0000-000000000000" ma:open="true" ma:isKeyword="false">
      <xsd:complexType>
        <xsd:sequence>
          <xsd:element ref="pc:Terms" minOccurs="0" maxOccurs="1"/>
        </xsd:sequence>
      </xsd:complexType>
    </xsd:element>
    <xsd:element name="_dlc_DocId" ma:index="35" nillable="true" ma:displayName="Waarde van de document-id" ma:description="De waarde van de document-id die aan dit item is toegewezen." ma:internalName="_dlc_DocId" ma:readOnly="true">
      <xsd:simpleType>
        <xsd:restriction base="dms:Text"/>
      </xsd:simpleType>
    </xsd:element>
    <xsd:element name="_dlc_DocIdUrl" ma:index="37"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8" nillable="true" ma:displayName="Id blijven behouden" ma:description="Id behouden tijdens toevoegen." ma:hidden="true" ma:internalName="_dlc_DocIdPersistId" ma:readOnly="true">
      <xsd:simpleType>
        <xsd:restriction base="dms:Boolean"/>
      </xsd:simpleType>
    </xsd:element>
    <xsd:element name="j85cec29e8c24b8a90feb8db203ff7e2" ma:index="41" ma:taxonomy="true" ma:internalName="j85cec29e8c24b8a90feb8db203ff7e2" ma:taxonomyFieldName="Sector_x0028_en_x0029_" ma:displayName="Sector(en)" ma:readOnly="false" ma:default="" ma:fieldId="{385cec29-e8c2-4b8a-90fe-b8db203ff7e2}" ma:taxonomyMulti="true" ma:sspId="0bafc880-4007-42b7-80a0-dc11803b6bcc" ma:termSetId="e2c5b29b-4c42-4fa1-a198-ae61d4887d83" ma:anchorId="00000000-0000-0000-0000-000000000000" ma:open="false" ma:isKeyword="false">
      <xsd:complexType>
        <xsd:sequence>
          <xsd:element ref="pc:Terms" minOccurs="0" maxOccurs="1"/>
        </xsd:sequence>
      </xsd:complexType>
    </xsd:element>
    <xsd:element name="TaxCatchAll" ma:index="42" nillable="true" ma:displayName="Catch-all-kolom van taxonomie" ma:hidden="true" ma:list="{fbf5cb43-e374-4e52-adea-141ce05dc66f}" ma:internalName="TaxCatchAll" ma:showField="CatchAllData"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TaxCatchAllLabel" ma:index="44" nillable="true" ma:displayName="Catch-all-kolom van taxonomie1" ma:hidden="true" ma:list="{fbf5cb43-e374-4e52-adea-141ce05dc66f}" ma:internalName="TaxCatchAllLabel" ma:readOnly="true" ma:showField="CatchAllDataLabel" ma:web="e126ea53-4662-4235-a709-fb88537df135">
      <xsd:complexType>
        <xsd:complexContent>
          <xsd:extension base="dms:MultiChoiceLookup">
            <xsd:sequence>
              <xsd:element name="Value" type="dms:Lookup" maxOccurs="unbounded" minOccurs="0" nillable="true"/>
            </xsd:sequence>
          </xsd:extension>
        </xsd:complexContent>
      </xsd:complexType>
    </xsd:element>
    <xsd:element name="me0f0aaf77cd4640acf557f58a1d2cc0" ma:index="46" ma:taxonomy="true" ma:internalName="me0f0aaf77cd4640acf557f58a1d2cc0" ma:taxonomyFieldName="DocumentTypen" ma:displayName="DocumentTypen" ma:readOnly="false" ma:default="103;#Formulier|4bc40415-667d-4fea-816d-9688ca6ffa69" ma:fieldId="{6e0f0aaf-77cd-4640-acf5-57f58a1d2cc0}" ma:sspId="0bafc880-4007-42b7-80a0-dc11803b6bcc" ma:termSetId="3cba99df-974b-4bf6-bb98-3d60ec91d299" ma:anchorId="00000000-0000-0000-0000-000000000000" ma:open="false" ma:isKeyword="false">
      <xsd:complexType>
        <xsd:sequence>
          <xsd:element ref="pc:Terms" minOccurs="0" maxOccurs="1"/>
        </xsd:sequence>
      </xsd:complexType>
    </xsd:element>
    <xsd:element name="n407de7a4204433984b2eeeaba786d56" ma:index="47" nillable="true" ma:taxonomy="true" ma:internalName="n407de7a4204433984b2eeeaba786d56" ma:taxonomyFieldName="NZa_x002d_zoekwoorden" ma:displayName="NZa-zoekwoorden" ma:default="" ma:fieldId="{7407de7a-4204-4339-84b2-eeeaba786d56}" ma:taxonomyMulti="true" ma:sspId="0bafc880-4007-42b7-80a0-dc11803b6bcc" ma:termSetId="2ed7b941-494b-4072-8b9b-38151fa45d22"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9"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e126ea53-4662-4235-a709-fb88537df135">
      <Value>86</Value>
      <Value>133</Value>
      <Value>132</Value>
      <Value>131</Value>
      <Value>172</Value>
      <Value>103</Value>
      <Value>213</Value>
      <Value>141</Value>
    </TaxCatchAll>
    <DocumentTypeMetadata xmlns="f154f381-dfad-4e4d-b243-610b51701648">Regels:Formulier|4bc40415-667d-4fea-816d-9688ca6ffa69</DocumentTypeMetadata>
    <VerzondenAanMetadata xmlns="f154f381-dfad-4e4d-b243-610b51701648">71;#(besturen) Wlz-instellingen</VerzondenAanMetadata>
    <BPublicatieMetadata xmlns="f154f381-dfad-4e4d-b243-610b51701648" xsi:nil="true"/>
    <Intro xmlns="e126ea53-4662-4235-a709-fb88537df135" xsi:nil="true"/>
    <Sector_x0028_en_x0029_Metadata xmlns="f154f381-dfad-4e4d-b243-610b51701648">Alle:Geestelijke Gezondheidszorg:Langdurige GGZ|e90370a1-0849-4b41-88bd-574db107c04f;Alle:Langdurige zorg|ec03c784-b7d6-43d2-879f-8846ca9f5650;Alle:Langdurige zorg:Gehandicaptenzorg|2825f16e-cd19-47cf-b940-f084053e3b91;Alle:Langdurige zorg:Ouderenzorg|8cffa657-26ae-44a0-a572-e0304e7752db;Alle:Langdurige zorg:Verpleging en verzorging|33367432-927b-4a96-adc1-6d221f5d18a9</Sector_x0028_en_x0029_Metadata>
    <BBeleidsregelMetadata xmlns="f154f381-dfad-4e4d-b243-610b51701648" xsi:nil="true"/>
    <Ingetrokken_x003f_ xmlns="f154f381-dfad-4e4d-b243-610b51701648">Nee</Ingetrokken_x003f_>
    <BBijlageMetadata xmlns="f154f381-dfad-4e4d-b243-610b51701648" xsi:nil="true"/>
    <ExtraZoekwoordenMetadata xmlns="f154f381-dfad-4e4d-b243-610b51701648" xsi:nil="true"/>
    <j85cec29e8c24b8a90feb8db203ff7e2 xmlns="e126ea53-4662-4235-a709-fb88537df135">
      <Terms xmlns="http://schemas.microsoft.com/office/infopath/2007/PartnerControls">
        <TermInfo xmlns="http://schemas.microsoft.com/office/infopath/2007/PartnerControls">
          <TermName xmlns="http://schemas.microsoft.com/office/infopath/2007/PartnerControls">Langdurige GGZ</TermName>
          <TermId xmlns="http://schemas.microsoft.com/office/infopath/2007/PartnerControls">e90370a1-0849-4b41-88bd-574db107c04f</TermId>
        </TermInfo>
        <TermInfo xmlns="http://schemas.microsoft.com/office/infopath/2007/PartnerControls">
          <TermName xmlns="http://schemas.microsoft.com/office/infopath/2007/PartnerControls">Langdurige zorg</TermName>
          <TermId xmlns="http://schemas.microsoft.com/office/infopath/2007/PartnerControls">ec03c784-b7d6-43d2-879f-8846ca9f5650</TermId>
        </TermInfo>
        <TermInfo xmlns="http://schemas.microsoft.com/office/infopath/2007/PartnerControls">
          <TermName xmlns="http://schemas.microsoft.com/office/infopath/2007/PartnerControls">Gehandicaptenzorg</TermName>
          <TermId xmlns="http://schemas.microsoft.com/office/infopath/2007/PartnerControls">2825f16e-cd19-47cf-b940-f084053e3b91</TermId>
        </TermInfo>
        <TermInfo xmlns="http://schemas.microsoft.com/office/infopath/2007/PartnerControls">
          <TermName xmlns="http://schemas.microsoft.com/office/infopath/2007/PartnerControls">Ouderenzorg</TermName>
          <TermId xmlns="http://schemas.microsoft.com/office/infopath/2007/PartnerControls">8cffa657-26ae-44a0-a572-e0304e7752db</TermId>
        </TermInfo>
        <TermInfo xmlns="http://schemas.microsoft.com/office/infopath/2007/PartnerControls">
          <TermName xmlns="http://schemas.microsoft.com/office/infopath/2007/PartnerControls">Verpleging en verzorging</TermName>
          <TermId xmlns="http://schemas.microsoft.com/office/infopath/2007/PartnerControls">33367432-927b-4a96-adc1-6d221f5d18a9</TermId>
        </TermInfo>
      </Terms>
    </j85cec29e8c24b8a90feb8db203ff7e2>
    <BPrestatiebeschrijvingMetadata xmlns="f154f381-dfad-4e4d-b243-610b51701648" xsi:nil="true"/>
    <NZa-documentnummer xmlns="f154f381-dfad-4e4d-b243-610b51701648" xsi:nil="true"/>
    <l24ea505ea8d4be1bd84e8204c620c6c xmlns="e126ea53-4662-4235-a709-fb88537df135">
      <Terms xmlns="http://schemas.microsoft.com/office/infopath/2007/PartnerControls"/>
    </l24ea505ea8d4be1bd84e8204c620c6c>
    <me0f0aaf77cd4640acf557f58a1d2cc0 xmlns="e126ea53-4662-4235-a709-fb88537df135">
      <Terms xmlns="http://schemas.microsoft.com/office/infopath/2007/PartnerControls">
        <TermInfo xmlns="http://schemas.microsoft.com/office/infopath/2007/PartnerControls">
          <TermName xmlns="http://schemas.microsoft.com/office/infopath/2007/PartnerControls">Formulier</TermName>
          <TermId xmlns="http://schemas.microsoft.com/office/infopath/2007/PartnerControls">4bc40415-667d-4fea-816d-9688ca6ffa69</TermId>
        </TermInfo>
      </Terms>
    </me0f0aaf77cd4640acf557f58a1d2cc0>
    <Hoofdtekst xmlns="e126ea53-4662-4235-a709-fb88537df135" xsi:nil="true"/>
    <Eind-datum xmlns="f154f381-dfad-4e4d-b243-610b51701648" xsi:nil="true"/>
    <BNadereRegelMetadata xmlns="f154f381-dfad-4e4d-b243-610b51701648" xsi:nil="true"/>
    <BTariefMetadata xmlns="f154f381-dfad-4e4d-b243-610b51701648" xsi:nil="true"/>
    <n407de7a4204433984b2eeeaba786d56 xmlns="e126ea53-4662-4235-a709-fb88537df135">
      <Terms xmlns="http://schemas.microsoft.com/office/infopath/2007/PartnerControls">
        <TermInfo xmlns="http://schemas.microsoft.com/office/infopath/2007/PartnerControls">
          <TermName xmlns="http://schemas.microsoft.com/office/infopath/2007/PartnerControls">Budget</TermName>
          <TermId xmlns="http://schemas.microsoft.com/office/infopath/2007/PartnerControls">4f83788d-d7d3-4a6b-bbfa-c6a27aa8d857</TermId>
        </TermInfo>
        <TermInfo xmlns="http://schemas.microsoft.com/office/infopath/2007/PartnerControls">
          <TermName xmlns="http://schemas.microsoft.com/office/infopath/2007/PartnerControls">Integrale tarieven</TermName>
          <TermId xmlns="http://schemas.microsoft.com/office/infopath/2007/PartnerControls">4d13fb78-6139-47f0-b2ba-c1f3310ef564</TermId>
        </TermInfo>
      </Terms>
    </n407de7a4204433984b2eeeaba786d56>
    <NZa-zoekwoordenMetadata xmlns="f154f381-dfad-4e4d-b243-610b51701648">Budget en bekostiging:Budget|4f83788d-d7d3-4a6b-bbfa-c6a27aa8d857;Budget en bekostiging:Integrale tarieven|4d13fb78-6139-47f0-b2ba-c1f3310ef564</NZa-zoekwoordenMetadata>
    <VoorgangersMetadata xmlns="f154f381-dfad-4e4d-b243-610b51701648" xsi:nil="true"/>
    <Heeft_x0020_dit_x0020_stuk_x0020_bijlage_x0028_n_x0029__x003f_ xmlns="f154f381-dfad-4e4d-b243-610b51701648">false</Heeft_x0020_dit_x0020_stuk_x0020_bijlage_x0028_n_x0029__x003f_>
    <BVergaderstukMetadata xmlns="f154f381-dfad-4e4d-b243-610b51701648" xsi:nil="true"/>
    <BCirculaireMetadata xmlns="f154f381-dfad-4e4d-b243-610b51701648" xsi:nil="true"/>
    <BFormulierMetadata xmlns="f154f381-dfad-4e4d-b243-610b51701648" xsi:nil="true"/>
    <Publicatiedatum xmlns="e126ea53-4662-4235-a709-fb88537df135">2016-02-17T10:48:00+00:00</Publicatiedatum>
    <Ingangsdatum xmlns="f154f381-dfad-4e4d-b243-610b51701648" xsi:nil="true"/>
    <BBesluitMetadata xmlns="f154f381-dfad-4e4d-b243-610b51701648" xsi:nil="true"/>
    <Verzonden_x0020_aan xmlns="f154f381-dfad-4e4d-b243-610b51701648">
      <Value>71</Value>
    </Verzonden_x0020_aan>
    <_dlc_DocId xmlns="e126ea53-4662-4235-a709-fb88537df135">THRFR6N5WDQ4-17-3547</_dlc_DocId>
    <_dlc_DocIdUrl xmlns="e126ea53-4662-4235-a709-fb88537df135">
      <Url>http://kennisnet.nza.nl/publicaties/Aanleveren/_layouts/DocIdRedir.aspx?ID=THRFR6N5WDQ4-17-3547</Url>
      <Description>THRFR6N5WDQ4-17-3547</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E28646B-A10C-4BB0-BDB0-5832B7E79CE6}"/>
</file>

<file path=customXml/itemProps2.xml><?xml version="1.0" encoding="utf-8"?>
<ds:datastoreItem xmlns:ds="http://schemas.openxmlformats.org/officeDocument/2006/customXml" ds:itemID="{86D56F05-1DEC-4DE6-9048-70B07E1D0318}"/>
</file>

<file path=customXml/itemProps3.xml><?xml version="1.0" encoding="utf-8"?>
<ds:datastoreItem xmlns:ds="http://schemas.openxmlformats.org/officeDocument/2006/customXml" ds:itemID="{993D1E1F-B8DA-411F-B075-7CCE0222DAB8}"/>
</file>

<file path=customXml/itemProps4.xml><?xml version="1.0" encoding="utf-8"?>
<ds:datastoreItem xmlns:ds="http://schemas.openxmlformats.org/officeDocument/2006/customXml" ds:itemID="{F42F0F0A-204C-42DF-8A7F-F164B5ACB077}"/>
</file>

<file path=customXml/itemProps5.xml><?xml version="1.0" encoding="utf-8"?>
<ds:datastoreItem xmlns:ds="http://schemas.openxmlformats.org/officeDocument/2006/customXml" ds:itemID="{8260D727-2DB0-45EC-9B51-CC322A12AA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Voorblad</vt:lpstr>
      <vt:lpstr>Toelichting</vt:lpstr>
      <vt:lpstr>Bijlagen</vt:lpstr>
      <vt:lpstr>Foutmeldingen</vt:lpstr>
      <vt:lpstr>Aanvraag 2015</vt:lpstr>
      <vt:lpstr>Koppelrange</vt:lpstr>
      <vt:lpstr>AlgInfo</vt:lpstr>
      <vt:lpstr>'Aanvraag 2015'!Afdrukbereik</vt:lpstr>
      <vt:lpstr>Bijlagen!Afdrukbereik</vt:lpstr>
      <vt:lpstr>Foutmeldingen!Afdrukbereik</vt:lpstr>
      <vt:lpstr>Toelichting!Afdrukbereik</vt:lpstr>
      <vt:lpstr>Voorblad!Afdrukbereik</vt:lpstr>
      <vt:lpstr>Cat</vt:lpstr>
      <vt:lpstr>NR</vt:lpstr>
    </vt:vector>
  </TitlesOfParts>
  <Company>NZa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Formulier vaststelling subsidie voortzetting zorginfrastructuur 2015</dc:title>
  <dc:creator>J-W Bijker</dc:creator>
  <cp:keywords>Zorginfrastructuur; AWBZ; integrale tarieven; NHC/kapitaallasten</cp:keywords>
  <cp:lastModifiedBy>Hermans, Kitty</cp:lastModifiedBy>
  <cp:lastPrinted>2016-02-10T15:05:28Z</cp:lastPrinted>
  <dcterms:created xsi:type="dcterms:W3CDTF">2006-11-29T10:51:35Z</dcterms:created>
  <dcterms:modified xsi:type="dcterms:W3CDTF">2016-02-29T15:24:16Z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0x010100B6451C8D6A13DD45B391E9C3BB9525E5010060EC15E99145D14EAEBC6EA0A3BA6CCE</vt:lpwstr>
  </property>
  <property fmtid="{D5CDD505-2E9C-101B-9397-08002B2CF9AE}" pid="3" name="TaxKeyword">
    <vt:lpwstr>359;#Zorginfrastructuur|1fc55e07-2cd0-48fe-a434-d16ce2d07501;#458;#integrale tarieven|d60a88d4-4f6c-4b1f-98ba-0f0e6fbfdc55;#104;#AWBZ|c710594f-3fe2-4349-b25a-55fc0d4c6b6a;#469;#NHC/kapitaallasten|8799499e-3be6-491f-862d-49337d1ad237</vt:lpwstr>
  </property>
  <property fmtid="{D5CDD505-2E9C-101B-9397-08002B2CF9AE}" pid="4" name="NZAKeywords">
    <vt:lpwstr>72;#Algemeen|a7edd39e-4ce5-4646-b795-8f1967863f19</vt:lpwstr>
  </property>
  <property fmtid="{D5CDD505-2E9C-101B-9397-08002B2CF9AE}" pid="5" name="NZaDocumentType">
    <vt:lpwstr>34;#Formulier|3f81d521-c7b4-4296-8cef-ccfc32112562</vt:lpwstr>
  </property>
  <property fmtid="{D5CDD505-2E9C-101B-9397-08002B2CF9AE}" pid="6" name="Onderdeel">
    <vt:lpwstr>Kapitaallasten</vt:lpwstr>
  </property>
  <property fmtid="{D5CDD505-2E9C-101B-9397-08002B2CF9AE}" pid="7" name="Team">
    <vt:lpwstr>Team integrale tarieven</vt:lpwstr>
  </property>
  <property fmtid="{D5CDD505-2E9C-101B-9397-08002B2CF9AE}" pid="8" name="team overheveling gereed">
    <vt:lpwstr>n.v.t.</vt:lpwstr>
  </property>
  <property fmtid="{D5CDD505-2E9C-101B-9397-08002B2CF9AE}" pid="9" name="verantwoordelijk">
    <vt:lpwstr/>
  </property>
  <property fmtid="{D5CDD505-2E9C-101B-9397-08002B2CF9AE}" pid="10" name="Maand vaststelling">
    <vt:lpwstr>juli</vt:lpwstr>
  </property>
  <property fmtid="{D5CDD505-2E9C-101B-9397-08002B2CF9AE}" pid="11" name="status">
    <vt:lpwstr>0%</vt:lpwstr>
  </property>
  <property fmtid="{D5CDD505-2E9C-101B-9397-08002B2CF9AE}" pid="12" name="Datum overleg">
    <vt:lpwstr>2014-10-13T00:00:00Z</vt:lpwstr>
  </property>
  <property fmtid="{D5CDD505-2E9C-101B-9397-08002B2CF9AE}" pid="13" name="_dlc_DocIdItemGuid">
    <vt:lpwstr>1b501a77-b183-431a-af37-357ab1746110</vt:lpwstr>
  </property>
  <property fmtid="{D5CDD505-2E9C-101B-9397-08002B2CF9AE}" pid="14" name="Extra zoekwoorden">
    <vt:lpwstr/>
  </property>
  <property fmtid="{D5CDD505-2E9C-101B-9397-08002B2CF9AE}" pid="15" name="NZa-zoekwoorden">
    <vt:lpwstr>86;#Budget|4f83788d-d7d3-4a6b-bbfa-c6a27aa8d857;#213;#Integrale tarieven|4d13fb78-6139-47f0-b2ba-c1f3310ef564</vt:lpwstr>
  </property>
  <property fmtid="{D5CDD505-2E9C-101B-9397-08002B2CF9AE}" pid="16" name="DocumentTypen">
    <vt:lpwstr>103;#Formulier|4bc40415-667d-4fea-816d-9688ca6ffa69</vt:lpwstr>
  </property>
  <property fmtid="{D5CDD505-2E9C-101B-9397-08002B2CF9AE}" pid="17" name="Sector(en)">
    <vt:lpwstr>133;#Langdurige GGZ|e90370a1-0849-4b41-88bd-574db107c04f;#172;#Langdurige zorg|ec03c784-b7d6-43d2-879f-8846ca9f5650;#132;#Gehandicaptenzorg|2825f16e-cd19-47cf-b940-f084053e3b91;#141;#Ouderenzorg|8cffa657-26ae-44a0-a572-e0304e7752db;#131;#Verpleging en verzorging|33367432-927b-4a96-adc1-6d221f5d18a9</vt:lpwstr>
  </property>
  <property fmtid="{D5CDD505-2E9C-101B-9397-08002B2CF9AE}" pid="18" name="WorkflowChangePath">
    <vt:lpwstr>5dd26274-7450-4d13-b077-7382865cccce,4;5dd26274-7450-4d13-b077-7382865cccce,4;5dd26274-7450-4d13-b077-7382865cccce,4;5dd26274-7450-4d13-b077-7382865cccce,4;5dd26274-7450-4d13-b077-7382865cccce,4;5dd26274-7450-4d13-b077-7382865cccce,7;5dd26274-7450-4d13-b05dd26274-7450-4d13-b077-7382865cccce,18;5dd26274-7450-4d13-b077-7382865cccce,18;5dd26274-7450-4d13-b077-7382865cccce,18;5dd26274-7450-4d13-b077-7382865cccce,18;5dd26274-7450-4d13-b077-7382865cccce,18;5dd26274-7450-4d13-b077-7382865cccce,21;5dd26274-7450-4d13-b077-7382865cccce,21;5dd26274-7450-4d13-b077-7382865cccce,21;5dd26274-7450-4d13-b077-7382865cccce,21;5dd26274-7450-4d13-b077-7382865cccce,21;5dd26274-7450-4d13-b077-7382865cccce,24;5dd26274-7450-4d13-b077-7382865cccce,24;5dd26274-7450-4d13-b077-7382865cccce,24;5dd26274-7450-4d13-b077-7382865cccce,24;5dd26274-7450-4d13-b077-7382865cccce,24;</vt:lpwstr>
  </property>
</Properties>
</file>