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560" windowHeight="7815"/>
  </bookViews>
  <sheets>
    <sheet name="Rekentool inhaal 2014" sheetId="6" r:id="rId1"/>
  </sheets>
  <externalReferences>
    <externalReference r:id="rId2"/>
  </externalReferences>
  <definedNames>
    <definedName name="\A">#REF!</definedName>
    <definedName name="\Z">#REF!</definedName>
    <definedName name="_1994">#REF!</definedName>
    <definedName name="_1998">#REF!</definedName>
    <definedName name="_3.4.1">#REF!</definedName>
    <definedName name="_Order1" hidden="1">255</definedName>
    <definedName name="INHAAL">#REF!</definedName>
    <definedName name="MASTER">#REF!</definedName>
    <definedName name="PRIJS_V">[1]Index!$B$98:$L$100</definedName>
    <definedName name="TOT">#REF!</definedName>
    <definedName name="TOTAAL">#REF!</definedName>
    <definedName name="VERSCHIL">#REF!</definedName>
    <definedName name="VV2H">#REF!</definedName>
    <definedName name="VV2V">#REF!</definedName>
    <definedName name="VV3H">#REF!</definedName>
    <definedName name="VV3V">#REF!</definedName>
    <definedName name="VV4H">#REF!</definedName>
    <definedName name="VV4V">#REF!</definedName>
  </definedNames>
  <calcPr calcId="145621"/>
</workbook>
</file>

<file path=xl/calcChain.xml><?xml version="1.0" encoding="utf-8"?>
<calcChain xmlns="http://schemas.openxmlformats.org/spreadsheetml/2006/main">
  <c r="J539" i="6" l="1"/>
  <c r="J538" i="6"/>
  <c r="J537" i="6"/>
  <c r="J505" i="6" l="1"/>
  <c r="J504" i="6"/>
  <c r="J503" i="6"/>
  <c r="J502" i="6"/>
  <c r="J501" i="6"/>
  <c r="J500" i="6"/>
  <c r="J499" i="6"/>
  <c r="J498" i="6"/>
  <c r="J497" i="6"/>
  <c r="J356" i="6"/>
  <c r="J329" i="6"/>
  <c r="J328" i="6"/>
  <c r="J327" i="6"/>
  <c r="J206" i="6"/>
  <c r="J205" i="6"/>
  <c r="J204" i="6"/>
  <c r="J203" i="6"/>
  <c r="J202" i="6"/>
  <c r="J201" i="6"/>
  <c r="J200" i="6"/>
  <c r="J199" i="6"/>
  <c r="J198" i="6"/>
  <c r="J197" i="6"/>
  <c r="J535" i="6" l="1"/>
  <c r="J534" i="6"/>
  <c r="J530" i="6"/>
  <c r="J529" i="6"/>
  <c r="J528" i="6"/>
  <c r="J527" i="6"/>
  <c r="J526" i="6"/>
  <c r="J525" i="6"/>
  <c r="J524" i="6"/>
  <c r="J523" i="6"/>
  <c r="J522" i="6"/>
  <c r="J521" i="6"/>
  <c r="J520" i="6"/>
  <c r="J519" i="6"/>
  <c r="J518" i="6"/>
  <c r="J517" i="6"/>
  <c r="J516" i="6"/>
  <c r="J515" i="6"/>
  <c r="J494" i="6"/>
  <c r="J493" i="6"/>
  <c r="J492" i="6"/>
  <c r="J491" i="6"/>
  <c r="J490" i="6"/>
  <c r="J489" i="6"/>
  <c r="J488" i="6"/>
  <c r="J487" i="6"/>
  <c r="J486" i="6"/>
  <c r="J485" i="6"/>
  <c r="J484" i="6"/>
  <c r="J483" i="6"/>
  <c r="J482" i="6"/>
  <c r="J481" i="6"/>
  <c r="J480" i="6"/>
  <c r="J479" i="6"/>
  <c r="J476" i="6"/>
  <c r="J475" i="6"/>
  <c r="J474" i="6"/>
  <c r="J473" i="6"/>
  <c r="J472" i="6"/>
  <c r="J471" i="6"/>
  <c r="J470" i="6"/>
  <c r="J469" i="6"/>
  <c r="J468" i="6"/>
  <c r="J467" i="6"/>
  <c r="J466" i="6"/>
  <c r="J465" i="6"/>
  <c r="J464" i="6"/>
  <c r="J463" i="6"/>
  <c r="J462" i="6"/>
  <c r="J461" i="6"/>
  <c r="J458" i="6"/>
  <c r="J457" i="6"/>
  <c r="J456" i="6"/>
  <c r="J455" i="6"/>
  <c r="J454" i="6"/>
  <c r="J453" i="6"/>
  <c r="J452" i="6"/>
  <c r="J451" i="6"/>
  <c r="J450" i="6"/>
  <c r="J449" i="6"/>
  <c r="J448" i="6"/>
  <c r="J447" i="6"/>
  <c r="J446" i="6"/>
  <c r="J445" i="6"/>
  <c r="J444" i="6"/>
  <c r="J443" i="6"/>
  <c r="J442" i="6"/>
  <c r="J441" i="6"/>
  <c r="J440" i="6"/>
  <c r="J439" i="6"/>
  <c r="J438" i="6"/>
  <c r="J437" i="6"/>
  <c r="J436" i="6"/>
  <c r="J435" i="6"/>
  <c r="J432" i="6"/>
  <c r="J429" i="6"/>
  <c r="J428" i="6"/>
  <c r="J427" i="6"/>
  <c r="J426" i="6"/>
  <c r="J425" i="6"/>
  <c r="J422" i="6"/>
  <c r="J421" i="6"/>
  <c r="J420" i="6"/>
  <c r="J419" i="6"/>
  <c r="J418" i="6"/>
  <c r="J417" i="6"/>
  <c r="J416" i="6"/>
  <c r="J415" i="6"/>
  <c r="J414" i="6"/>
  <c r="J413" i="6"/>
  <c r="J412" i="6"/>
  <c r="J411" i="6"/>
  <c r="J410" i="6"/>
  <c r="J409" i="6"/>
  <c r="J408" i="6"/>
  <c r="J407" i="6"/>
  <c r="J406" i="6"/>
  <c r="J405" i="6"/>
  <c r="J404" i="6"/>
  <c r="J403" i="6"/>
  <c r="J402" i="6"/>
  <c r="J401" i="6"/>
  <c r="J400" i="6"/>
  <c r="J399" i="6"/>
  <c r="J398" i="6"/>
  <c r="J397" i="6"/>
  <c r="J396" i="6"/>
  <c r="J395" i="6"/>
  <c r="J392" i="6"/>
  <c r="J391" i="6"/>
  <c r="J390" i="6"/>
  <c r="J389" i="6"/>
  <c r="J388" i="6"/>
  <c r="J387" i="6"/>
  <c r="J386" i="6"/>
  <c r="J385" i="6"/>
  <c r="J384" i="6"/>
  <c r="J383" i="6"/>
  <c r="J382" i="6"/>
  <c r="J381" i="6"/>
  <c r="J380" i="6"/>
  <c r="J377" i="6"/>
  <c r="J376" i="6"/>
  <c r="J375" i="6"/>
  <c r="J374" i="6"/>
  <c r="J373" i="6"/>
  <c r="J372" i="6"/>
  <c r="J371" i="6"/>
  <c r="J370" i="6"/>
  <c r="J369" i="6"/>
  <c r="J368" i="6"/>
  <c r="J367" i="6"/>
  <c r="J366" i="6"/>
  <c r="J365" i="6"/>
  <c r="J364" i="6"/>
  <c r="J363" i="6"/>
  <c r="J362" i="6"/>
  <c r="J361" i="6"/>
  <c r="J360" i="6"/>
  <c r="J355" i="6"/>
  <c r="J354" i="6"/>
  <c r="J352" i="6"/>
  <c r="J351" i="6"/>
  <c r="J347" i="6"/>
  <c r="J345" i="6"/>
  <c r="J344" i="6"/>
  <c r="J343" i="6"/>
  <c r="J342" i="6"/>
  <c r="J341" i="6"/>
  <c r="J340" i="6"/>
  <c r="J339" i="6"/>
  <c r="J338" i="6"/>
  <c r="J337" i="6"/>
  <c r="J336" i="6"/>
  <c r="J335" i="6"/>
  <c r="J334" i="6"/>
  <c r="J333" i="6"/>
  <c r="J326" i="6"/>
  <c r="J325" i="6"/>
  <c r="J324" i="6"/>
  <c r="J323" i="6"/>
  <c r="J322" i="6"/>
  <c r="J321" i="6"/>
  <c r="J320" i="6"/>
  <c r="J319" i="6"/>
  <c r="J318" i="6"/>
  <c r="J317" i="6"/>
  <c r="J316" i="6"/>
  <c r="J315" i="6"/>
  <c r="J314" i="6"/>
  <c r="J313" i="6"/>
  <c r="J312" i="6"/>
  <c r="J311" i="6"/>
  <c r="J310" i="6"/>
  <c r="J309" i="6"/>
  <c r="J308" i="6"/>
  <c r="J307" i="6"/>
  <c r="J306" i="6"/>
  <c r="J305" i="6"/>
  <c r="J304" i="6"/>
  <c r="J303" i="6"/>
  <c r="J302" i="6"/>
  <c r="J301" i="6"/>
  <c r="J300" i="6"/>
  <c r="J299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86" i="6"/>
  <c r="J285" i="6"/>
  <c r="J284" i="6"/>
  <c r="J283" i="6"/>
  <c r="J282" i="6"/>
  <c r="J281" i="6"/>
  <c r="J280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59" i="6"/>
  <c r="J258" i="6"/>
  <c r="J257" i="6"/>
  <c r="J256" i="6"/>
  <c r="J255" i="6"/>
  <c r="J254" i="6"/>
  <c r="J253" i="6"/>
  <c r="J25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5" i="6"/>
  <c r="J224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99" i="6"/>
  <c r="J96" i="6"/>
  <c r="J95" i="6"/>
  <c r="J94" i="6"/>
  <c r="J93" i="6"/>
  <c r="J92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59" i="6"/>
  <c r="J58" i="6"/>
  <c r="J57" i="6"/>
  <c r="J56" i="6"/>
  <c r="J55" i="6"/>
  <c r="J54" i="6"/>
  <c r="J53" i="6"/>
  <c r="J52" i="6"/>
  <c r="J51" i="6"/>
  <c r="J50" i="6"/>
  <c r="J49" i="6"/>
  <c r="J48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I535" i="6" l="1"/>
  <c r="K535" i="6" s="1"/>
  <c r="I534" i="6"/>
  <c r="K534" i="6" s="1"/>
  <c r="G538" i="6" l="1"/>
  <c r="G537" i="6"/>
  <c r="G539" i="6" l="1"/>
  <c r="I505" i="6" l="1"/>
  <c r="I504" i="6"/>
  <c r="I503" i="6"/>
  <c r="I502" i="6"/>
  <c r="I501" i="6"/>
  <c r="I500" i="6"/>
  <c r="I499" i="6"/>
  <c r="I498" i="6"/>
  <c r="I497" i="6"/>
  <c r="I356" i="6"/>
  <c r="I206" i="6"/>
  <c r="I205" i="6"/>
  <c r="I204" i="6"/>
  <c r="I203" i="6"/>
  <c r="I202" i="6"/>
  <c r="I201" i="6"/>
  <c r="I200" i="6"/>
  <c r="I199" i="6"/>
  <c r="I198" i="6"/>
  <c r="I197" i="6"/>
  <c r="I530" i="6"/>
  <c r="I529" i="6"/>
  <c r="I528" i="6"/>
  <c r="I527" i="6"/>
  <c r="I526" i="6"/>
  <c r="I525" i="6"/>
  <c r="I524" i="6"/>
  <c r="I523" i="6"/>
  <c r="I522" i="6"/>
  <c r="I521" i="6"/>
  <c r="I520" i="6"/>
  <c r="I519" i="6"/>
  <c r="I518" i="6"/>
  <c r="I517" i="6"/>
  <c r="I516" i="6"/>
  <c r="I515" i="6"/>
  <c r="I494" i="6"/>
  <c r="I493" i="6"/>
  <c r="I492" i="6"/>
  <c r="I491" i="6"/>
  <c r="I490" i="6"/>
  <c r="I489" i="6"/>
  <c r="I488" i="6"/>
  <c r="I487" i="6"/>
  <c r="I486" i="6"/>
  <c r="I485" i="6"/>
  <c r="I484" i="6"/>
  <c r="I483" i="6"/>
  <c r="I482" i="6"/>
  <c r="I481" i="6"/>
  <c r="I480" i="6"/>
  <c r="I479" i="6"/>
  <c r="I476" i="6"/>
  <c r="I475" i="6"/>
  <c r="I474" i="6"/>
  <c r="I473" i="6"/>
  <c r="I472" i="6"/>
  <c r="I471" i="6"/>
  <c r="I470" i="6"/>
  <c r="I469" i="6"/>
  <c r="I468" i="6"/>
  <c r="I467" i="6"/>
  <c r="I466" i="6"/>
  <c r="I465" i="6"/>
  <c r="I464" i="6"/>
  <c r="I463" i="6"/>
  <c r="I462" i="6"/>
  <c r="I461" i="6"/>
  <c r="I458" i="6"/>
  <c r="I457" i="6"/>
  <c r="I456" i="6"/>
  <c r="I455" i="6"/>
  <c r="I454" i="6"/>
  <c r="I453" i="6"/>
  <c r="I452" i="6"/>
  <c r="I451" i="6"/>
  <c r="I450" i="6"/>
  <c r="I449" i="6"/>
  <c r="I448" i="6"/>
  <c r="I447" i="6"/>
  <c r="I446" i="6"/>
  <c r="I445" i="6"/>
  <c r="I444" i="6"/>
  <c r="I443" i="6"/>
  <c r="I442" i="6"/>
  <c r="I441" i="6"/>
  <c r="I440" i="6"/>
  <c r="I439" i="6"/>
  <c r="I438" i="6"/>
  <c r="I437" i="6"/>
  <c r="I436" i="6"/>
  <c r="I435" i="6"/>
  <c r="I432" i="6"/>
  <c r="I429" i="6"/>
  <c r="I428" i="6"/>
  <c r="I427" i="6"/>
  <c r="I426" i="6"/>
  <c r="I425" i="6"/>
  <c r="I422" i="6"/>
  <c r="I421" i="6"/>
  <c r="I420" i="6"/>
  <c r="I419" i="6"/>
  <c r="I418" i="6"/>
  <c r="I417" i="6"/>
  <c r="I416" i="6"/>
  <c r="I415" i="6"/>
  <c r="I414" i="6"/>
  <c r="I413" i="6"/>
  <c r="I412" i="6"/>
  <c r="I411" i="6"/>
  <c r="I410" i="6"/>
  <c r="I409" i="6"/>
  <c r="I408" i="6"/>
  <c r="I407" i="6"/>
  <c r="I406" i="6"/>
  <c r="I405" i="6"/>
  <c r="I404" i="6"/>
  <c r="I403" i="6"/>
  <c r="I402" i="6"/>
  <c r="I401" i="6"/>
  <c r="I400" i="6"/>
  <c r="I399" i="6"/>
  <c r="I398" i="6"/>
  <c r="I397" i="6"/>
  <c r="I396" i="6"/>
  <c r="I395" i="6"/>
  <c r="I392" i="6"/>
  <c r="I391" i="6"/>
  <c r="I390" i="6"/>
  <c r="I389" i="6"/>
  <c r="I388" i="6"/>
  <c r="I387" i="6"/>
  <c r="I386" i="6"/>
  <c r="I385" i="6"/>
  <c r="I384" i="6"/>
  <c r="I383" i="6"/>
  <c r="I382" i="6"/>
  <c r="I381" i="6"/>
  <c r="I380" i="6"/>
  <c r="I377" i="6"/>
  <c r="I376" i="6"/>
  <c r="I375" i="6"/>
  <c r="I374" i="6"/>
  <c r="I373" i="6"/>
  <c r="I372" i="6"/>
  <c r="I371" i="6"/>
  <c r="I370" i="6"/>
  <c r="I369" i="6"/>
  <c r="I368" i="6"/>
  <c r="I367" i="6"/>
  <c r="I366" i="6"/>
  <c r="I365" i="6"/>
  <c r="I364" i="6"/>
  <c r="I363" i="6"/>
  <c r="I362" i="6"/>
  <c r="I361" i="6"/>
  <c r="I360" i="6"/>
  <c r="I355" i="6"/>
  <c r="I354" i="6"/>
  <c r="I352" i="6"/>
  <c r="I351" i="6"/>
  <c r="I347" i="6"/>
  <c r="I345" i="6"/>
  <c r="I344" i="6"/>
  <c r="I343" i="6"/>
  <c r="I342" i="6"/>
  <c r="I341" i="6"/>
  <c r="I340" i="6"/>
  <c r="I339" i="6"/>
  <c r="I338" i="6"/>
  <c r="I337" i="6"/>
  <c r="I336" i="6"/>
  <c r="I335" i="6"/>
  <c r="I334" i="6"/>
  <c r="I333" i="6"/>
  <c r="I329" i="6"/>
  <c r="I328" i="6"/>
  <c r="I327" i="6"/>
  <c r="I326" i="6"/>
  <c r="I325" i="6"/>
  <c r="I324" i="6"/>
  <c r="I323" i="6"/>
  <c r="I322" i="6"/>
  <c r="I321" i="6"/>
  <c r="I320" i="6"/>
  <c r="I319" i="6"/>
  <c r="I318" i="6"/>
  <c r="I317" i="6"/>
  <c r="I316" i="6"/>
  <c r="I315" i="6"/>
  <c r="I314" i="6"/>
  <c r="I313" i="6"/>
  <c r="I312" i="6"/>
  <c r="I311" i="6"/>
  <c r="I310" i="6"/>
  <c r="I309" i="6"/>
  <c r="I308" i="6"/>
  <c r="I307" i="6"/>
  <c r="I306" i="6"/>
  <c r="I305" i="6"/>
  <c r="I304" i="6"/>
  <c r="I303" i="6"/>
  <c r="I302" i="6"/>
  <c r="I301" i="6"/>
  <c r="I300" i="6"/>
  <c r="I299" i="6"/>
  <c r="I298" i="6"/>
  <c r="I297" i="6"/>
  <c r="I296" i="6"/>
  <c r="I295" i="6"/>
  <c r="I294" i="6"/>
  <c r="I293" i="6"/>
  <c r="I292" i="6"/>
  <c r="I291" i="6"/>
  <c r="I290" i="6"/>
  <c r="I289" i="6"/>
  <c r="I288" i="6"/>
  <c r="I287" i="6"/>
  <c r="I286" i="6"/>
  <c r="I285" i="6"/>
  <c r="I284" i="6"/>
  <c r="I283" i="6"/>
  <c r="I282" i="6"/>
  <c r="I281" i="6"/>
  <c r="I280" i="6"/>
  <c r="I279" i="6"/>
  <c r="I278" i="6"/>
  <c r="I277" i="6"/>
  <c r="I276" i="6"/>
  <c r="I275" i="6"/>
  <c r="I274" i="6"/>
  <c r="I273" i="6"/>
  <c r="I272" i="6"/>
  <c r="I271" i="6"/>
  <c r="I270" i="6"/>
  <c r="I269" i="6"/>
  <c r="I268" i="6"/>
  <c r="I267" i="6"/>
  <c r="I266" i="6"/>
  <c r="I265" i="6"/>
  <c r="I264" i="6"/>
  <c r="I263" i="6"/>
  <c r="I262" i="6"/>
  <c r="I259" i="6"/>
  <c r="I258" i="6"/>
  <c r="I257" i="6"/>
  <c r="I256" i="6"/>
  <c r="I255" i="6"/>
  <c r="I254" i="6"/>
  <c r="I253" i="6"/>
  <c r="I252" i="6"/>
  <c r="I251" i="6"/>
  <c r="I250" i="6"/>
  <c r="I249" i="6"/>
  <c r="I248" i="6"/>
  <c r="I247" i="6"/>
  <c r="I246" i="6"/>
  <c r="I245" i="6"/>
  <c r="I244" i="6"/>
  <c r="I243" i="6"/>
  <c r="I242" i="6"/>
  <c r="I241" i="6"/>
  <c r="I240" i="6"/>
  <c r="I239" i="6"/>
  <c r="I238" i="6"/>
  <c r="I237" i="6"/>
  <c r="I236" i="6"/>
  <c r="I235" i="6"/>
  <c r="I234" i="6"/>
  <c r="I233" i="6"/>
  <c r="I232" i="6"/>
  <c r="I231" i="6"/>
  <c r="I230" i="6"/>
  <c r="I229" i="6"/>
  <c r="I228" i="6"/>
  <c r="I225" i="6"/>
  <c r="I224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99" i="6"/>
  <c r="I96" i="6"/>
  <c r="I95" i="6"/>
  <c r="I94" i="6"/>
  <c r="I93" i="6"/>
  <c r="I92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59" i="6"/>
  <c r="I58" i="6"/>
  <c r="I57" i="6"/>
  <c r="I56" i="6"/>
  <c r="I55" i="6"/>
  <c r="I54" i="6"/>
  <c r="I53" i="6"/>
  <c r="I52" i="6"/>
  <c r="I51" i="6"/>
  <c r="I50" i="6"/>
  <c r="I49" i="6"/>
  <c r="I48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J13" i="6" s="1"/>
  <c r="I12" i="6"/>
  <c r="J12" i="6" s="1"/>
  <c r="K246" i="6" l="1"/>
  <c r="K327" i="6" l="1"/>
  <c r="K329" i="6"/>
  <c r="K328" i="6"/>
  <c r="K539" i="6"/>
  <c r="K538" i="6"/>
  <c r="K537" i="6"/>
  <c r="K505" i="6"/>
  <c r="K504" i="6"/>
  <c r="K503" i="6"/>
  <c r="K502" i="6"/>
  <c r="K501" i="6"/>
  <c r="K500" i="6"/>
  <c r="K499" i="6"/>
  <c r="K498" i="6"/>
  <c r="K497" i="6"/>
  <c r="K356" i="6"/>
  <c r="K206" i="6"/>
  <c r="K205" i="6"/>
  <c r="K204" i="6"/>
  <c r="K203" i="6"/>
  <c r="K202" i="6"/>
  <c r="K201" i="6"/>
  <c r="K200" i="6"/>
  <c r="K199" i="6"/>
  <c r="K198" i="6"/>
  <c r="K197" i="6"/>
  <c r="K530" i="6"/>
  <c r="K529" i="6"/>
  <c r="K528" i="6"/>
  <c r="K527" i="6"/>
  <c r="K526" i="6"/>
  <c r="K525" i="6"/>
  <c r="K524" i="6"/>
  <c r="K523" i="6"/>
  <c r="K522" i="6"/>
  <c r="K521" i="6"/>
  <c r="K520" i="6"/>
  <c r="K519" i="6"/>
  <c r="K518" i="6"/>
  <c r="K517" i="6"/>
  <c r="K516" i="6"/>
  <c r="K515" i="6"/>
  <c r="K494" i="6"/>
  <c r="K493" i="6"/>
  <c r="K492" i="6"/>
  <c r="K491" i="6"/>
  <c r="K490" i="6"/>
  <c r="K489" i="6"/>
  <c r="K488" i="6"/>
  <c r="K487" i="6"/>
  <c r="K486" i="6"/>
  <c r="K485" i="6"/>
  <c r="K484" i="6"/>
  <c r="K483" i="6"/>
  <c r="K482" i="6"/>
  <c r="K481" i="6"/>
  <c r="K480" i="6"/>
  <c r="K479" i="6"/>
  <c r="K476" i="6"/>
  <c r="K475" i="6"/>
  <c r="K474" i="6"/>
  <c r="K473" i="6"/>
  <c r="K472" i="6"/>
  <c r="K471" i="6"/>
  <c r="K470" i="6"/>
  <c r="K469" i="6"/>
  <c r="K468" i="6"/>
  <c r="K467" i="6"/>
  <c r="K466" i="6"/>
  <c r="K465" i="6"/>
  <c r="K464" i="6"/>
  <c r="K463" i="6"/>
  <c r="K462" i="6"/>
  <c r="K461" i="6"/>
  <c r="K458" i="6"/>
  <c r="K457" i="6"/>
  <c r="K456" i="6"/>
  <c r="K455" i="6"/>
  <c r="K454" i="6"/>
  <c r="K453" i="6"/>
  <c r="K452" i="6"/>
  <c r="K451" i="6"/>
  <c r="K450" i="6"/>
  <c r="K449" i="6"/>
  <c r="K448" i="6"/>
  <c r="K447" i="6"/>
  <c r="K446" i="6"/>
  <c r="K445" i="6"/>
  <c r="K444" i="6"/>
  <c r="K443" i="6"/>
  <c r="K442" i="6"/>
  <c r="K441" i="6"/>
  <c r="K440" i="6"/>
  <c r="K439" i="6"/>
  <c r="K438" i="6"/>
  <c r="K437" i="6"/>
  <c r="K436" i="6"/>
  <c r="K435" i="6"/>
  <c r="K432" i="6"/>
  <c r="K429" i="6"/>
  <c r="K428" i="6"/>
  <c r="K427" i="6"/>
  <c r="K426" i="6"/>
  <c r="K425" i="6"/>
  <c r="K422" i="6"/>
  <c r="K421" i="6"/>
  <c r="K420" i="6"/>
  <c r="K419" i="6"/>
  <c r="K418" i="6"/>
  <c r="K417" i="6"/>
  <c r="K416" i="6"/>
  <c r="K415" i="6"/>
  <c r="K414" i="6"/>
  <c r="K413" i="6"/>
  <c r="K412" i="6"/>
  <c r="K411" i="6"/>
  <c r="K410" i="6"/>
  <c r="K409" i="6"/>
  <c r="K408" i="6"/>
  <c r="K407" i="6"/>
  <c r="K406" i="6"/>
  <c r="K405" i="6"/>
  <c r="K404" i="6"/>
  <c r="K403" i="6"/>
  <c r="K402" i="6"/>
  <c r="K401" i="6"/>
  <c r="K400" i="6"/>
  <c r="K399" i="6"/>
  <c r="K398" i="6"/>
  <c r="K397" i="6"/>
  <c r="K396" i="6"/>
  <c r="K395" i="6"/>
  <c r="K392" i="6"/>
  <c r="K391" i="6"/>
  <c r="K385" i="6"/>
  <c r="K390" i="6"/>
  <c r="K384" i="6"/>
  <c r="K389" i="6"/>
  <c r="K383" i="6"/>
  <c r="K388" i="6"/>
  <c r="K382" i="6"/>
  <c r="K387" i="6"/>
  <c r="K381" i="6"/>
  <c r="K386" i="6"/>
  <c r="K380" i="6"/>
  <c r="K377" i="6"/>
  <c r="K376" i="6"/>
  <c r="K375" i="6"/>
  <c r="K374" i="6"/>
  <c r="K373" i="6"/>
  <c r="K372" i="6"/>
  <c r="K371" i="6"/>
  <c r="K370" i="6"/>
  <c r="K369" i="6"/>
  <c r="K368" i="6"/>
  <c r="K367" i="6"/>
  <c r="K366" i="6"/>
  <c r="K365" i="6"/>
  <c r="K364" i="6"/>
  <c r="K363" i="6"/>
  <c r="K362" i="6"/>
  <c r="K361" i="6"/>
  <c r="K360" i="6"/>
  <c r="K355" i="6"/>
  <c r="K354" i="6"/>
  <c r="K352" i="6"/>
  <c r="K351" i="6"/>
  <c r="K347" i="6"/>
  <c r="K345" i="6"/>
  <c r="K344" i="6"/>
  <c r="K343" i="6"/>
  <c r="K342" i="6"/>
  <c r="K341" i="6"/>
  <c r="K340" i="6"/>
  <c r="K339" i="6"/>
  <c r="K338" i="6"/>
  <c r="K337" i="6"/>
  <c r="K336" i="6"/>
  <c r="K335" i="6"/>
  <c r="K334" i="6"/>
  <c r="K333" i="6"/>
  <c r="K326" i="6"/>
  <c r="K325" i="6"/>
  <c r="K324" i="6"/>
  <c r="K323" i="6"/>
  <c r="K322" i="6"/>
  <c r="K321" i="6"/>
  <c r="K320" i="6"/>
  <c r="K319" i="6"/>
  <c r="K318" i="6"/>
  <c r="K317" i="6"/>
  <c r="K316" i="6"/>
  <c r="K315" i="6"/>
  <c r="K314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  <c r="K300" i="6"/>
  <c r="K299" i="6"/>
  <c r="K298" i="6"/>
  <c r="K297" i="6"/>
  <c r="K296" i="6"/>
  <c r="K295" i="6"/>
  <c r="K294" i="6"/>
  <c r="K293" i="6"/>
  <c r="K292" i="6"/>
  <c r="K291" i="6"/>
  <c r="K290" i="6"/>
  <c r="K289" i="6"/>
  <c r="K288" i="6"/>
  <c r="K287" i="6"/>
  <c r="K286" i="6"/>
  <c r="K285" i="6"/>
  <c r="K284" i="6"/>
  <c r="K283" i="6"/>
  <c r="K282" i="6"/>
  <c r="K281" i="6"/>
  <c r="K280" i="6"/>
  <c r="K279" i="6"/>
  <c r="K278" i="6"/>
  <c r="K277" i="6"/>
  <c r="K276" i="6"/>
  <c r="K275" i="6"/>
  <c r="K274" i="6"/>
  <c r="K273" i="6"/>
  <c r="K272" i="6"/>
  <c r="K271" i="6"/>
  <c r="K270" i="6"/>
  <c r="K269" i="6"/>
  <c r="K268" i="6"/>
  <c r="K267" i="6"/>
  <c r="K266" i="6"/>
  <c r="K265" i="6"/>
  <c r="K264" i="6"/>
  <c r="K263" i="6"/>
  <c r="K262" i="6"/>
  <c r="K259" i="6"/>
  <c r="K258" i="6"/>
  <c r="K257" i="6"/>
  <c r="K256" i="6"/>
  <c r="K255" i="6"/>
  <c r="K254" i="6"/>
  <c r="K253" i="6"/>
  <c r="K252" i="6"/>
  <c r="K251" i="6"/>
  <c r="K250" i="6"/>
  <c r="K249" i="6"/>
  <c r="K248" i="6"/>
  <c r="K247" i="6"/>
  <c r="K245" i="6"/>
  <c r="K244" i="6"/>
  <c r="K243" i="6"/>
  <c r="K242" i="6"/>
  <c r="K241" i="6"/>
  <c r="K240" i="6"/>
  <c r="K239" i="6"/>
  <c r="K238" i="6"/>
  <c r="K237" i="6"/>
  <c r="K236" i="6"/>
  <c r="K235" i="6"/>
  <c r="K234" i="6"/>
  <c r="K233" i="6"/>
  <c r="K232" i="6"/>
  <c r="K231" i="6"/>
  <c r="K230" i="6"/>
  <c r="K229" i="6"/>
  <c r="K228" i="6"/>
  <c r="K225" i="6"/>
  <c r="K224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99" i="6"/>
  <c r="K96" i="6"/>
  <c r="K95" i="6"/>
  <c r="K94" i="6"/>
  <c r="K93" i="6"/>
  <c r="K92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59" i="6"/>
  <c r="K58" i="6"/>
  <c r="K57" i="6"/>
  <c r="K56" i="6"/>
  <c r="K55" i="6"/>
  <c r="K54" i="6"/>
  <c r="K53" i="6"/>
  <c r="K52" i="6"/>
  <c r="K51" i="6"/>
  <c r="K50" i="6"/>
  <c r="K49" i="6"/>
  <c r="K48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541" i="6" l="1"/>
  <c r="E2" i="6" s="1"/>
</calcChain>
</file>

<file path=xl/sharedStrings.xml><?xml version="1.0" encoding="utf-8"?>
<sst xmlns="http://schemas.openxmlformats.org/spreadsheetml/2006/main" count="1530" uniqueCount="863">
  <si>
    <t>Tarief</t>
  </si>
  <si>
    <t>Prestatie</t>
  </si>
  <si>
    <t>Inhaal 2014</t>
  </si>
  <si>
    <t>code</t>
  </si>
  <si>
    <t>V&amp;V</t>
  </si>
  <si>
    <t>Verpleging &amp; Verzorging</t>
  </si>
  <si>
    <t>ZZP 1VV incl.DB</t>
  </si>
  <si>
    <t>ZZP 2VV incl.DB</t>
  </si>
  <si>
    <t>ZZP 3VV excl.BH incl.DB</t>
  </si>
  <si>
    <t>ZZP 3VV incl.BH incl.DB</t>
  </si>
  <si>
    <t>ZZP 4VV excl.BH incl.DB</t>
  </si>
  <si>
    <t>ZZP 4VV incl.BH incl.DB</t>
  </si>
  <si>
    <t>ZZP 5VV excl.BH incl.DB</t>
  </si>
  <si>
    <t>ZZP 5VV incl.BH incl.DB</t>
  </si>
  <si>
    <t>ZZP 6VV excl.BH incl.DB</t>
  </si>
  <si>
    <t>ZZP 6VV incl.BH incl.DB</t>
  </si>
  <si>
    <t>ZZP 7VV excl.BH incl.DB</t>
  </si>
  <si>
    <t>ZZP 7VV incl.BH incl.DB</t>
  </si>
  <si>
    <t>ZZP 8VV excl.BH incl.DB</t>
  </si>
  <si>
    <t>ZZP 8VV incl.BH incl.DB</t>
  </si>
  <si>
    <t>ZZP 9bVV excl.BH incl.DB</t>
  </si>
  <si>
    <t>ZZP 9bVV incl.BH incl.DB</t>
  </si>
  <si>
    <t>Z101</t>
  </si>
  <si>
    <t>ZZP 10VV excl.BH incl.DB</t>
  </si>
  <si>
    <t>Z103</t>
  </si>
  <si>
    <t>ZZP 10VV incl.BHincl.DB</t>
  </si>
  <si>
    <t>GGZ-B</t>
  </si>
  <si>
    <t>Geestelijke gezondheidszorg B-groep</t>
  </si>
  <si>
    <t>Z212</t>
  </si>
  <si>
    <t>ZZP 1GGZ-B incl.BH excl.DB</t>
  </si>
  <si>
    <t>Z213</t>
  </si>
  <si>
    <t>ZZP 1GGZ-B incl.BH incl.DB</t>
  </si>
  <si>
    <t>Z222</t>
  </si>
  <si>
    <t>ZZP 2GGZ-B incl.BH excl.DB</t>
  </si>
  <si>
    <t>Z223</t>
  </si>
  <si>
    <t>ZZP 2GGZ-B incl.BH incl.DB</t>
  </si>
  <si>
    <t>Z232</t>
  </si>
  <si>
    <t>ZZP 3GGZ-B incl.BH excl.DB</t>
  </si>
  <si>
    <t>Z233</t>
  </si>
  <si>
    <t>ZZP 3GGZ-B incl.BH incl.DB</t>
  </si>
  <si>
    <t>Z242</t>
  </si>
  <si>
    <t>ZZP 4GGZ-B incl.BH excl.DB</t>
  </si>
  <si>
    <t>Z243</t>
  </si>
  <si>
    <t>ZZP 4GGZ-B incl.BH incl.DB</t>
  </si>
  <si>
    <t>Z252</t>
  </si>
  <si>
    <t>ZZP 5GGZ-B incl.BH excl.DB</t>
  </si>
  <si>
    <t>Z253</t>
  </si>
  <si>
    <t>ZZP 5GGZ-B incl.BH incl.DB</t>
  </si>
  <si>
    <t>Z262</t>
  </si>
  <si>
    <t>ZZP 6GGZ-B incl.BH excl.DB</t>
  </si>
  <si>
    <t>Z263</t>
  </si>
  <si>
    <t>ZZP 6GGZ-B incl.BH incl.DB</t>
  </si>
  <si>
    <t>Z272</t>
  </si>
  <si>
    <t>ZZP 7GGZ-B incl.BH excl.DB</t>
  </si>
  <si>
    <t>Z273</t>
  </si>
  <si>
    <t>ZZP 7GGZ-B incl.BH incl.DB</t>
  </si>
  <si>
    <t>GGZ-C</t>
  </si>
  <si>
    <t>Geestelijke gezondheidszorg C-groep</t>
  </si>
  <si>
    <t>Z310</t>
  </si>
  <si>
    <t>ZZP 1GGZ-C excl.BH excl.DB</t>
  </si>
  <si>
    <t>Z311</t>
  </si>
  <si>
    <t>ZZP 1GGZ-C excl.BH incl.DB</t>
  </si>
  <si>
    <t>Z320</t>
  </si>
  <si>
    <t>ZZP 2GGZ-C excl.BH excl.DB</t>
  </si>
  <si>
    <t>Z321</t>
  </si>
  <si>
    <t>ZZP 2GGZ-C excl.BH incl.DB</t>
  </si>
  <si>
    <t>Z330</t>
  </si>
  <si>
    <t>ZZP 3GGZ-C excl.BH excl.DB</t>
  </si>
  <si>
    <t>Z331</t>
  </si>
  <si>
    <t>ZZP 3GGZ-C excl.BH incl.DB</t>
  </si>
  <si>
    <t>Z340</t>
  </si>
  <si>
    <t>ZZP 4GGZ-C excl.BH excl.DB</t>
  </si>
  <si>
    <t>Z341</t>
  </si>
  <si>
    <t>ZZP 4GGZ-C excl.BH incl.DB</t>
  </si>
  <si>
    <t>Z350</t>
  </si>
  <si>
    <t>ZZP 5GGZ-C excl.BH excl.DB</t>
  </si>
  <si>
    <t>Z351</t>
  </si>
  <si>
    <t>ZZP 5GGZ-C excl.BH incl.DB</t>
  </si>
  <si>
    <t>Z360</t>
  </si>
  <si>
    <t>ZZP 6GGZ-C excl.BH excl.DB</t>
  </si>
  <si>
    <t>Z361</t>
  </si>
  <si>
    <t>ZZP 6GGZ-C excl.BH incl.DB</t>
  </si>
  <si>
    <t>VG</t>
  </si>
  <si>
    <t>Verstandelijk gehandicapt</t>
  </si>
  <si>
    <t>Z414</t>
  </si>
  <si>
    <t>ZZP 1VG excl.DB</t>
  </si>
  <si>
    <t>Z415</t>
  </si>
  <si>
    <t>ZZP 1VG incl.DB</t>
  </si>
  <si>
    <t>Z424</t>
  </si>
  <si>
    <t>ZZP 2VG excl.DB</t>
  </si>
  <si>
    <t>Z425</t>
  </si>
  <si>
    <t>ZZP 2VG incl.DB</t>
  </si>
  <si>
    <t>Z430</t>
  </si>
  <si>
    <t>ZZP 3VG excl.BH excl.DB</t>
  </si>
  <si>
    <t>Z431</t>
  </si>
  <si>
    <t>ZZP 3VG excl.BH incl.DB</t>
  </si>
  <si>
    <t>Z432</t>
  </si>
  <si>
    <t>ZZP 3VG incl.BH excl.DB</t>
  </si>
  <si>
    <t>Z433</t>
  </si>
  <si>
    <t>ZZP 3VG incl.BH incl.DB</t>
  </si>
  <si>
    <t>Z440</t>
  </si>
  <si>
    <t>ZZP 4VG excl.BH excl.DB</t>
  </si>
  <si>
    <t>Z441</t>
  </si>
  <si>
    <t>ZZP 4VG excl.BH incl.DB</t>
  </si>
  <si>
    <t>Z442</t>
  </si>
  <si>
    <t>ZZP 4VG incl.BH excl.DB</t>
  </si>
  <si>
    <t>Z443</t>
  </si>
  <si>
    <t>ZZP 4VG incl.BH incl.DB</t>
  </si>
  <si>
    <t>Z454</t>
  </si>
  <si>
    <t>ZZP 5VG excl.BH excl.DB</t>
  </si>
  <si>
    <t>Z455</t>
  </si>
  <si>
    <t>ZZP 5VG excl.BH incl.DB</t>
  </si>
  <si>
    <t>Z456</t>
  </si>
  <si>
    <t>ZZP 5VG incl.BH excl.DB</t>
  </si>
  <si>
    <t>Z457</t>
  </si>
  <si>
    <t>ZZP 5VG incl.BH incl.DB</t>
  </si>
  <si>
    <t>Z460</t>
  </si>
  <si>
    <t>ZZP 6VG excl.BH excl.DB</t>
  </si>
  <si>
    <t>Z461</t>
  </si>
  <si>
    <t>ZZP 6VG excl.BH incl.DB</t>
  </si>
  <si>
    <t>Z462</t>
  </si>
  <si>
    <t>ZZP 6VG incl.BH excl.DB</t>
  </si>
  <si>
    <t>Z463</t>
  </si>
  <si>
    <t>ZZP 6VG incl.BH incl.DB</t>
  </si>
  <si>
    <t>Z470</t>
  </si>
  <si>
    <t>ZZP 7VG excl.BH excl.DB</t>
  </si>
  <si>
    <t>Z471</t>
  </si>
  <si>
    <t>ZZP 7VG excl.BH incl.DB</t>
  </si>
  <si>
    <t>Z472</t>
  </si>
  <si>
    <t>ZZP 7VG incl.BH excl.DB</t>
  </si>
  <si>
    <t>Z473</t>
  </si>
  <si>
    <t>ZZP 7VG incl.BH incl.DB</t>
  </si>
  <si>
    <t>Z480</t>
  </si>
  <si>
    <t>ZZP 8VG excl.BH excl.DB</t>
  </si>
  <si>
    <t>Z481</t>
  </si>
  <si>
    <t>ZZP 8VG excl.BH incl.DB</t>
  </si>
  <si>
    <t>Z482</t>
  </si>
  <si>
    <t>ZZP 8VG incl.BH excl.DB</t>
  </si>
  <si>
    <t>Z483</t>
  </si>
  <si>
    <t>ZZP 8VG incl.BH incl.DB</t>
  </si>
  <si>
    <t>LVG</t>
  </si>
  <si>
    <t>Licht verstandelijk gehandicapt</t>
  </si>
  <si>
    <t>Z513</t>
  </si>
  <si>
    <t>ZZP 1LVG incl.BH incl.DB</t>
  </si>
  <si>
    <t>Z523</t>
  </si>
  <si>
    <t>ZZP 2LVG incl.BH incl.DB</t>
  </si>
  <si>
    <t>Z533</t>
  </si>
  <si>
    <t>ZZP 3LVG incl.BH incl.DB</t>
  </si>
  <si>
    <t>Z543</t>
  </si>
  <si>
    <t>ZZP 4LVG incl.BH incl.DB</t>
  </si>
  <si>
    <t>Z553</t>
  </si>
  <si>
    <t>ZZP 5LVG incl.BH incl.DB</t>
  </si>
  <si>
    <t>SGLVG</t>
  </si>
  <si>
    <t>Sterk gedragsgestoord licht verstandelijk gehandicapt</t>
  </si>
  <si>
    <t>Z573</t>
  </si>
  <si>
    <t>ZZP 1SGLVG incl.BH incl.DB</t>
  </si>
  <si>
    <t>LG</t>
  </si>
  <si>
    <t>Lichamelijk gehandicapt</t>
  </si>
  <si>
    <t>Z614</t>
  </si>
  <si>
    <t>ZZP 1LG excl.DB</t>
  </si>
  <si>
    <t>Z615</t>
  </si>
  <si>
    <t>ZZP 1LG incl.DB</t>
  </si>
  <si>
    <t>Z624</t>
  </si>
  <si>
    <t>ZZP 2LG excl.DB</t>
  </si>
  <si>
    <t>Z625</t>
  </si>
  <si>
    <t>ZZP 2LG incl.DB</t>
  </si>
  <si>
    <t>Z630</t>
  </si>
  <si>
    <t>ZZP 3LG excl.BH excl.DB</t>
  </si>
  <si>
    <t>Z631</t>
  </si>
  <si>
    <t>ZZP 3LG excl.BH incl.DB</t>
  </si>
  <si>
    <t>Z632</t>
  </si>
  <si>
    <t>ZZP 3LG incl.BH excl.DB</t>
  </si>
  <si>
    <t>Z633</t>
  </si>
  <si>
    <t>ZZP 3LG incl.BH incl.DB</t>
  </si>
  <si>
    <t>Z640</t>
  </si>
  <si>
    <t>ZZP 4LG excl.BH excl.DB</t>
  </si>
  <si>
    <t>Z641</t>
  </si>
  <si>
    <t>ZZP 4LG excl.BH incl.DB</t>
  </si>
  <si>
    <t>Z642</t>
  </si>
  <si>
    <t>ZZP 4LG incl.BH excl.DB</t>
  </si>
  <si>
    <t>Z643</t>
  </si>
  <si>
    <t>ZZP 4LG incl.BH incl.DB</t>
  </si>
  <si>
    <t>Z650</t>
  </si>
  <si>
    <t>ZZP 5LG excl.BH excl.DB</t>
  </si>
  <si>
    <t>Z651</t>
  </si>
  <si>
    <t>ZZP 5LG excl.BH incl.DB</t>
  </si>
  <si>
    <t>Z652</t>
  </si>
  <si>
    <t>ZZP 5LG incl.BH excl.DB</t>
  </si>
  <si>
    <t>Z653</t>
  </si>
  <si>
    <t>ZZP 5LG incl.BH incl.DB</t>
  </si>
  <si>
    <t>Z660</t>
  </si>
  <si>
    <t>ZZP 6LG excl.BH excl.DB</t>
  </si>
  <si>
    <t>Z661</t>
  </si>
  <si>
    <t>ZZP 6LG excl.BH incl.DB</t>
  </si>
  <si>
    <t>Z662</t>
  </si>
  <si>
    <t>ZZP 6LG incl.BH excl.DB</t>
  </si>
  <si>
    <t>Z663</t>
  </si>
  <si>
    <t>ZZP 6LG incl.BH incl.DB</t>
  </si>
  <si>
    <t>Z670</t>
  </si>
  <si>
    <t>ZZP 7LG excl.BH excl.DB</t>
  </si>
  <si>
    <t>Z671</t>
  </si>
  <si>
    <t>ZZP 7LG excl.BH incl.DB</t>
  </si>
  <si>
    <t>Z672</t>
  </si>
  <si>
    <t>ZZP 7LG incl.BH excl.DB</t>
  </si>
  <si>
    <t>Z673</t>
  </si>
  <si>
    <t>ZZP 7LG incl.BH incl.DB</t>
  </si>
  <si>
    <t>ZG-aud</t>
  </si>
  <si>
    <t>Zintuiglijk gehandicapt - auditief en communicatief</t>
  </si>
  <si>
    <t>Z710</t>
  </si>
  <si>
    <t>ZZP 1ZG-auditief excl.BH excl.DB</t>
  </si>
  <si>
    <t>Z711</t>
  </si>
  <si>
    <t>ZZP 1ZG-auditief excl.BH incl.DB</t>
  </si>
  <si>
    <t>Z712</t>
  </si>
  <si>
    <t>ZZP 1ZG-auditief incl.BH excl.DB</t>
  </si>
  <si>
    <t>Z713</t>
  </si>
  <si>
    <t>ZZP 1ZG-auditief incl.BH incl.DB</t>
  </si>
  <si>
    <t>Z720</t>
  </si>
  <si>
    <t>ZZP 2ZG-auditief excl.BH excl.DB</t>
  </si>
  <si>
    <t>Z721</t>
  </si>
  <si>
    <t>ZZP 2ZG-auditief excl.BH incl.DB</t>
  </si>
  <si>
    <t>Z722</t>
  </si>
  <si>
    <t>ZZP 2ZG-auditief incl.BH excl.DB</t>
  </si>
  <si>
    <t>Z723</t>
  </si>
  <si>
    <t>ZZP 2ZG-auditief incl.BH incl.DB</t>
  </si>
  <si>
    <t>Z730</t>
  </si>
  <si>
    <t>ZZP 3ZG-auditief excl.BH excl.DB</t>
  </si>
  <si>
    <t>Z731</t>
  </si>
  <si>
    <t>ZZP 3ZG-auditief excl.BH incl.DB</t>
  </si>
  <si>
    <t>Z732</t>
  </si>
  <si>
    <t>ZZP 3ZG-auditief incl.BH excl.DB</t>
  </si>
  <si>
    <t>Z733</t>
  </si>
  <si>
    <t>ZZP 3ZG-auditief incl.BH incl.DB</t>
  </si>
  <si>
    <t>Z740</t>
  </si>
  <si>
    <t>ZZP 4ZG-auditief excl.BH excl.DB</t>
  </si>
  <si>
    <t>Z741</t>
  </si>
  <si>
    <t>ZZP 4ZG-auditief excl.BH incl.DB</t>
  </si>
  <si>
    <t>Z742</t>
  </si>
  <si>
    <t>ZZP 4ZG-auditief incl.BH excl.DB</t>
  </si>
  <si>
    <t>Z743</t>
  </si>
  <si>
    <t>ZZP 4ZG-auditief incl.BH incl.DB</t>
  </si>
  <si>
    <t>ZG-vis</t>
  </si>
  <si>
    <t>Zintuiglijk gehandicapt - visueel</t>
  </si>
  <si>
    <t>Z814</t>
  </si>
  <si>
    <t>ZZP 1ZG-visueel excl.DB</t>
  </si>
  <si>
    <t>Z815</t>
  </si>
  <si>
    <t>ZZP 1ZG-visueel incl.DB</t>
  </si>
  <si>
    <t>Z824</t>
  </si>
  <si>
    <t>ZZP 2ZG-visueel excl.DB</t>
  </si>
  <si>
    <t>Z825</t>
  </si>
  <si>
    <t>ZZP 2ZG-visueel incl.DB</t>
  </si>
  <si>
    <t>Z830</t>
  </si>
  <si>
    <t>ZZP 3ZG-visueel excl.BH excl.DB</t>
  </si>
  <si>
    <t>Z831</t>
  </si>
  <si>
    <t>ZZP 3ZG-visueel excl.BH incl.DB</t>
  </si>
  <si>
    <t>Z832</t>
  </si>
  <si>
    <t>ZZP 3ZG-visueel incl.BH excl.DB</t>
  </si>
  <si>
    <t>Z833</t>
  </si>
  <si>
    <t>ZZP 3ZG-visueel incl.BH incl.DB</t>
  </si>
  <si>
    <t>Z840</t>
  </si>
  <si>
    <t>ZZP 4ZG-visueel excl.BH excl.DB</t>
  </si>
  <si>
    <t>Z841</t>
  </si>
  <si>
    <t>ZZP 4ZG-visueel excl.BH incl.DB</t>
  </si>
  <si>
    <t>Z842</t>
  </si>
  <si>
    <t>ZZP 4ZG-visueel incl.BH excl.DB</t>
  </si>
  <si>
    <t>Z843</t>
  </si>
  <si>
    <t>ZZP 4ZG-visueel incl.BH incl.DB</t>
  </si>
  <si>
    <t>Z850</t>
  </si>
  <si>
    <t>ZZP 5ZG-visueel excl.BH excl.DB</t>
  </si>
  <si>
    <t>Z851</t>
  </si>
  <si>
    <t>ZZP 5ZG-visueel excl.BH incl.DB</t>
  </si>
  <si>
    <t>Z852</t>
  </si>
  <si>
    <t>ZZP 5ZG-visueel incl.BH excl.DB</t>
  </si>
  <si>
    <t>Z853</t>
  </si>
  <si>
    <t>ZZP 5ZG-visueel incl.BH incl.DB</t>
  </si>
  <si>
    <t>Z995</t>
  </si>
  <si>
    <t>Z996</t>
  </si>
  <si>
    <t>Z992</t>
  </si>
  <si>
    <t>Z993</t>
  </si>
  <si>
    <t>Z994</t>
  </si>
  <si>
    <t>Z916</t>
  </si>
  <si>
    <t>Mutatiedag V&amp;V, niet toegelaten voor behandeling</t>
  </si>
  <si>
    <t>Z917</t>
  </si>
  <si>
    <t>Mutatiedag V&amp;V, toegelaten voor behandeling</t>
  </si>
  <si>
    <t>Z110</t>
  </si>
  <si>
    <t>Crisisopvang V&amp;V met behandeling</t>
  </si>
  <si>
    <t>Z490</t>
  </si>
  <si>
    <t>Crisisopvang GHZ VG zonder behandeling</t>
  </si>
  <si>
    <t>Z491</t>
  </si>
  <si>
    <t>Crisisopvang GHZ VG met behandeling</t>
  </si>
  <si>
    <t>Z560</t>
  </si>
  <si>
    <t xml:space="preserve">Crisisopvang LVG </t>
  </si>
  <si>
    <t>Z280</t>
  </si>
  <si>
    <t>Klinisch Intensieve Behandeling (KIB)</t>
  </si>
  <si>
    <t>Z920</t>
  </si>
  <si>
    <t>Toeslag Huntington</t>
  </si>
  <si>
    <t>Z910</t>
  </si>
  <si>
    <t>Toeslag Cerebro Vasculair Accident (CVA)</t>
  </si>
  <si>
    <t>Z918</t>
  </si>
  <si>
    <t>Toeslag invasieve beademing</t>
  </si>
  <si>
    <t>Z911</t>
  </si>
  <si>
    <t xml:space="preserve">Toeslag Multifunctioneel centrum (MFC) </t>
  </si>
  <si>
    <t>Z912</t>
  </si>
  <si>
    <t>Toeslag observatie</t>
  </si>
  <si>
    <t>Z975</t>
  </si>
  <si>
    <t>Toeslag gespecialiseerde epilepsie zorg (GEZ) laag</t>
  </si>
  <si>
    <t>Z976</t>
  </si>
  <si>
    <t>Toeslag gespecialiseerde epilepsiezorg (GEZ) midden</t>
  </si>
  <si>
    <t>Z977</t>
  </si>
  <si>
    <t>Toeslag gespecialiseerde epilepsiezorg (GEZ) hoog</t>
  </si>
  <si>
    <t>Z978</t>
  </si>
  <si>
    <t>Toeslag woonzorg GHZ kind</t>
  </si>
  <si>
    <t>Z979</t>
  </si>
  <si>
    <t>Toeslag woonzorg GHZ jeugd</t>
  </si>
  <si>
    <t>Z980</t>
  </si>
  <si>
    <t>Toeslag woonzorg GHZ jong volwassen</t>
  </si>
  <si>
    <t>Z913</t>
  </si>
  <si>
    <t>Toeslag dagbesteding GHZ kind - licht</t>
  </si>
  <si>
    <t>Z914</t>
  </si>
  <si>
    <t>Toeslag dagbesteding GHZ kind - midden</t>
  </si>
  <si>
    <t>Z915</t>
  </si>
  <si>
    <t>Toeslag dagbesteding GHZ kind - zwaar</t>
  </si>
  <si>
    <t>Z919</t>
  </si>
  <si>
    <t>Toeslag dagbesteding GHZ kind – VG5/VG8 midden EMG</t>
  </si>
  <si>
    <t>Z922</t>
  </si>
  <si>
    <t>Toeslag Niet Strafrechtelijk forensische psychiatrie</t>
  </si>
  <si>
    <t>Z921</t>
  </si>
  <si>
    <t>Toeslag non-invasieve beademing</t>
  </si>
  <si>
    <t>Z880</t>
  </si>
  <si>
    <t>Z881</t>
  </si>
  <si>
    <t>Z882</t>
  </si>
  <si>
    <t>Z883</t>
  </si>
  <si>
    <t>Z884</t>
  </si>
  <si>
    <t>Z885</t>
  </si>
  <si>
    <t>Z886</t>
  </si>
  <si>
    <t>Z887</t>
  </si>
  <si>
    <t>Z888</t>
  </si>
  <si>
    <t>Z889</t>
  </si>
  <si>
    <t>Z890</t>
  </si>
  <si>
    <t>Opslag inventaris VG</t>
  </si>
  <si>
    <t>Z891</t>
  </si>
  <si>
    <t>Opslag inventaris LG</t>
  </si>
  <si>
    <t>Z892</t>
  </si>
  <si>
    <t>Opslag inventaris ZG</t>
  </si>
  <si>
    <t>Z893</t>
  </si>
  <si>
    <t>Opslag inventaris 1 GGZ-B en C</t>
  </si>
  <si>
    <t>Z894</t>
  </si>
  <si>
    <t>Opslag inventaris 2 GGZ-B en C</t>
  </si>
  <si>
    <t>Z895</t>
  </si>
  <si>
    <t>Opslag inventaris 3 GGZ-B en C</t>
  </si>
  <si>
    <t>Z896</t>
  </si>
  <si>
    <t>Opslag inventaris 4 GGZ-B en C</t>
  </si>
  <si>
    <t>Z897</t>
  </si>
  <si>
    <t>Opslag inventaris 5 GGZ-B en C</t>
  </si>
  <si>
    <t>Z898</t>
  </si>
  <si>
    <t>Opslag inventaris 6 GGZ-B en C</t>
  </si>
  <si>
    <t>Z899</t>
  </si>
  <si>
    <t>Opslag inventaris 7 GGZ-B</t>
  </si>
  <si>
    <t>H900</t>
  </si>
  <si>
    <t>Dagbesteding VG-licht (VG1-VG4)</t>
  </si>
  <si>
    <t>H901</t>
  </si>
  <si>
    <t>Dagbesteding VG-midden (VG5, VG6, VG8)</t>
  </si>
  <si>
    <t>H902</t>
  </si>
  <si>
    <t>Dagbesteding VG-zwaar (VG7)</t>
  </si>
  <si>
    <t>H940</t>
  </si>
  <si>
    <t>toeslag kind dagbesteding VG licht</t>
  </si>
  <si>
    <t>H941</t>
  </si>
  <si>
    <t>toeslag kind dagbesteding VG midden</t>
  </si>
  <si>
    <t>H942</t>
  </si>
  <si>
    <t>toeslag kind dagbesteding VG5/ VG8 midden emg</t>
  </si>
  <si>
    <t>H943</t>
  </si>
  <si>
    <t>toeslag kind dagbesteding VG zwaar</t>
  </si>
  <si>
    <t>H910</t>
  </si>
  <si>
    <t>Dagbesteding LG-licht (LG7)</t>
  </si>
  <si>
    <t>H911</t>
  </si>
  <si>
    <t>Dagbesteding LG-midden (LG2, LG4, LG6)</t>
  </si>
  <si>
    <t>H912</t>
  </si>
  <si>
    <t>Dagbesteding LG-zwaar (LG1, LG3, LG5)</t>
  </si>
  <si>
    <t>H950</t>
  </si>
  <si>
    <t>toeslag kind dagbesteding LG licht</t>
  </si>
  <si>
    <t>H951</t>
  </si>
  <si>
    <t>toeslag kind dagbesteding LG midden</t>
  </si>
  <si>
    <t>H952</t>
  </si>
  <si>
    <t>toeslag kind dagbesteding LG zwaar</t>
  </si>
  <si>
    <t>H891</t>
  </si>
  <si>
    <t>H920</t>
  </si>
  <si>
    <t>Dagbesteding ZG aud licht (ZG aud1, ZG aud4)</t>
  </si>
  <si>
    <t>H921</t>
  </si>
  <si>
    <t>Dagbesteding ZG aud-midden (ZG aud2)</t>
  </si>
  <si>
    <t>H922</t>
  </si>
  <si>
    <t>Dagbesteding ZG-aud zwaar (ZG aud3)</t>
  </si>
  <si>
    <t>H960</t>
  </si>
  <si>
    <t>toeslag kind dagbesteding ZG auditief licht</t>
  </si>
  <si>
    <t>H961</t>
  </si>
  <si>
    <t>toeslag kind dagbesteding ZG auditief midden</t>
  </si>
  <si>
    <t>H962</t>
  </si>
  <si>
    <t>toeslag kind dagbesteding ZG auditief zwaar</t>
  </si>
  <si>
    <t>H930</t>
  </si>
  <si>
    <t>Dagbesteding ZG vis licht (ZG vis2, ZG vis3)</t>
  </si>
  <si>
    <t>H931</t>
  </si>
  <si>
    <t>Dagbesteding ZG vis midden (ZG vis1)</t>
  </si>
  <si>
    <t>H932</t>
  </si>
  <si>
    <t>Dagbesteding ZG vis zwaar (ZG vis4, ZG vis5)</t>
  </si>
  <si>
    <t>H970</t>
  </si>
  <si>
    <t>toeslag kind dagbesteding ZG visueel licht</t>
  </si>
  <si>
    <t>H971</t>
  </si>
  <si>
    <t>toeslag kind dagbesteding ZG visueel midden</t>
  </si>
  <si>
    <t>H972</t>
  </si>
  <si>
    <t>toeslag kind dagbesteding ZG visueel zwaar</t>
  </si>
  <si>
    <t>H908</t>
  </si>
  <si>
    <t>H918</t>
  </si>
  <si>
    <t>H928</t>
  </si>
  <si>
    <t>H988</t>
  </si>
  <si>
    <t>H981</t>
  </si>
  <si>
    <t>GGZ 1b dagbesteding</t>
  </si>
  <si>
    <t>H982</t>
  </si>
  <si>
    <t>GGZ 2b dagbesteding</t>
  </si>
  <si>
    <t>H983</t>
  </si>
  <si>
    <t>GGZ 3b dagbesteding</t>
  </si>
  <si>
    <t>H984</t>
  </si>
  <si>
    <t>GGZ 4b dagbesteding</t>
  </si>
  <si>
    <t>H985</t>
  </si>
  <si>
    <t>GGZ 5b dagbesteding</t>
  </si>
  <si>
    <t>H986</t>
  </si>
  <si>
    <t>GGZ 6b dagbesteding</t>
  </si>
  <si>
    <t>H987</t>
  </si>
  <si>
    <t>GGZ 7b dagbesteding</t>
  </si>
  <si>
    <t>H991</t>
  </si>
  <si>
    <t>GGZ 1c dagbesteding</t>
  </si>
  <si>
    <t>H992</t>
  </si>
  <si>
    <t>GGZ 2c dagbesteding</t>
  </si>
  <si>
    <t>H993</t>
  </si>
  <si>
    <t>GGZ 3c dagbesteding</t>
  </si>
  <si>
    <t>H994</t>
  </si>
  <si>
    <t>GGZ 4c dagbesteding</t>
  </si>
  <si>
    <t>H995</t>
  </si>
  <si>
    <t>GGZ 5c dagbesteding</t>
  </si>
  <si>
    <t>H996</t>
  </si>
  <si>
    <t>GGZ 6c dagbesteding</t>
  </si>
  <si>
    <t>H989</t>
  </si>
  <si>
    <t>Inventaris dagbesteding GGZ</t>
  </si>
  <si>
    <t>H909</t>
  </si>
  <si>
    <t>Inventaris dagbesteding VG</t>
  </si>
  <si>
    <t>H919</t>
  </si>
  <si>
    <t>Inventaris dagbesteding LG</t>
  </si>
  <si>
    <t>H929</t>
  </si>
  <si>
    <t>Inventaris dagbesteding ZG</t>
  </si>
  <si>
    <t>H820</t>
  </si>
  <si>
    <t>Dagbehandeling VG kind midden</t>
  </si>
  <si>
    <t>H821</t>
  </si>
  <si>
    <t>Dagbehandeling VG kind zwaar</t>
  </si>
  <si>
    <t>H817</t>
  </si>
  <si>
    <t xml:space="preserve">Dagbehandeling VG kind emg </t>
  </si>
  <si>
    <t>H822</t>
  </si>
  <si>
    <t>Dagbehandeling VG kind gedrag</t>
  </si>
  <si>
    <t>H837</t>
  </si>
  <si>
    <t>Dagbehandeling LG licht</t>
  </si>
  <si>
    <t>H838</t>
  </si>
  <si>
    <t>Dagbehandeling LG midden</t>
  </si>
  <si>
    <t>H839</t>
  </si>
  <si>
    <t>Dagbehandeling LG zwaar</t>
  </si>
  <si>
    <t>H819</t>
  </si>
  <si>
    <t>Dagbehandeling VG emg</t>
  </si>
  <si>
    <t>H811</t>
  </si>
  <si>
    <t>Dagactiviteit (beg.) VG licht</t>
  </si>
  <si>
    <t>H812</t>
  </si>
  <si>
    <t>Dagactiviteit (beg.) VG midden</t>
  </si>
  <si>
    <t>H813</t>
  </si>
  <si>
    <t>Dagactiviteit (beg.) VG zwaar</t>
  </si>
  <si>
    <t>H814</t>
  </si>
  <si>
    <t>Dagactiviteit (beg.) VG kind licht</t>
  </si>
  <si>
    <t>H815</t>
  </si>
  <si>
    <t>Dagactiviteit (beg.) VG kind midden</t>
  </si>
  <si>
    <t>H816</t>
  </si>
  <si>
    <t>Dagactiviteit (beg.) VG kind zwaar</t>
  </si>
  <si>
    <t>H818</t>
  </si>
  <si>
    <t>Dagactiviteit (beg.) VG kind gedrag</t>
  </si>
  <si>
    <t>H831</t>
  </si>
  <si>
    <t>Dagactiviteit (beg.) LG licht</t>
  </si>
  <si>
    <t>H832</t>
  </si>
  <si>
    <t>Dagactiviteit (beg.) LG midden</t>
  </si>
  <si>
    <t>H833</t>
  </si>
  <si>
    <t>Dagactiviteit (beg.) LG zwaar</t>
  </si>
  <si>
    <t>H834</t>
  </si>
  <si>
    <t>Dagactiviteit (beg.) LG kind licht</t>
  </si>
  <si>
    <t>H835</t>
  </si>
  <si>
    <t>Dagactiviteit (beg.) LG kind midden</t>
  </si>
  <si>
    <t>H836</t>
  </si>
  <si>
    <t>Dagactiviteit (beg.) LG kind zwaar</t>
  </si>
  <si>
    <t>Dagactiviteit (beg.) JLVG</t>
  </si>
  <si>
    <t>H851</t>
  </si>
  <si>
    <t>Dagactiviteit (beg.) ZG aud. licht</t>
  </si>
  <si>
    <t>H852</t>
  </si>
  <si>
    <t>Dagactiviteit (beg.) ZG aud. midden</t>
  </si>
  <si>
    <t>H853</t>
  </si>
  <si>
    <t>Dagactiviteit (beg.) ZG aud. zwaar</t>
  </si>
  <si>
    <t>H854</t>
  </si>
  <si>
    <t>Dagactiviteit (beg.) ZG kind aud. licht</t>
  </si>
  <si>
    <t>H855</t>
  </si>
  <si>
    <t>Dagactiviteit (beg.) ZG kind aud. midden</t>
  </si>
  <si>
    <t>H856</t>
  </si>
  <si>
    <t>Dagactiviteit (beg.) ZG kind aud. zwaar</t>
  </si>
  <si>
    <t>H871</t>
  </si>
  <si>
    <t>Dagactiviteit (beg.) ZG vis. licht</t>
  </si>
  <si>
    <t>H872</t>
  </si>
  <si>
    <t>Dagactiviteit (beg.) ZG vis. midden</t>
  </si>
  <si>
    <t>H873</t>
  </si>
  <si>
    <t>Dagactiviteit (beg.) ZG vis. zwaar</t>
  </si>
  <si>
    <t>H874</t>
  </si>
  <si>
    <t>Dagactiviteit (beg.) ZG kind vis. licht</t>
  </si>
  <si>
    <t>H875</t>
  </si>
  <si>
    <t>Dagactiviteit (beg.) ZG kind vis. midden</t>
  </si>
  <si>
    <t>H876</t>
  </si>
  <si>
    <t>Dagactiviteit (beg.) ZG kind vis. zwaar</t>
  </si>
  <si>
    <t>Toeslag gespecialiseerde epilepsiezorg (GEZ) zwaar</t>
  </si>
  <si>
    <t>Toeslag gespecialiseerde epilepsie zorg (GEZ) licht</t>
  </si>
  <si>
    <t>VPT GGZ Kinderen en jeugdigen</t>
  </si>
  <si>
    <t>Z373</t>
  </si>
  <si>
    <t>Overig</t>
  </si>
  <si>
    <t>V853</t>
  </si>
  <si>
    <t>V852</t>
  </si>
  <si>
    <t>V851</t>
  </si>
  <si>
    <t>V850</t>
  </si>
  <si>
    <t>V843</t>
  </si>
  <si>
    <t>V842</t>
  </si>
  <si>
    <t>V841</t>
  </si>
  <si>
    <t>V840</t>
  </si>
  <si>
    <t>V833</t>
  </si>
  <si>
    <t>V832</t>
  </si>
  <si>
    <t>V831</t>
  </si>
  <si>
    <t>V830</t>
  </si>
  <si>
    <t>ZZP 2ZG-visueel excl.BH incl.DB</t>
  </si>
  <si>
    <t>V825</t>
  </si>
  <si>
    <t>ZZP 2ZG-visueel excl.BH excl.DB</t>
  </si>
  <si>
    <t>V824</t>
  </si>
  <si>
    <t>ZZP 1ZG-visueel excl.BH incl.DB</t>
  </si>
  <si>
    <t>V815</t>
  </si>
  <si>
    <t>ZZP 1ZG-visueel excl.BH excl.DB</t>
  </si>
  <si>
    <t>V814</t>
  </si>
  <si>
    <t>V743</t>
  </si>
  <si>
    <t>V742</t>
  </si>
  <si>
    <t>V741</t>
  </si>
  <si>
    <t>V740</t>
  </si>
  <si>
    <t>V733</t>
  </si>
  <si>
    <t>V732</t>
  </si>
  <si>
    <t>V731</t>
  </si>
  <si>
    <t>V730</t>
  </si>
  <si>
    <t>V723</t>
  </si>
  <si>
    <t>V722</t>
  </si>
  <si>
    <t>V721</t>
  </si>
  <si>
    <t>V720</t>
  </si>
  <si>
    <t>V713</t>
  </si>
  <si>
    <t>V712</t>
  </si>
  <si>
    <t>V711</t>
  </si>
  <si>
    <t>V710</t>
  </si>
  <si>
    <t>V673</t>
  </si>
  <si>
    <t>V672</t>
  </si>
  <si>
    <t>V671</t>
  </si>
  <si>
    <t>V670</t>
  </si>
  <si>
    <t>V663</t>
  </si>
  <si>
    <t>V662</t>
  </si>
  <si>
    <t>V661</t>
  </si>
  <si>
    <t>V660</t>
  </si>
  <si>
    <t>V653</t>
  </si>
  <si>
    <t>V652</t>
  </si>
  <si>
    <t>V651</t>
  </si>
  <si>
    <t>V650</t>
  </si>
  <si>
    <t>V643</t>
  </si>
  <si>
    <t>V642</t>
  </si>
  <si>
    <t>V641</t>
  </si>
  <si>
    <t>V640</t>
  </si>
  <si>
    <t>V633</t>
  </si>
  <si>
    <t>V632</t>
  </si>
  <si>
    <t>V631</t>
  </si>
  <si>
    <t>V630</t>
  </si>
  <si>
    <t>ZZP 2LG excl.BH incl.DB</t>
  </si>
  <si>
    <t>V625</t>
  </si>
  <si>
    <t>ZZP 2LG excl.BH excl.DB</t>
  </si>
  <si>
    <t>V624</t>
  </si>
  <si>
    <t>ZZP 1LG excl.BH incl.DB</t>
  </si>
  <si>
    <t>V615</t>
  </si>
  <si>
    <t>ZZP 1LG excl.BH excl.DB</t>
  </si>
  <si>
    <t>V614</t>
  </si>
  <si>
    <t>V573</t>
  </si>
  <si>
    <t>V553</t>
  </si>
  <si>
    <t>V543</t>
  </si>
  <si>
    <t>V533</t>
  </si>
  <si>
    <t>V523</t>
  </si>
  <si>
    <t>V513</t>
  </si>
  <si>
    <t>V483</t>
  </si>
  <si>
    <t>V482</t>
  </si>
  <si>
    <t>V481</t>
  </si>
  <si>
    <t>V480</t>
  </si>
  <si>
    <t>V473</t>
  </si>
  <si>
    <t>V472</t>
  </si>
  <si>
    <t>V471</t>
  </si>
  <si>
    <t>V470</t>
  </si>
  <si>
    <t>V463</t>
  </si>
  <si>
    <t>V462</t>
  </si>
  <si>
    <t>V461</t>
  </si>
  <si>
    <t>V460</t>
  </si>
  <si>
    <t>V457</t>
  </si>
  <si>
    <t>V456</t>
  </si>
  <si>
    <t>V455</t>
  </si>
  <si>
    <t>V454</t>
  </si>
  <si>
    <t>V443</t>
  </si>
  <si>
    <t>V442</t>
  </si>
  <si>
    <t>V441</t>
  </si>
  <si>
    <t>V440</t>
  </si>
  <si>
    <t>V433</t>
  </si>
  <si>
    <t>V432</t>
  </si>
  <si>
    <t>V431</t>
  </si>
  <si>
    <t>V430</t>
  </si>
  <si>
    <t>ZZP 2VG excl.BH incl.DB</t>
  </si>
  <si>
    <t>V425</t>
  </si>
  <si>
    <t>ZZP 2VG excl.BH excl.DB</t>
  </si>
  <si>
    <t>V424</t>
  </si>
  <si>
    <t>ZZP 1VG excl.BH incl.DB</t>
  </si>
  <si>
    <t>V415</t>
  </si>
  <si>
    <t>ZZP 1VG excl.BH excl.DB</t>
  </si>
  <si>
    <t>V414</t>
  </si>
  <si>
    <t>V361</t>
  </si>
  <si>
    <t>V360</t>
  </si>
  <si>
    <t>V351</t>
  </si>
  <si>
    <t>V350</t>
  </si>
  <si>
    <t>V341</t>
  </si>
  <si>
    <t>V340</t>
  </si>
  <si>
    <t>V331</t>
  </si>
  <si>
    <t>V330</t>
  </si>
  <si>
    <t>V321</t>
  </si>
  <si>
    <t>V320</t>
  </si>
  <si>
    <t>V311</t>
  </si>
  <si>
    <t>V310</t>
  </si>
  <si>
    <t>V103</t>
  </si>
  <si>
    <t>V101</t>
  </si>
  <si>
    <t>ZZP 9bVV incl.BHincl.DB</t>
  </si>
  <si>
    <t>V097</t>
  </si>
  <si>
    <t>V095</t>
  </si>
  <si>
    <t>V083</t>
  </si>
  <si>
    <t>V081</t>
  </si>
  <si>
    <t>V073</t>
  </si>
  <si>
    <t>V071</t>
  </si>
  <si>
    <t>V063</t>
  </si>
  <si>
    <t>V061</t>
  </si>
  <si>
    <t>V053</t>
  </si>
  <si>
    <t>V051</t>
  </si>
  <si>
    <t>V043</t>
  </si>
  <si>
    <t>V041</t>
  </si>
  <si>
    <t>V033</t>
  </si>
  <si>
    <t>V031</t>
  </si>
  <si>
    <t>ZZP 2VV excl.BH incl.DB</t>
  </si>
  <si>
    <t>V025</t>
  </si>
  <si>
    <t>ZZP 1VV excl.BH incl.DB</t>
  </si>
  <si>
    <t>V015</t>
  </si>
  <si>
    <t>H126</t>
  </si>
  <si>
    <t>Persoonlijke verzorging</t>
  </si>
  <si>
    <t>H127</t>
  </si>
  <si>
    <t>Persoonlijke verzorging extra</t>
  </si>
  <si>
    <t>H120</t>
  </si>
  <si>
    <t>Persoonlijke verzorging speciaal</t>
  </si>
  <si>
    <t>H136</t>
  </si>
  <si>
    <t>PV-zorg op afstand aanvullend</t>
  </si>
  <si>
    <t>H137</t>
  </si>
  <si>
    <t>PV-farmaceutische telezorg</t>
  </si>
  <si>
    <t>H104</t>
  </si>
  <si>
    <t>Verpleging</t>
  </si>
  <si>
    <t>H128</t>
  </si>
  <si>
    <t>Verpleging extra</t>
  </si>
  <si>
    <t>H106</t>
  </si>
  <si>
    <t>Gespecialiseerde verpleging</t>
  </si>
  <si>
    <t>H114</t>
  </si>
  <si>
    <t>Verpleging: AIV</t>
  </si>
  <si>
    <t>H107</t>
  </si>
  <si>
    <t>VP-zorg op afstand aanvullend</t>
  </si>
  <si>
    <t>H300</t>
  </si>
  <si>
    <t>Begeleiding</t>
  </si>
  <si>
    <t>H150</t>
  </si>
  <si>
    <t>Begeleiding extra</t>
  </si>
  <si>
    <t>H152</t>
  </si>
  <si>
    <t>Begeleiding speciaal 1 (nah)</t>
  </si>
  <si>
    <t>H153</t>
  </si>
  <si>
    <t>Gespecialiseerde begeleiding (psy)</t>
  </si>
  <si>
    <t>H301</t>
  </si>
  <si>
    <t>Begeleiding ZG visueel</t>
  </si>
  <si>
    <t>H303</t>
  </si>
  <si>
    <t>Begeleiding ZG auditief</t>
  </si>
  <si>
    <t>H302</t>
  </si>
  <si>
    <t>Begeleiding speciaal 2 (visueel)</t>
  </si>
  <si>
    <t>H304</t>
  </si>
  <si>
    <t>Begeleiding speciaal 2 (auditief)</t>
  </si>
  <si>
    <t>H325</t>
  </si>
  <si>
    <t>Behandeling (j)lvg</t>
  </si>
  <si>
    <t>H326</t>
  </si>
  <si>
    <t>Behandeling sglvg traject</t>
  </si>
  <si>
    <t>H327</t>
  </si>
  <si>
    <t>Behandeling sglvg deeltijd</t>
  </si>
  <si>
    <t>H328</t>
  </si>
  <si>
    <t>Behandeling som, pg, vg, lg, zg</t>
  </si>
  <si>
    <t>H329</t>
  </si>
  <si>
    <t>Behandeling gedragswetenschapper</t>
  </si>
  <si>
    <t>H330</t>
  </si>
  <si>
    <t>Behandeling paramedisch</t>
  </si>
  <si>
    <t>H334</t>
  </si>
  <si>
    <t>Behandeling IOG (j)lvg</t>
  </si>
  <si>
    <t>H331</t>
  </si>
  <si>
    <t>Behandeling Families First (j)lvg</t>
  </si>
  <si>
    <t>H332</t>
  </si>
  <si>
    <t>Behandeling ZG visueel</t>
  </si>
  <si>
    <t>H333</t>
  </si>
  <si>
    <t>Behandeling ZG auditief</t>
  </si>
  <si>
    <t>H132</t>
  </si>
  <si>
    <t>Nachtverzorging</t>
  </si>
  <si>
    <t>H180</t>
  </si>
  <si>
    <t>Nachtverpleging</t>
  </si>
  <si>
    <t>H321</t>
  </si>
  <si>
    <t>Reiskosten prestaties Behandeling</t>
  </si>
  <si>
    <t>H531</t>
  </si>
  <si>
    <t>Dagactiviteit (begeleiding) basis</t>
  </si>
  <si>
    <t>H800</t>
  </si>
  <si>
    <t>Module (som-ondersteunend)</t>
  </si>
  <si>
    <t>H533</t>
  </si>
  <si>
    <t>Module (pg)</t>
  </si>
  <si>
    <t>H802</t>
  </si>
  <si>
    <t>Dagbehandeling ouderen som en pg</t>
  </si>
  <si>
    <t xml:space="preserve">F125 </t>
  </si>
  <si>
    <t>Dagactiviteit (begeleiding) LZA</t>
  </si>
  <si>
    <t>F129</t>
  </si>
  <si>
    <t>Inloopfunctie GGZ</t>
  </si>
  <si>
    <t>H803</t>
  </si>
  <si>
    <t>Vervoer dagbesteding/dagbehandeling V&amp;V</t>
  </si>
  <si>
    <t>Z901</t>
  </si>
  <si>
    <t>Vervoer dagbesteding V&amp;V</t>
  </si>
  <si>
    <t>H990</t>
  </si>
  <si>
    <t>Vervoer dagbesteding/dagbehandeling GGZ</t>
  </si>
  <si>
    <t>Z902</t>
  </si>
  <si>
    <t>Vervoer dagbesteding GGZ</t>
  </si>
  <si>
    <t>H894</t>
  </si>
  <si>
    <t>Vervoer dagbesteding/dagbehandeling GHZ extramuraal</t>
  </si>
  <si>
    <t>H895</t>
  </si>
  <si>
    <t>Vervoer dagbesteding/dagbehandeling GHZ rolstoel extramuraal</t>
  </si>
  <si>
    <t>H896</t>
  </si>
  <si>
    <t>Vervoer dagbesteding/dagbehandeling kind extramuraal</t>
  </si>
  <si>
    <t>H974</t>
  </si>
  <si>
    <t>Vervoer dagbesteding GHZ intramuraal</t>
  </si>
  <si>
    <t>Z903</t>
  </si>
  <si>
    <t>H975</t>
  </si>
  <si>
    <t>Vervoer dagbesteding GHZ rolstoel intramuraal</t>
  </si>
  <si>
    <t>Z904</t>
  </si>
  <si>
    <t>H976</t>
  </si>
  <si>
    <t>Vervoer dagbesteding kind intramuraal</t>
  </si>
  <si>
    <t>Z905</t>
  </si>
  <si>
    <t>V920</t>
  </si>
  <si>
    <t>V910</t>
  </si>
  <si>
    <t>V918</t>
  </si>
  <si>
    <t>V911</t>
  </si>
  <si>
    <t>V912</t>
  </si>
  <si>
    <t>V975</t>
  </si>
  <si>
    <t>V976</t>
  </si>
  <si>
    <t>V977</t>
  </si>
  <si>
    <t>V978</t>
  </si>
  <si>
    <t>V979</t>
  </si>
  <si>
    <t>V980</t>
  </si>
  <si>
    <t>V913</t>
  </si>
  <si>
    <t>V914</t>
  </si>
  <si>
    <t>V915</t>
  </si>
  <si>
    <t>V919</t>
  </si>
  <si>
    <t>V921</t>
  </si>
  <si>
    <t>V880</t>
  </si>
  <si>
    <t>V881</t>
  </si>
  <si>
    <t>V882</t>
  </si>
  <si>
    <t>V883</t>
  </si>
  <si>
    <t>V884</t>
  </si>
  <si>
    <t>V885</t>
  </si>
  <si>
    <t>V886</t>
  </si>
  <si>
    <t>V887</t>
  </si>
  <si>
    <t>V888</t>
  </si>
  <si>
    <t>V890</t>
  </si>
  <si>
    <t>V891</t>
  </si>
  <si>
    <t>V892</t>
  </si>
  <si>
    <t>V893</t>
  </si>
  <si>
    <t>V894</t>
  </si>
  <si>
    <t>V895</t>
  </si>
  <si>
    <t>V896</t>
  </si>
  <si>
    <t>V897</t>
  </si>
  <si>
    <t>V898</t>
  </si>
  <si>
    <t>Percentage</t>
  </si>
  <si>
    <t xml:space="preserve">Aantal </t>
  </si>
  <si>
    <t>o.b.v. afgesproken prijs</t>
  </si>
  <si>
    <t>H997</t>
  </si>
  <si>
    <t>Dagactiviteit LZA kind en jeugd</t>
  </si>
  <si>
    <t>V901</t>
  </si>
  <si>
    <t>V902</t>
  </si>
  <si>
    <t>V903</t>
  </si>
  <si>
    <t>V904</t>
  </si>
  <si>
    <t>V905</t>
  </si>
  <si>
    <t>Z015</t>
  </si>
  <si>
    <t>Z025</t>
  </si>
  <si>
    <t>Z031</t>
  </si>
  <si>
    <t>Z033</t>
  </si>
  <si>
    <t>Z041</t>
  </si>
  <si>
    <t>Z043</t>
  </si>
  <si>
    <t>Z051</t>
  </si>
  <si>
    <t>Z053</t>
  </si>
  <si>
    <t>Z061</t>
  </si>
  <si>
    <t>Z063</t>
  </si>
  <si>
    <t>Z071</t>
  </si>
  <si>
    <t>Z073</t>
  </si>
  <si>
    <t>Z081</t>
  </si>
  <si>
    <t>Z083</t>
  </si>
  <si>
    <t>Z095</t>
  </si>
  <si>
    <t>Z097</t>
  </si>
  <si>
    <t>Kapitaallasten dagbesteding Kind GHZ (extramuraal)</t>
  </si>
  <si>
    <t>Kapitaallasten dagbesteding Kind GHZ (intramuraal)</t>
  </si>
  <si>
    <t>Kapitaallasten dagbehandeling VG EMG</t>
  </si>
  <si>
    <t>Overige basisprestaties</t>
  </si>
  <si>
    <t>ZZP-Toeslagen</t>
  </si>
  <si>
    <t>Opslag inventaris dagbesteding ZZP</t>
  </si>
  <si>
    <t>ZZP Vervoer dagbesteding intramuraal</t>
  </si>
  <si>
    <t>Extramurale zorgprestaties</t>
  </si>
  <si>
    <t>Dagbesteding en vervoer</t>
  </si>
  <si>
    <t>Volledig Pakket Thuis</t>
  </si>
  <si>
    <t>intramuraal</t>
  </si>
  <si>
    <t>extramuraal</t>
  </si>
  <si>
    <t>H305</t>
  </si>
  <si>
    <t>Begeleiding op afstand aanvullend</t>
  </si>
  <si>
    <t>dagbesteding en vervoer</t>
  </si>
  <si>
    <t>VPT</t>
  </si>
  <si>
    <t>nacalculatie</t>
  </si>
  <si>
    <t>Tabblad</t>
  </si>
  <si>
    <t>Regelnummer</t>
  </si>
  <si>
    <t>ZZP V&amp;V verblijfscomponent niet-geïndiceerde partner</t>
  </si>
  <si>
    <t>ZZP V&amp;V verblijfscomponent kortdurend verblijf</t>
  </si>
  <si>
    <t>ZZP GGZ verblijfscomponent kortdurend verblijf</t>
  </si>
  <si>
    <t>ZZP VG&amp;LG verblijfscomponent kortdurend verblijf</t>
  </si>
  <si>
    <t>ZZP ZG verblijfscomponent kortdurend verblijf</t>
  </si>
  <si>
    <t xml:space="preserve">geleverde prestaties </t>
  </si>
  <si>
    <t xml:space="preserve">afgesproken prijs </t>
  </si>
  <si>
    <t>Afgesproken prijs</t>
  </si>
  <si>
    <t>Beleidsregelwaarde</t>
  </si>
  <si>
    <t xml:space="preserve">Totaalbedrag </t>
  </si>
  <si>
    <t>inhaal 2014</t>
  </si>
  <si>
    <t>Aan deze rekentool kunnen geen rechten ontleend worden. De tariefbeschikking/rekenstaat waarin de nacalculatie-opgave 2014 is verwerkt bevat de definitieve inhaal 2014.</t>
  </si>
  <si>
    <t>DISCLAIMER:</t>
  </si>
  <si>
    <t>Totaalbedrag inhaal 2014</t>
  </si>
  <si>
    <t>Kapitaallasten dagbesteding VG (inhaal x 70%)</t>
  </si>
  <si>
    <t>Kapitaallasten dagbesteding LG (inhaal x 70%)</t>
  </si>
  <si>
    <t>Kapitaallasten dagbesteding ZG (inhaal x 70%)</t>
  </si>
  <si>
    <t>Opslag kapitaallasten VG (inhaal x 70%)</t>
  </si>
  <si>
    <t>Opslag kapitaallasten LG (inhaal x70%</t>
  </si>
  <si>
    <t>Opslag kapitaallasten ZG (inhaal x 70%)</t>
  </si>
  <si>
    <t>Opslag kapitaallasten 1 GGZ-B en C (inhaalx70%)</t>
  </si>
  <si>
    <t>Opslag kapitaallasten 2 GGZ-B en C (inhaal x 70%)</t>
  </si>
  <si>
    <t>Opslag kapitaallasten 3 GGZ-B en C (inhaal x 70%)</t>
  </si>
  <si>
    <t>Opslag kapitaallasten 4 GGZ-B en C (inhaalx 70%)</t>
  </si>
  <si>
    <t>Opslag kapitaallasten 5 GGZ-B en C (inhaalx70%)</t>
  </si>
  <si>
    <t>Opslag kapitaallasten 6 GGZ-B en C (inhaalx 70%)</t>
  </si>
  <si>
    <t>Opslag kapitaallasten 7 GGZ-B (inhaalx70%)</t>
  </si>
  <si>
    <t>Kapitaallasten dagbesteding GGZ (inhaal x 70%)</t>
  </si>
  <si>
    <t>Opslag kapitaallasten LG (inhaal x 70%)</t>
  </si>
  <si>
    <t>NZa-REKENTOOL INHAAL 2014</t>
  </si>
  <si>
    <t>Opslag kapitaallasten dagbesteding ZZP</t>
  </si>
  <si>
    <t>n.v.t.</t>
  </si>
  <si>
    <t>totaal inhaal 2014</t>
  </si>
  <si>
    <t>niet invulbaar ivm. inhaal is € 0,00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</si>
</sst>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€&quot;\ * #,##0.00_ ;_ &quot;€&quot;\ * \-#,##0.00_ ;_ &quot;€&quot;\ * &quot;-&quot;??_ ;_ @_ "/>
    <numFmt numFmtId="164" formatCode="0.0%"/>
    <numFmt numFmtId="165" formatCode="_-&quot;€&quot;\ * #,##0.00_-;_-&quot;€&quot;\ * #,##0.00\-;_-&quot;€&quot;\ * &quot;-&quot;??_-;_-@_-"/>
    <numFmt numFmtId="166" formatCode="#,##0_);\(#,##0\)"/>
    <numFmt numFmtId="167" formatCode="_-* #,##0.00_-;_-* #,##0.00\-;_-* &quot;-&quot;??_-;_-@_-"/>
    <numFmt numFmtId="168" formatCode="&quot;€&quot;\ #,##0.00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Verdana"/>
      <family val="2"/>
    </font>
    <font>
      <sz val="10"/>
      <name val="Verdana"/>
      <family val="2"/>
    </font>
    <font>
      <sz val="10"/>
      <color indexed="10"/>
      <name val="Verdana"/>
      <family val="2"/>
    </font>
    <font>
      <b/>
      <sz val="10"/>
      <name val="Verdana"/>
      <family val="2"/>
    </font>
    <font>
      <sz val="12"/>
      <name val="Helv"/>
    </font>
    <font>
      <b/>
      <sz val="14"/>
      <name val="Helv"/>
    </font>
    <font>
      <sz val="24"/>
      <color indexed="13"/>
      <name val="Helv"/>
    </font>
    <font>
      <b/>
      <sz val="16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166" fontId="7" fillId="0" borderId="0"/>
    <xf numFmtId="166" fontId="7" fillId="0" borderId="0"/>
    <xf numFmtId="0" fontId="7" fillId="0" borderId="0"/>
    <xf numFmtId="0" fontId="7" fillId="0" borderId="13"/>
    <xf numFmtId="167" fontId="2" fillId="0" borderId="0" applyFont="0" applyFill="0" applyBorder="0" applyAlignment="0" applyProtection="0"/>
    <xf numFmtId="0" fontId="8" fillId="3" borderId="13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0" fontId="7" fillId="0" borderId="0"/>
    <xf numFmtId="0" fontId="7" fillId="0" borderId="13"/>
    <xf numFmtId="0" fontId="9" fillId="4" borderId="0"/>
    <xf numFmtId="0" fontId="8" fillId="0" borderId="14"/>
    <xf numFmtId="0" fontId="8" fillId="0" borderId="13"/>
  </cellStyleXfs>
  <cellXfs count="122">
    <xf numFmtId="0" fontId="0" fillId="0" borderId="0" xfId="0"/>
    <xf numFmtId="164" fontId="3" fillId="2" borderId="2" xfId="2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3" xfId="0" applyFont="1" applyBorder="1"/>
    <xf numFmtId="164" fontId="3" fillId="0" borderId="3" xfId="2" applyNumberFormat="1" applyFont="1" applyFill="1" applyBorder="1" applyAlignment="1">
      <alignment horizontal="right"/>
    </xf>
    <xf numFmtId="165" fontId="4" fillId="0" borderId="4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5" fillId="0" borderId="0" xfId="0" applyFont="1" applyFill="1"/>
    <xf numFmtId="164" fontId="3" fillId="2" borderId="10" xfId="2" applyNumberFormat="1" applyFont="1" applyFill="1" applyBorder="1" applyAlignment="1">
      <alignment horizontal="center"/>
    </xf>
    <xf numFmtId="0" fontId="4" fillId="0" borderId="5" xfId="0" applyFont="1" applyFill="1" applyBorder="1"/>
    <xf numFmtId="0" fontId="4" fillId="0" borderId="11" xfId="0" applyFont="1" applyFill="1" applyBorder="1"/>
    <xf numFmtId="0" fontId="4" fillId="0" borderId="5" xfId="0" applyFont="1" applyBorder="1"/>
    <xf numFmtId="0" fontId="4" fillId="0" borderId="0" xfId="0" applyFont="1"/>
    <xf numFmtId="0" fontId="6" fillId="0" borderId="8" xfId="0" applyFont="1" applyBorder="1"/>
    <xf numFmtId="0" fontId="6" fillId="0" borderId="7" xfId="0" applyFont="1" applyFill="1" applyBorder="1"/>
    <xf numFmtId="0" fontId="4" fillId="0" borderId="6" xfId="0" applyFont="1" applyBorder="1"/>
    <xf numFmtId="0" fontId="6" fillId="0" borderId="4" xfId="0" applyFont="1" applyBorder="1"/>
    <xf numFmtId="165" fontId="4" fillId="0" borderId="5" xfId="1" applyFont="1" applyFill="1" applyBorder="1"/>
    <xf numFmtId="165" fontId="4" fillId="0" borderId="5" xfId="1" applyFont="1" applyFill="1" applyBorder="1" applyAlignment="1">
      <alignment horizontal="right"/>
    </xf>
    <xf numFmtId="165" fontId="4" fillId="0" borderId="11" xfId="1" applyFont="1" applyFill="1" applyBorder="1"/>
    <xf numFmtId="165" fontId="4" fillId="0" borderId="5" xfId="1" applyFont="1" applyFill="1" applyBorder="1" applyAlignment="1">
      <alignment horizontal="center"/>
    </xf>
    <xf numFmtId="44" fontId="4" fillId="0" borderId="5" xfId="0" applyNumberFormat="1" applyFont="1" applyFill="1" applyBorder="1"/>
    <xf numFmtId="165" fontId="4" fillId="0" borderId="5" xfId="0" applyNumberFormat="1" applyFont="1" applyFill="1" applyBorder="1"/>
    <xf numFmtId="165" fontId="4" fillId="0" borderId="5" xfId="1" applyNumberFormat="1" applyFont="1" applyFill="1" applyBorder="1"/>
    <xf numFmtId="165" fontId="4" fillId="0" borderId="6" xfId="1" applyNumberFormat="1" applyFont="1" applyFill="1" applyBorder="1"/>
    <xf numFmtId="0" fontId="6" fillId="0" borderId="7" xfId="0" applyFont="1" applyBorder="1"/>
    <xf numFmtId="0" fontId="6" fillId="0" borderId="8" xfId="0" applyFont="1" applyFill="1" applyBorder="1"/>
    <xf numFmtId="0" fontId="4" fillId="0" borderId="6" xfId="0" applyFont="1" applyFill="1" applyBorder="1"/>
    <xf numFmtId="0" fontId="6" fillId="0" borderId="5" xfId="0" applyFont="1" applyFill="1" applyBorder="1"/>
    <xf numFmtId="164" fontId="6" fillId="2" borderId="1" xfId="2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center"/>
    </xf>
    <xf numFmtId="164" fontId="6" fillId="2" borderId="2" xfId="2" applyNumberFormat="1" applyFont="1" applyFill="1" applyBorder="1" applyAlignment="1">
      <alignment horizontal="left"/>
    </xf>
    <xf numFmtId="164" fontId="6" fillId="2" borderId="2" xfId="2" applyNumberFormat="1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1" xfId="0" applyFont="1" applyBorder="1"/>
    <xf numFmtId="0" fontId="4" fillId="0" borderId="0" xfId="0" applyFont="1" applyFill="1" applyBorder="1" applyAlignment="1">
      <alignment horizontal="right"/>
    </xf>
    <xf numFmtId="10" fontId="4" fillId="0" borderId="5" xfId="1" applyNumberFormat="1" applyFont="1" applyFill="1" applyBorder="1"/>
    <xf numFmtId="166" fontId="4" fillId="0" borderId="5" xfId="6" applyFont="1" applyFill="1" applyBorder="1" applyAlignment="1">
      <alignment vertical="center"/>
    </xf>
    <xf numFmtId="166" fontId="4" fillId="0" borderId="6" xfId="6" applyFont="1" applyFill="1" applyBorder="1" applyAlignment="1">
      <alignment horizontal="left" vertical="center"/>
    </xf>
    <xf numFmtId="165" fontId="4" fillId="0" borderId="5" xfId="7" applyNumberFormat="1" applyFont="1" applyFill="1" applyBorder="1" applyAlignment="1"/>
    <xf numFmtId="4" fontId="4" fillId="0" borderId="5" xfId="7" applyNumberFormat="1" applyFont="1" applyFill="1" applyBorder="1" applyAlignment="1">
      <alignment vertical="center"/>
    </xf>
    <xf numFmtId="166" fontId="4" fillId="0" borderId="5" xfId="6" applyFont="1" applyFill="1" applyBorder="1" applyAlignment="1">
      <alignment horizontal="left" vertical="center"/>
    </xf>
    <xf numFmtId="165" fontId="4" fillId="0" borderId="11" xfId="1" applyNumberFormat="1" applyFont="1" applyFill="1" applyBorder="1"/>
    <xf numFmtId="165" fontId="4" fillId="0" borderId="5" xfId="0" applyNumberFormat="1" applyFont="1" applyFill="1" applyBorder="1" applyAlignment="1">
      <alignment vertical="center"/>
    </xf>
    <xf numFmtId="165" fontId="4" fillId="0" borderId="5" xfId="6" applyNumberFormat="1" applyFont="1" applyFill="1" applyBorder="1" applyAlignment="1"/>
    <xf numFmtId="165" fontId="4" fillId="0" borderId="12" xfId="7" applyNumberFormat="1" applyFont="1" applyFill="1" applyBorder="1" applyAlignment="1"/>
    <xf numFmtId="165" fontId="4" fillId="0" borderId="5" xfId="7" applyNumberFormat="1" applyFont="1" applyFill="1" applyBorder="1" applyAlignment="1">
      <alignment horizontal="right"/>
    </xf>
    <xf numFmtId="165" fontId="4" fillId="0" borderId="0" xfId="7" applyNumberFormat="1" applyFont="1" applyFill="1" applyBorder="1" applyAlignment="1"/>
    <xf numFmtId="44" fontId="4" fillId="0" borderId="11" xfId="0" applyNumberFormat="1" applyFont="1" applyFill="1" applyBorder="1"/>
    <xf numFmtId="44" fontId="4" fillId="0" borderId="5" xfId="1" applyNumberFormat="1" applyFont="1" applyFill="1" applyBorder="1"/>
    <xf numFmtId="0" fontId="4" fillId="0" borderId="7" xfId="0" applyFont="1" applyBorder="1"/>
    <xf numFmtId="0" fontId="4" fillId="0" borderId="15" xfId="0" applyFont="1" applyBorder="1"/>
    <xf numFmtId="0" fontId="4" fillId="0" borderId="8" xfId="0" applyFont="1" applyBorder="1"/>
    <xf numFmtId="0" fontId="4" fillId="0" borderId="7" xfId="0" applyFont="1" applyFill="1" applyBorder="1"/>
    <xf numFmtId="0" fontId="4" fillId="0" borderId="15" xfId="0" applyFont="1" applyFill="1" applyBorder="1"/>
    <xf numFmtId="0" fontId="6" fillId="2" borderId="2" xfId="2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166" fontId="4" fillId="0" borderId="11" xfId="6" applyFont="1" applyFill="1" applyBorder="1" applyAlignment="1">
      <alignment vertical="center"/>
    </xf>
    <xf numFmtId="166" fontId="4" fillId="0" borderId="11" xfId="6" applyFont="1" applyFill="1" applyBorder="1" applyAlignment="1">
      <alignment horizontal="left" vertical="center"/>
    </xf>
    <xf numFmtId="165" fontId="4" fillId="0" borderId="11" xfId="7" applyNumberFormat="1" applyFont="1" applyFill="1" applyBorder="1" applyAlignment="1"/>
    <xf numFmtId="10" fontId="4" fillId="0" borderId="11" xfId="1" applyNumberFormat="1" applyFont="1" applyFill="1" applyBorder="1"/>
    <xf numFmtId="165" fontId="4" fillId="0" borderId="11" xfId="1" applyFont="1" applyFill="1" applyBorder="1" applyAlignment="1">
      <alignment horizontal="center"/>
    </xf>
    <xf numFmtId="0" fontId="6" fillId="0" borderId="11" xfId="0" applyFont="1" applyBorder="1"/>
    <xf numFmtId="0" fontId="6" fillId="0" borderId="11" xfId="0" applyFont="1" applyFill="1" applyBorder="1"/>
    <xf numFmtId="0" fontId="6" fillId="2" borderId="2" xfId="2" applyNumberFormat="1" applyFont="1" applyFill="1" applyBorder="1" applyAlignment="1">
      <alignment horizontal="center"/>
    </xf>
    <xf numFmtId="0" fontId="10" fillId="0" borderId="0" xfId="0" applyFont="1" applyFill="1"/>
    <xf numFmtId="0" fontId="4" fillId="0" borderId="17" xfId="0" applyFont="1" applyFill="1" applyBorder="1"/>
    <xf numFmtId="0" fontId="4" fillId="0" borderId="17" xfId="0" applyFont="1" applyBorder="1"/>
    <xf numFmtId="0" fontId="4" fillId="6" borderId="17" xfId="0" applyFont="1" applyFill="1" applyBorder="1"/>
    <xf numFmtId="0" fontId="6" fillId="6" borderId="16" xfId="0" applyFont="1" applyFill="1" applyBorder="1" applyAlignment="1">
      <alignment horizontal="right"/>
    </xf>
    <xf numFmtId="0" fontId="4" fillId="0" borderId="16" xfId="0" applyFont="1" applyFill="1" applyBorder="1"/>
    <xf numFmtId="0" fontId="6" fillId="0" borderId="17" xfId="0" applyFont="1" applyFill="1" applyBorder="1"/>
    <xf numFmtId="165" fontId="6" fillId="0" borderId="9" xfId="0" applyNumberFormat="1" applyFont="1" applyFill="1" applyBorder="1"/>
    <xf numFmtId="0" fontId="6" fillId="0" borderId="5" xfId="0" applyFont="1" applyBorder="1"/>
    <xf numFmtId="0" fontId="4" fillId="0" borderId="5" xfId="0" applyFont="1" applyFill="1" applyBorder="1" applyAlignment="1">
      <alignment horizontal="right"/>
    </xf>
    <xf numFmtId="44" fontId="4" fillId="0" borderId="0" xfId="0" applyNumberFormat="1" applyFont="1" applyFill="1" applyBorder="1"/>
    <xf numFmtId="165" fontId="4" fillId="0" borderId="0" xfId="0" applyNumberFormat="1" applyFont="1" applyFill="1" applyBorder="1" applyAlignment="1">
      <alignment vertical="center"/>
    </xf>
    <xf numFmtId="165" fontId="4" fillId="0" borderId="0" xfId="1" applyFont="1" applyFill="1" applyBorder="1" applyAlignment="1">
      <alignment horizontal="right"/>
    </xf>
    <xf numFmtId="165" fontId="4" fillId="0" borderId="0" xfId="6" applyNumberFormat="1" applyFont="1" applyFill="1" applyBorder="1" applyAlignment="1"/>
    <xf numFmtId="0" fontId="6" fillId="0" borderId="6" xfId="0" applyFont="1" applyFill="1" applyBorder="1"/>
    <xf numFmtId="165" fontId="4" fillId="0" borderId="0" xfId="1" applyNumberFormat="1" applyFont="1" applyFill="1" applyBorder="1"/>
    <xf numFmtId="44" fontId="4" fillId="0" borderId="0" xfId="0" applyNumberFormat="1" applyFont="1" applyFill="1"/>
    <xf numFmtId="0" fontId="4" fillId="0" borderId="0" xfId="0" applyFont="1" applyFill="1" applyProtection="1">
      <protection locked="0"/>
    </xf>
    <xf numFmtId="168" fontId="4" fillId="0" borderId="0" xfId="0" applyNumberFormat="1" applyFont="1" applyFill="1" applyAlignment="1" applyProtection="1">
      <alignment horizontal="center"/>
      <protection locked="0"/>
    </xf>
    <xf numFmtId="0" fontId="4" fillId="6" borderId="17" xfId="0" applyFont="1" applyFill="1" applyBorder="1" applyProtection="1">
      <protection locked="0"/>
    </xf>
    <xf numFmtId="168" fontId="4" fillId="6" borderId="18" xfId="0" applyNumberFormat="1" applyFont="1" applyFill="1" applyBorder="1" applyAlignment="1" applyProtection="1">
      <alignment horizontal="center"/>
      <protection locked="0"/>
    </xf>
    <xf numFmtId="164" fontId="6" fillId="2" borderId="1" xfId="2" applyNumberFormat="1" applyFont="1" applyFill="1" applyBorder="1" applyAlignment="1" applyProtection="1">
      <alignment horizontal="center"/>
      <protection locked="0"/>
    </xf>
    <xf numFmtId="168" fontId="6" fillId="2" borderId="1" xfId="2" applyNumberFormat="1" applyFont="1" applyFill="1" applyBorder="1" applyAlignment="1" applyProtection="1">
      <alignment horizontal="center"/>
      <protection locked="0"/>
    </xf>
    <xf numFmtId="164" fontId="6" fillId="2" borderId="2" xfId="2" applyNumberFormat="1" applyFont="1" applyFill="1" applyBorder="1" applyAlignment="1" applyProtection="1">
      <alignment horizontal="center"/>
      <protection locked="0"/>
    </xf>
    <xf numFmtId="0" fontId="6" fillId="2" borderId="2" xfId="2" applyNumberFormat="1" applyFont="1" applyFill="1" applyBorder="1" applyAlignment="1" applyProtection="1">
      <alignment horizontal="center"/>
      <protection locked="0"/>
    </xf>
    <xf numFmtId="168" fontId="6" fillId="2" borderId="2" xfId="2" applyNumberFormat="1" applyFont="1" applyFill="1" applyBorder="1" applyAlignment="1" applyProtection="1">
      <alignment horizontal="center"/>
      <protection locked="0"/>
    </xf>
    <xf numFmtId="164" fontId="3" fillId="2" borderId="10" xfId="2" applyNumberFormat="1" applyFont="1" applyFill="1" applyBorder="1" applyAlignment="1" applyProtection="1">
      <alignment horizontal="center"/>
      <protection locked="0"/>
    </xf>
    <xf numFmtId="168" fontId="3" fillId="2" borderId="10" xfId="2" applyNumberFormat="1" applyFont="1" applyFill="1" applyBorder="1" applyAlignment="1" applyProtection="1">
      <alignment horizontal="center"/>
      <protection locked="0"/>
    </xf>
    <xf numFmtId="3" fontId="3" fillId="0" borderId="3" xfId="2" applyNumberFormat="1" applyFont="1" applyFill="1" applyBorder="1" applyAlignment="1" applyProtection="1">
      <alignment horizontal="right"/>
      <protection locked="0"/>
    </xf>
    <xf numFmtId="168" fontId="3" fillId="0" borderId="3" xfId="2" applyNumberFormat="1" applyFont="1" applyFill="1" applyBorder="1" applyAlignment="1" applyProtection="1">
      <alignment horizontal="center"/>
      <protection locked="0"/>
    </xf>
    <xf numFmtId="3" fontId="4" fillId="0" borderId="4" xfId="0" applyNumberFormat="1" applyFont="1" applyFill="1" applyBorder="1" applyAlignment="1" applyProtection="1">
      <alignment horizontal="right"/>
      <protection locked="0"/>
    </xf>
    <xf numFmtId="168" fontId="4" fillId="0" borderId="4" xfId="0" applyNumberFormat="1" applyFont="1" applyFill="1" applyBorder="1" applyAlignment="1" applyProtection="1">
      <alignment horizontal="center"/>
      <protection locked="0"/>
    </xf>
    <xf numFmtId="3" fontId="4" fillId="5" borderId="5" xfId="1" applyNumberFormat="1" applyFont="1" applyFill="1" applyBorder="1" applyAlignment="1" applyProtection="1">
      <alignment horizontal="center"/>
      <protection locked="0"/>
    </xf>
    <xf numFmtId="168" fontId="4" fillId="5" borderId="5" xfId="1" applyNumberFormat="1" applyFont="1" applyFill="1" applyBorder="1" applyAlignment="1" applyProtection="1">
      <alignment horizontal="center"/>
      <protection locked="0"/>
    </xf>
    <xf numFmtId="3" fontId="4" fillId="0" borderId="5" xfId="1" applyNumberFormat="1" applyFont="1" applyFill="1" applyBorder="1" applyProtection="1">
      <protection locked="0"/>
    </xf>
    <xf numFmtId="165" fontId="4" fillId="0" borderId="5" xfId="1" applyFont="1" applyFill="1" applyBorder="1" applyProtection="1">
      <protection locked="0"/>
    </xf>
    <xf numFmtId="3" fontId="4" fillId="0" borderId="5" xfId="1" applyNumberFormat="1" applyFont="1" applyFill="1" applyBorder="1" applyAlignment="1" applyProtection="1">
      <alignment horizontal="center"/>
      <protection locked="0"/>
    </xf>
    <xf numFmtId="168" fontId="4" fillId="0" borderId="5" xfId="1" applyNumberFormat="1" applyFont="1" applyFill="1" applyBorder="1" applyAlignment="1" applyProtection="1">
      <alignment horizontal="center"/>
      <protection locked="0"/>
    </xf>
    <xf numFmtId="3" fontId="4" fillId="0" borderId="11" xfId="1" applyNumberFormat="1" applyFont="1" applyFill="1" applyBorder="1" applyProtection="1">
      <protection locked="0"/>
    </xf>
    <xf numFmtId="165" fontId="4" fillId="0" borderId="11" xfId="1" applyFont="1" applyFill="1" applyBorder="1" applyProtection="1">
      <protection locked="0"/>
    </xf>
    <xf numFmtId="3" fontId="4" fillId="0" borderId="11" xfId="1" applyNumberFormat="1" applyFont="1" applyFill="1" applyBorder="1" applyAlignment="1" applyProtection="1">
      <alignment horizontal="center"/>
      <protection locked="0"/>
    </xf>
    <xf numFmtId="168" fontId="4" fillId="0" borderId="11" xfId="1" applyNumberFormat="1" applyFont="1" applyFill="1" applyBorder="1" applyAlignment="1" applyProtection="1">
      <alignment horizontal="center"/>
      <protection locked="0"/>
    </xf>
    <xf numFmtId="168" fontId="4" fillId="5" borderId="11" xfId="1" applyNumberFormat="1" applyFont="1" applyFill="1" applyBorder="1" applyAlignment="1" applyProtection="1">
      <alignment horizontal="center"/>
      <protection locked="0"/>
    </xf>
    <xf numFmtId="3" fontId="4" fillId="0" borderId="5" xfId="0" applyNumberFormat="1" applyFont="1" applyFill="1" applyBorder="1" applyProtection="1">
      <protection locked="0"/>
    </xf>
    <xf numFmtId="168" fontId="4" fillId="0" borderId="5" xfId="0" applyNumberFormat="1" applyFont="1" applyFill="1" applyBorder="1" applyAlignment="1" applyProtection="1">
      <alignment horizontal="center"/>
      <protection locked="0"/>
    </xf>
    <xf numFmtId="168" fontId="4" fillId="5" borderId="5" xfId="0" applyNumberFormat="1" applyFont="1" applyFill="1" applyBorder="1" applyAlignment="1" applyProtection="1">
      <alignment horizontal="center"/>
      <protection locked="0"/>
    </xf>
    <xf numFmtId="168" fontId="4" fillId="5" borderId="11" xfId="0" applyNumberFormat="1" applyFont="1" applyFill="1" applyBorder="1" applyAlignment="1" applyProtection="1">
      <alignment horizontal="center"/>
      <protection locked="0"/>
    </xf>
    <xf numFmtId="3" fontId="4" fillId="0" borderId="11" xfId="0" applyNumberFormat="1" applyFont="1" applyBorder="1" applyProtection="1">
      <protection locked="0"/>
    </xf>
    <xf numFmtId="168" fontId="4" fillId="0" borderId="11" xfId="0" applyNumberFormat="1" applyFont="1" applyBorder="1" applyAlignment="1" applyProtection="1">
      <alignment horizontal="center"/>
      <protection locked="0"/>
    </xf>
    <xf numFmtId="3" fontId="4" fillId="0" borderId="5" xfId="0" applyNumberFormat="1" applyFont="1" applyFill="1" applyBorder="1" applyAlignment="1" applyProtection="1">
      <alignment horizontal="right"/>
      <protection locked="0"/>
    </xf>
    <xf numFmtId="3" fontId="4" fillId="0" borderId="0" xfId="0" applyNumberFormat="1" applyFont="1" applyFill="1" applyProtection="1">
      <protection locked="0"/>
    </xf>
    <xf numFmtId="3" fontId="4" fillId="0" borderId="17" xfId="0" applyNumberFormat="1" applyFont="1" applyFill="1" applyBorder="1" applyProtection="1">
      <protection locked="0"/>
    </xf>
    <xf numFmtId="168" fontId="4" fillId="0" borderId="17" xfId="0" applyNumberFormat="1" applyFont="1" applyFill="1" applyBorder="1" applyAlignment="1" applyProtection="1">
      <alignment horizontal="center"/>
      <protection locked="0"/>
    </xf>
    <xf numFmtId="168" fontId="10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3" fontId="4" fillId="0" borderId="7" xfId="1" applyNumberFormat="1" applyFont="1" applyFill="1" applyBorder="1" applyAlignment="1" applyProtection="1">
      <alignment horizontal="center"/>
      <protection locked="0"/>
    </xf>
    <xf numFmtId="3" fontId="4" fillId="0" borderId="12" xfId="1" applyNumberFormat="1" applyFont="1" applyFill="1" applyBorder="1" applyAlignment="1" applyProtection="1">
      <alignment horizontal="center"/>
      <protection locked="0"/>
    </xf>
  </cellXfs>
  <cellStyles count="27">
    <cellStyle name="Custom - Opmaakprofiel8" xfId="8"/>
    <cellStyle name="Data   - Opmaakprofiel2" xfId="9"/>
    <cellStyle name="Euro" xfId="3"/>
    <cellStyle name="Komma 2" xfId="10"/>
    <cellStyle name="Labels - Opmaakprofiel3" xfId="11"/>
    <cellStyle name="Normal - Opmaakprofiel1" xfId="12"/>
    <cellStyle name="Normal - Opmaakprofiel2" xfId="13"/>
    <cellStyle name="Normal - Opmaakprofiel3" xfId="14"/>
    <cellStyle name="Normal - Opmaakprofiel4" xfId="15"/>
    <cellStyle name="Normal - Opmaakprofiel5" xfId="16"/>
    <cellStyle name="Normal - Opmaakprofiel6" xfId="17"/>
    <cellStyle name="Normal - Opmaakprofiel7" xfId="18"/>
    <cellStyle name="Normal - Opmaakprofiel8" xfId="19"/>
    <cellStyle name="Normal_Indexering nachtverzorging en nachtverpleging" xfId="20"/>
    <cellStyle name="Procent" xfId="2" builtinId="5"/>
    <cellStyle name="Procent 2" xfId="21"/>
    <cellStyle name="Reset  - Opmaakprofiel7" xfId="22"/>
    <cellStyle name="Standaard" xfId="0" builtinId="0"/>
    <cellStyle name="Standaard 2" xfId="4"/>
    <cellStyle name="Standaard 3" xfId="5"/>
    <cellStyle name="Standaard 4" xfId="7"/>
    <cellStyle name="Standaard_Tarieven 2004 RTOR&amp;HVEN 2" xfId="6"/>
    <cellStyle name="Table  - Opmaakprofiel6" xfId="23"/>
    <cellStyle name="Title  - Opmaakprofiel1" xfId="24"/>
    <cellStyle name="TotCol - Opmaakprofiel5" xfId="25"/>
    <cellStyle name="TotRow - Opmaakprofiel4" xfId="26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are\Algemeen\Werkgroep%20functiegerichte%20bekostiging\ZZP\Onderwerpen\Berekening%20prijzen%20en%20uren\2011\Opbouw%20model\Berekening%20ZZP-prijzen%202008%20na%20correctie%20uren%20VV5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derbouwing"/>
      <sheetName val="Toelichting"/>
      <sheetName val="PV"/>
      <sheetName val="VP"/>
      <sheetName val="OB"/>
      <sheetName val="AB"/>
      <sheetName val="AB KJ"/>
      <sheetName val="BH"/>
      <sheetName val="VB"/>
      <sheetName val="Overzicht per functie"/>
      <sheetName val="Index"/>
      <sheetName val="Indexering ZZP-prijzen 2008"/>
      <sheetName val="Berekening ZZP-prijzen"/>
      <sheetName val="ZZP-prijzen"/>
      <sheetName val="Uren pakketten"/>
      <sheetName val="Module BH"/>
      <sheetName val="ZZP-prijzen (2)"/>
      <sheetName val="Uren pakketten (nieuw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8">
          <cell r="B98" t="str">
            <v>GHZ</v>
          </cell>
          <cell r="C98">
            <v>40.114534927079134</v>
          </cell>
          <cell r="D98">
            <v>41.407820736712566</v>
          </cell>
          <cell r="E98">
            <v>41.760502989320386</v>
          </cell>
          <cell r="F98">
            <v>45.810317201814406</v>
          </cell>
          <cell r="G98">
            <v>83.998298055480362</v>
          </cell>
          <cell r="H98">
            <v>9.3910042128338365</v>
          </cell>
          <cell r="I98">
            <v>7.3957199682546237</v>
          </cell>
          <cell r="J98">
            <v>9.6654203038310911</v>
          </cell>
          <cell r="L98">
            <v>43.704413811317515</v>
          </cell>
        </row>
        <row r="99">
          <cell r="B99" t="str">
            <v>GGZ</v>
          </cell>
          <cell r="C99">
            <v>49.522540333191671</v>
          </cell>
          <cell r="D99">
            <v>55.276733793721959</v>
          </cell>
          <cell r="E99">
            <v>52.144448838161615</v>
          </cell>
          <cell r="F99">
            <v>60.016975445180407</v>
          </cell>
          <cell r="G99">
            <v>90.422690470485691</v>
          </cell>
          <cell r="H99">
            <v>6.4028770650557654</v>
          </cell>
          <cell r="I99">
            <v>7.3957199682546237</v>
          </cell>
          <cell r="J99">
            <v>8.2096672948517178</v>
          </cell>
        </row>
        <row r="100">
          <cell r="B100" t="str">
            <v>V&amp;V</v>
          </cell>
          <cell r="C100">
            <v>42.169290062540675</v>
          </cell>
          <cell r="D100">
            <v>47.056233664969191</v>
          </cell>
          <cell r="E100">
            <v>45.121935380186741</v>
          </cell>
          <cell r="F100">
            <v>48.661733946050376</v>
          </cell>
          <cell r="G100">
            <v>96.388999415305577</v>
          </cell>
          <cell r="H100">
            <v>8.0963237930577794</v>
          </cell>
          <cell r="I100">
            <v>11.363617417690788</v>
          </cell>
          <cell r="J100">
            <v>13.267441647774508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1"/>
  <sheetViews>
    <sheetView showGridLines="0" tabSelected="1" zoomScale="80" zoomScaleNormal="80" workbookViewId="0">
      <selection activeCell="D2" sqref="D2"/>
    </sheetView>
  </sheetViews>
  <sheetFormatPr defaultRowHeight="12.75" x14ac:dyDescent="0.2"/>
  <cols>
    <col min="1" max="1" width="27.5703125" style="2" customWidth="1"/>
    <col min="2" max="2" width="18" style="2" customWidth="1"/>
    <col min="3" max="3" width="8.85546875" style="12" bestFit="1" customWidth="1"/>
    <col min="4" max="4" width="64.5703125" style="12" bestFit="1" customWidth="1"/>
    <col min="5" max="5" width="25.42578125" style="2" customWidth="1"/>
    <col min="6" max="6" width="26.85546875" style="2" customWidth="1"/>
    <col min="7" max="7" width="29.28515625" style="82" customWidth="1"/>
    <col min="8" max="8" width="26.42578125" style="83" customWidth="1"/>
    <col min="9" max="9" width="22.7109375" style="2" customWidth="1"/>
    <col min="10" max="10" width="31.5703125" style="2" customWidth="1"/>
    <col min="11" max="11" width="25.42578125" style="2" customWidth="1"/>
    <col min="12" max="12" width="9.140625" style="2"/>
    <col min="13" max="13" width="11.42578125" style="2" customWidth="1"/>
    <col min="14" max="14" width="11" style="2" customWidth="1"/>
    <col min="15" max="15" width="13.5703125" style="2" customWidth="1"/>
    <col min="16" max="16384" width="9.140625" style="2"/>
  </cols>
  <sheetData>
    <row r="1" spans="1:23" ht="19.5" x14ac:dyDescent="0.25">
      <c r="A1" s="65" t="s">
        <v>858</v>
      </c>
    </row>
    <row r="2" spans="1:23" ht="19.5" x14ac:dyDescent="0.25">
      <c r="A2" s="65"/>
      <c r="D2" s="65" t="s">
        <v>861</v>
      </c>
      <c r="E2" s="118">
        <f>+K541</f>
        <v>0</v>
      </c>
      <c r="F2" s="119"/>
    </row>
    <row r="4" spans="1:23" x14ac:dyDescent="0.2">
      <c r="A4" s="69" t="s">
        <v>841</v>
      </c>
      <c r="B4" s="68" t="s">
        <v>840</v>
      </c>
      <c r="C4" s="68"/>
      <c r="D4" s="68"/>
      <c r="E4" s="68"/>
      <c r="F4" s="68"/>
      <c r="G4" s="84"/>
      <c r="H4" s="85"/>
    </row>
    <row r="6" spans="1:23" ht="16.5" customHeight="1" x14ac:dyDescent="0.2">
      <c r="A6" s="29" t="s">
        <v>827</v>
      </c>
      <c r="B6" s="29" t="s">
        <v>828</v>
      </c>
      <c r="C6" s="29" t="s">
        <v>0</v>
      </c>
      <c r="D6" s="29" t="s">
        <v>1</v>
      </c>
      <c r="E6" s="30" t="s">
        <v>2</v>
      </c>
      <c r="F6" s="30" t="s">
        <v>837</v>
      </c>
      <c r="G6" s="86" t="s">
        <v>785</v>
      </c>
      <c r="H6" s="87" t="s">
        <v>836</v>
      </c>
      <c r="I6" s="30" t="s">
        <v>784</v>
      </c>
      <c r="J6" s="30" t="s">
        <v>2</v>
      </c>
      <c r="K6" s="30" t="s">
        <v>838</v>
      </c>
    </row>
    <row r="7" spans="1:23" x14ac:dyDescent="0.2">
      <c r="A7" s="31" t="s">
        <v>826</v>
      </c>
      <c r="B7" s="31" t="s">
        <v>826</v>
      </c>
      <c r="C7" s="31" t="s">
        <v>3</v>
      </c>
      <c r="D7" s="1"/>
      <c r="E7" s="32"/>
      <c r="F7" s="64">
        <v>2014</v>
      </c>
      <c r="G7" s="88" t="s">
        <v>834</v>
      </c>
      <c r="H7" s="89">
        <v>2014</v>
      </c>
      <c r="I7" s="32" t="s">
        <v>835</v>
      </c>
      <c r="J7" s="32" t="s">
        <v>786</v>
      </c>
      <c r="K7" s="32" t="s">
        <v>839</v>
      </c>
    </row>
    <row r="8" spans="1:23" x14ac:dyDescent="0.2">
      <c r="A8" s="55">
        <v>2014</v>
      </c>
      <c r="B8" s="55">
        <v>2014</v>
      </c>
      <c r="C8" s="1"/>
      <c r="D8" s="1"/>
      <c r="E8" s="32"/>
      <c r="F8" s="32"/>
      <c r="G8" s="89">
        <v>2014</v>
      </c>
      <c r="H8" s="90"/>
      <c r="I8" s="64">
        <v>2014</v>
      </c>
      <c r="J8" s="32"/>
      <c r="K8" s="32"/>
    </row>
    <row r="9" spans="1:23" x14ac:dyDescent="0.2">
      <c r="A9" s="8"/>
      <c r="B9" s="8"/>
      <c r="C9" s="8"/>
      <c r="D9" s="8"/>
      <c r="E9" s="8"/>
      <c r="F9" s="8"/>
      <c r="G9" s="91"/>
      <c r="H9" s="92"/>
      <c r="I9" s="8"/>
      <c r="J9" s="8"/>
      <c r="K9" s="8"/>
    </row>
    <row r="10" spans="1:23" x14ac:dyDescent="0.2">
      <c r="C10" s="3"/>
      <c r="D10" s="4"/>
      <c r="E10" s="4"/>
      <c r="F10" s="4"/>
      <c r="G10" s="93"/>
      <c r="H10" s="94"/>
      <c r="I10" s="4"/>
      <c r="J10" s="4"/>
      <c r="K10" s="4"/>
    </row>
    <row r="11" spans="1:23" x14ac:dyDescent="0.2">
      <c r="C11" s="16" t="s">
        <v>4</v>
      </c>
      <c r="D11" s="16" t="s">
        <v>5</v>
      </c>
      <c r="E11" s="5"/>
      <c r="F11" s="5"/>
      <c r="G11" s="95"/>
      <c r="H11" s="96"/>
      <c r="I11" s="5"/>
      <c r="J11" s="5"/>
      <c r="K11" s="5"/>
    </row>
    <row r="12" spans="1:23" x14ac:dyDescent="0.2">
      <c r="A12" s="2" t="s">
        <v>820</v>
      </c>
      <c r="B12" s="56">
        <v>701</v>
      </c>
      <c r="C12" s="11" t="s">
        <v>794</v>
      </c>
      <c r="D12" s="9" t="s">
        <v>6</v>
      </c>
      <c r="E12" s="17">
        <v>0.35</v>
      </c>
      <c r="F12" s="17">
        <v>66.95</v>
      </c>
      <c r="G12" s="97"/>
      <c r="H12" s="98"/>
      <c r="I12" s="36">
        <f>ROUND(H12,2)/F12</f>
        <v>0</v>
      </c>
      <c r="J12" s="20">
        <f>E12*I12</f>
        <v>0</v>
      </c>
      <c r="K12" s="20">
        <f t="shared" ref="K12:K29" si="0">ROUND((G12*J12),2)</f>
        <v>0</v>
      </c>
    </row>
    <row r="13" spans="1:23" x14ac:dyDescent="0.2">
      <c r="A13" s="2" t="s">
        <v>820</v>
      </c>
      <c r="B13" s="56">
        <v>702</v>
      </c>
      <c r="C13" s="11" t="s">
        <v>795</v>
      </c>
      <c r="D13" s="9" t="s">
        <v>7</v>
      </c>
      <c r="E13" s="17">
        <v>0.44</v>
      </c>
      <c r="F13" s="17">
        <v>85.35</v>
      </c>
      <c r="G13" s="97"/>
      <c r="H13" s="98"/>
      <c r="I13" s="36">
        <f t="shared" ref="I13:I29" si="1">ROUND(H13,2)/F13</f>
        <v>0</v>
      </c>
      <c r="J13" s="20">
        <f t="shared" ref="J13:J29" si="2">E13*I13</f>
        <v>0</v>
      </c>
      <c r="K13" s="20">
        <f t="shared" si="0"/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">
      <c r="A14" s="2" t="s">
        <v>820</v>
      </c>
      <c r="B14" s="56">
        <v>703</v>
      </c>
      <c r="C14" s="11" t="s">
        <v>796</v>
      </c>
      <c r="D14" s="11" t="s">
        <v>8</v>
      </c>
      <c r="E14" s="17">
        <v>0.53</v>
      </c>
      <c r="F14" s="17">
        <v>103.46</v>
      </c>
      <c r="G14" s="97"/>
      <c r="H14" s="98"/>
      <c r="I14" s="36">
        <f t="shared" si="1"/>
        <v>0</v>
      </c>
      <c r="J14" s="20">
        <f t="shared" si="2"/>
        <v>0</v>
      </c>
      <c r="K14" s="20">
        <f t="shared" si="0"/>
        <v>0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x14ac:dyDescent="0.2">
      <c r="A15" s="2" t="s">
        <v>820</v>
      </c>
      <c r="B15" s="56">
        <v>704</v>
      </c>
      <c r="C15" s="11" t="s">
        <v>798</v>
      </c>
      <c r="D15" s="11" t="s">
        <v>10</v>
      </c>
      <c r="E15" s="17">
        <v>0.61</v>
      </c>
      <c r="F15" s="17">
        <v>117.7</v>
      </c>
      <c r="G15" s="97"/>
      <c r="H15" s="98"/>
      <c r="I15" s="36">
        <f t="shared" si="1"/>
        <v>0</v>
      </c>
      <c r="J15" s="20">
        <f t="shared" si="2"/>
        <v>0</v>
      </c>
      <c r="K15" s="20">
        <f t="shared" si="0"/>
        <v>0</v>
      </c>
      <c r="L15" s="6"/>
      <c r="M15" s="6"/>
      <c r="N15" s="35"/>
      <c r="O15" s="6"/>
      <c r="P15" s="6"/>
      <c r="Q15" s="6"/>
      <c r="R15" s="6"/>
      <c r="S15" s="6"/>
      <c r="T15" s="6"/>
      <c r="U15" s="6"/>
      <c r="V15" s="6"/>
      <c r="W15" s="6"/>
    </row>
    <row r="16" spans="1:23" x14ac:dyDescent="0.2">
      <c r="A16" s="2" t="s">
        <v>820</v>
      </c>
      <c r="B16" s="56">
        <v>705</v>
      </c>
      <c r="C16" s="11" t="s">
        <v>800</v>
      </c>
      <c r="D16" s="11" t="s">
        <v>12</v>
      </c>
      <c r="E16" s="17">
        <v>0.83</v>
      </c>
      <c r="F16" s="17">
        <v>161.53</v>
      </c>
      <c r="G16" s="97"/>
      <c r="H16" s="98"/>
      <c r="I16" s="36">
        <f t="shared" si="1"/>
        <v>0</v>
      </c>
      <c r="J16" s="20">
        <f t="shared" si="2"/>
        <v>0</v>
      </c>
      <c r="K16" s="20">
        <f t="shared" si="0"/>
        <v>0</v>
      </c>
      <c r="L16" s="6"/>
      <c r="M16" s="6"/>
      <c r="N16" s="35"/>
      <c r="O16" s="6"/>
      <c r="P16" s="6"/>
      <c r="Q16" s="6"/>
      <c r="R16" s="6"/>
      <c r="S16" s="6"/>
      <c r="T16" s="6"/>
      <c r="U16" s="6"/>
      <c r="V16" s="6"/>
      <c r="W16" s="6"/>
    </row>
    <row r="17" spans="1:23" x14ac:dyDescent="0.2">
      <c r="A17" s="2" t="s">
        <v>820</v>
      </c>
      <c r="B17" s="56">
        <v>706</v>
      </c>
      <c r="C17" s="11" t="s">
        <v>802</v>
      </c>
      <c r="D17" s="11" t="s">
        <v>14</v>
      </c>
      <c r="E17" s="17">
        <v>0.84</v>
      </c>
      <c r="F17" s="17">
        <v>161.83000000000001</v>
      </c>
      <c r="G17" s="97"/>
      <c r="H17" s="98"/>
      <c r="I17" s="36">
        <f t="shared" si="1"/>
        <v>0</v>
      </c>
      <c r="J17" s="20">
        <f t="shared" si="2"/>
        <v>0</v>
      </c>
      <c r="K17" s="20">
        <f t="shared" si="0"/>
        <v>0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x14ac:dyDescent="0.2">
      <c r="A18" s="2" t="s">
        <v>820</v>
      </c>
      <c r="B18" s="56">
        <v>707</v>
      </c>
      <c r="C18" s="11" t="s">
        <v>804</v>
      </c>
      <c r="D18" s="11" t="s">
        <v>16</v>
      </c>
      <c r="E18" s="17">
        <v>0.98</v>
      </c>
      <c r="F18" s="17">
        <v>190.12</v>
      </c>
      <c r="G18" s="97"/>
      <c r="H18" s="98"/>
      <c r="I18" s="36">
        <f t="shared" si="1"/>
        <v>0</v>
      </c>
      <c r="J18" s="20">
        <f t="shared" si="2"/>
        <v>0</v>
      </c>
      <c r="K18" s="20">
        <f t="shared" si="0"/>
        <v>0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x14ac:dyDescent="0.2">
      <c r="A19" s="2" t="s">
        <v>820</v>
      </c>
      <c r="B19" s="56">
        <v>708</v>
      </c>
      <c r="C19" s="11" t="s">
        <v>806</v>
      </c>
      <c r="D19" s="11" t="s">
        <v>18</v>
      </c>
      <c r="E19" s="17">
        <v>1.1399999999999999</v>
      </c>
      <c r="F19" s="17">
        <v>221.86</v>
      </c>
      <c r="G19" s="97"/>
      <c r="H19" s="98"/>
      <c r="I19" s="36">
        <f t="shared" si="1"/>
        <v>0</v>
      </c>
      <c r="J19" s="20">
        <f t="shared" si="2"/>
        <v>0</v>
      </c>
      <c r="K19" s="20">
        <f t="shared" si="0"/>
        <v>0</v>
      </c>
    </row>
    <row r="20" spans="1:23" x14ac:dyDescent="0.2">
      <c r="A20" s="2" t="s">
        <v>820</v>
      </c>
      <c r="B20" s="56">
        <v>709</v>
      </c>
      <c r="C20" s="11" t="s">
        <v>808</v>
      </c>
      <c r="D20" s="11" t="s">
        <v>20</v>
      </c>
      <c r="E20" s="17">
        <v>0.81</v>
      </c>
      <c r="F20" s="17">
        <v>157.46</v>
      </c>
      <c r="G20" s="97"/>
      <c r="H20" s="98"/>
      <c r="I20" s="36">
        <f t="shared" si="1"/>
        <v>0</v>
      </c>
      <c r="J20" s="20">
        <f t="shared" si="2"/>
        <v>0</v>
      </c>
      <c r="K20" s="20">
        <f t="shared" si="0"/>
        <v>0</v>
      </c>
    </row>
    <row r="21" spans="1:23" x14ac:dyDescent="0.2">
      <c r="A21" s="2" t="s">
        <v>820</v>
      </c>
      <c r="B21" s="56">
        <v>710</v>
      </c>
      <c r="C21" s="11" t="s">
        <v>22</v>
      </c>
      <c r="D21" s="11" t="s">
        <v>23</v>
      </c>
      <c r="E21" s="17">
        <v>1.25</v>
      </c>
      <c r="F21" s="17">
        <v>242.75</v>
      </c>
      <c r="G21" s="97"/>
      <c r="H21" s="98"/>
      <c r="I21" s="36">
        <f t="shared" si="1"/>
        <v>0</v>
      </c>
      <c r="J21" s="20">
        <f t="shared" si="2"/>
        <v>0</v>
      </c>
      <c r="K21" s="20">
        <f t="shared" si="0"/>
        <v>0</v>
      </c>
    </row>
    <row r="22" spans="1:23" x14ac:dyDescent="0.2">
      <c r="A22" s="2" t="s">
        <v>820</v>
      </c>
      <c r="B22" s="56">
        <v>712</v>
      </c>
      <c r="C22" s="11" t="s">
        <v>797</v>
      </c>
      <c r="D22" s="11" t="s">
        <v>9</v>
      </c>
      <c r="E22" s="17">
        <v>0.67</v>
      </c>
      <c r="F22" s="17">
        <v>129.41</v>
      </c>
      <c r="G22" s="97"/>
      <c r="H22" s="98"/>
      <c r="I22" s="36">
        <f t="shared" si="1"/>
        <v>0</v>
      </c>
      <c r="J22" s="20">
        <f t="shared" si="2"/>
        <v>0</v>
      </c>
      <c r="K22" s="20">
        <f t="shared" si="0"/>
        <v>0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x14ac:dyDescent="0.2">
      <c r="A23" s="2" t="s">
        <v>820</v>
      </c>
      <c r="B23" s="56">
        <v>713</v>
      </c>
      <c r="C23" s="11" t="s">
        <v>799</v>
      </c>
      <c r="D23" s="11" t="s">
        <v>11</v>
      </c>
      <c r="E23" s="17">
        <v>0.74</v>
      </c>
      <c r="F23" s="17">
        <v>143.66999999999999</v>
      </c>
      <c r="G23" s="97"/>
      <c r="H23" s="98"/>
      <c r="I23" s="36">
        <f t="shared" si="1"/>
        <v>0</v>
      </c>
      <c r="J23" s="20">
        <f t="shared" si="2"/>
        <v>0</v>
      </c>
      <c r="K23" s="20">
        <f t="shared" si="0"/>
        <v>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x14ac:dyDescent="0.2">
      <c r="A24" s="2" t="s">
        <v>820</v>
      </c>
      <c r="B24" s="56">
        <v>714</v>
      </c>
      <c r="C24" s="11" t="s">
        <v>801</v>
      </c>
      <c r="D24" s="11" t="s">
        <v>13</v>
      </c>
      <c r="E24" s="17">
        <v>0.97</v>
      </c>
      <c r="F24" s="17">
        <v>188.83</v>
      </c>
      <c r="G24" s="97"/>
      <c r="H24" s="98"/>
      <c r="I24" s="36">
        <f t="shared" si="1"/>
        <v>0</v>
      </c>
      <c r="J24" s="20">
        <f t="shared" si="2"/>
        <v>0</v>
      </c>
      <c r="K24" s="20">
        <f t="shared" si="0"/>
        <v>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">
      <c r="A25" s="2" t="s">
        <v>820</v>
      </c>
      <c r="B25" s="56">
        <v>715</v>
      </c>
      <c r="C25" s="11" t="s">
        <v>803</v>
      </c>
      <c r="D25" s="11" t="s">
        <v>15</v>
      </c>
      <c r="E25" s="17">
        <v>0.98</v>
      </c>
      <c r="F25" s="17">
        <v>189.14</v>
      </c>
      <c r="G25" s="97"/>
      <c r="H25" s="98"/>
      <c r="I25" s="36">
        <f t="shared" si="1"/>
        <v>0</v>
      </c>
      <c r="J25" s="20">
        <f t="shared" si="2"/>
        <v>0</v>
      </c>
      <c r="K25" s="20">
        <f t="shared" si="0"/>
        <v>0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x14ac:dyDescent="0.2">
      <c r="A26" s="2" t="s">
        <v>820</v>
      </c>
      <c r="B26" s="56">
        <v>716</v>
      </c>
      <c r="C26" s="11" t="s">
        <v>805</v>
      </c>
      <c r="D26" s="11" t="s">
        <v>17</v>
      </c>
      <c r="E26" s="17">
        <v>1.1599999999999999</v>
      </c>
      <c r="F26" s="17">
        <v>225.32</v>
      </c>
      <c r="G26" s="97"/>
      <c r="H26" s="98"/>
      <c r="I26" s="36">
        <f t="shared" si="1"/>
        <v>0</v>
      </c>
      <c r="J26" s="20">
        <f t="shared" si="2"/>
        <v>0</v>
      </c>
      <c r="K26" s="20">
        <f t="shared" si="0"/>
        <v>0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x14ac:dyDescent="0.2">
      <c r="A27" s="2" t="s">
        <v>820</v>
      </c>
      <c r="B27" s="56">
        <v>717</v>
      </c>
      <c r="C27" s="11" t="s">
        <v>807</v>
      </c>
      <c r="D27" s="11" t="s">
        <v>19</v>
      </c>
      <c r="E27" s="17">
        <v>1.33</v>
      </c>
      <c r="F27" s="17">
        <v>257.05</v>
      </c>
      <c r="G27" s="97"/>
      <c r="H27" s="98"/>
      <c r="I27" s="36">
        <f t="shared" si="1"/>
        <v>0</v>
      </c>
      <c r="J27" s="20">
        <f t="shared" si="2"/>
        <v>0</v>
      </c>
      <c r="K27" s="20">
        <f t="shared" si="0"/>
        <v>0</v>
      </c>
    </row>
    <row r="28" spans="1:23" x14ac:dyDescent="0.2">
      <c r="A28" s="2" t="s">
        <v>820</v>
      </c>
      <c r="B28" s="56">
        <v>718</v>
      </c>
      <c r="C28" s="11" t="s">
        <v>809</v>
      </c>
      <c r="D28" s="11" t="s">
        <v>21</v>
      </c>
      <c r="E28" s="17">
        <v>1.1599999999999999</v>
      </c>
      <c r="F28" s="17">
        <v>224.27</v>
      </c>
      <c r="G28" s="97"/>
      <c r="H28" s="98"/>
      <c r="I28" s="36">
        <f t="shared" si="1"/>
        <v>0</v>
      </c>
      <c r="J28" s="20">
        <f t="shared" si="2"/>
        <v>0</v>
      </c>
      <c r="K28" s="20">
        <f t="shared" si="0"/>
        <v>0</v>
      </c>
    </row>
    <row r="29" spans="1:23" x14ac:dyDescent="0.2">
      <c r="A29" s="2" t="s">
        <v>820</v>
      </c>
      <c r="B29" s="56">
        <v>719</v>
      </c>
      <c r="C29" s="11" t="s">
        <v>24</v>
      </c>
      <c r="D29" s="15" t="s">
        <v>25</v>
      </c>
      <c r="E29" s="17">
        <v>1.43</v>
      </c>
      <c r="F29" s="17">
        <v>277.97000000000003</v>
      </c>
      <c r="G29" s="97"/>
      <c r="H29" s="98"/>
      <c r="I29" s="36">
        <f t="shared" si="1"/>
        <v>0</v>
      </c>
      <c r="J29" s="20">
        <f t="shared" si="2"/>
        <v>0</v>
      </c>
      <c r="K29" s="20">
        <f t="shared" si="0"/>
        <v>0</v>
      </c>
    </row>
    <row r="30" spans="1:23" x14ac:dyDescent="0.2">
      <c r="B30" s="56"/>
      <c r="C30" s="50"/>
      <c r="D30" s="51"/>
      <c r="E30" s="17"/>
      <c r="F30" s="17"/>
      <c r="G30" s="99"/>
      <c r="H30" s="100"/>
      <c r="I30" s="36"/>
      <c r="J30" s="20"/>
      <c r="K30" s="20"/>
    </row>
    <row r="31" spans="1:23" x14ac:dyDescent="0.2">
      <c r="B31" s="56"/>
      <c r="C31" s="25" t="s">
        <v>26</v>
      </c>
      <c r="D31" s="13" t="s">
        <v>27</v>
      </c>
      <c r="E31" s="17"/>
      <c r="F31" s="17"/>
      <c r="G31" s="101"/>
      <c r="H31" s="102"/>
      <c r="I31" s="17"/>
      <c r="J31" s="20"/>
      <c r="K31" s="17"/>
    </row>
    <row r="32" spans="1:23" x14ac:dyDescent="0.2">
      <c r="A32" s="2" t="s">
        <v>820</v>
      </c>
      <c r="B32" s="56">
        <v>721</v>
      </c>
      <c r="C32" s="11" t="s">
        <v>28</v>
      </c>
      <c r="D32" s="11" t="s">
        <v>29</v>
      </c>
      <c r="E32" s="17">
        <v>0.41</v>
      </c>
      <c r="F32" s="17">
        <v>80.41</v>
      </c>
      <c r="G32" s="97"/>
      <c r="H32" s="98"/>
      <c r="I32" s="36">
        <f t="shared" ref="I32:I45" si="3">ROUND(H32,2)/F32</f>
        <v>0</v>
      </c>
      <c r="J32" s="20">
        <f t="shared" ref="J32:J45" si="4">E32*I32</f>
        <v>0</v>
      </c>
      <c r="K32" s="20">
        <f t="shared" ref="K32:K45" si="5">ROUND((G32*J32),2)</f>
        <v>0</v>
      </c>
    </row>
    <row r="33" spans="1:11" x14ac:dyDescent="0.2">
      <c r="A33" s="2" t="s">
        <v>820</v>
      </c>
      <c r="B33" s="56">
        <v>722</v>
      </c>
      <c r="C33" s="11" t="s">
        <v>32</v>
      </c>
      <c r="D33" s="11" t="s">
        <v>33</v>
      </c>
      <c r="E33" s="17">
        <v>0.61</v>
      </c>
      <c r="F33" s="17">
        <v>118.6</v>
      </c>
      <c r="G33" s="97"/>
      <c r="H33" s="98"/>
      <c r="I33" s="36">
        <f t="shared" si="3"/>
        <v>0</v>
      </c>
      <c r="J33" s="20">
        <f t="shared" si="4"/>
        <v>0</v>
      </c>
      <c r="K33" s="20">
        <f t="shared" si="5"/>
        <v>0</v>
      </c>
    </row>
    <row r="34" spans="1:11" x14ac:dyDescent="0.2">
      <c r="A34" s="2" t="s">
        <v>820</v>
      </c>
      <c r="B34" s="56">
        <v>723</v>
      </c>
      <c r="C34" s="11" t="s">
        <v>36</v>
      </c>
      <c r="D34" s="11" t="s">
        <v>37</v>
      </c>
      <c r="E34" s="17">
        <v>0.67</v>
      </c>
      <c r="F34" s="17">
        <v>129.12</v>
      </c>
      <c r="G34" s="97"/>
      <c r="H34" s="98"/>
      <c r="I34" s="36">
        <f t="shared" si="3"/>
        <v>0</v>
      </c>
      <c r="J34" s="20">
        <f t="shared" si="4"/>
        <v>0</v>
      </c>
      <c r="K34" s="20">
        <f t="shared" si="5"/>
        <v>0</v>
      </c>
    </row>
    <row r="35" spans="1:11" x14ac:dyDescent="0.2">
      <c r="A35" s="2" t="s">
        <v>820</v>
      </c>
      <c r="B35" s="56">
        <v>724</v>
      </c>
      <c r="C35" s="11" t="s">
        <v>40</v>
      </c>
      <c r="D35" s="11" t="s">
        <v>41</v>
      </c>
      <c r="E35" s="17">
        <v>0.77</v>
      </c>
      <c r="F35" s="17">
        <v>148.87</v>
      </c>
      <c r="G35" s="97"/>
      <c r="H35" s="98"/>
      <c r="I35" s="36">
        <f t="shared" si="3"/>
        <v>0</v>
      </c>
      <c r="J35" s="20">
        <f t="shared" si="4"/>
        <v>0</v>
      </c>
      <c r="K35" s="20">
        <f t="shared" si="5"/>
        <v>0</v>
      </c>
    </row>
    <row r="36" spans="1:11" x14ac:dyDescent="0.2">
      <c r="A36" s="2" t="s">
        <v>820</v>
      </c>
      <c r="B36" s="56">
        <v>725</v>
      </c>
      <c r="C36" s="11" t="s">
        <v>44</v>
      </c>
      <c r="D36" s="11" t="s">
        <v>45</v>
      </c>
      <c r="E36" s="17">
        <v>0.83</v>
      </c>
      <c r="F36" s="17">
        <v>160.94</v>
      </c>
      <c r="G36" s="97"/>
      <c r="H36" s="98"/>
      <c r="I36" s="36">
        <f t="shared" si="3"/>
        <v>0</v>
      </c>
      <c r="J36" s="20">
        <f t="shared" si="4"/>
        <v>0</v>
      </c>
      <c r="K36" s="20">
        <f t="shared" si="5"/>
        <v>0</v>
      </c>
    </row>
    <row r="37" spans="1:11" x14ac:dyDescent="0.2">
      <c r="A37" s="2" t="s">
        <v>820</v>
      </c>
      <c r="B37" s="56">
        <v>726</v>
      </c>
      <c r="C37" s="11" t="s">
        <v>48</v>
      </c>
      <c r="D37" s="11" t="s">
        <v>49</v>
      </c>
      <c r="E37" s="17">
        <v>1.1299999999999999</v>
      </c>
      <c r="F37" s="17">
        <v>218.46</v>
      </c>
      <c r="G37" s="97"/>
      <c r="H37" s="98"/>
      <c r="I37" s="36">
        <f t="shared" si="3"/>
        <v>0</v>
      </c>
      <c r="J37" s="20">
        <f t="shared" si="4"/>
        <v>0</v>
      </c>
      <c r="K37" s="20">
        <f t="shared" si="5"/>
        <v>0</v>
      </c>
    </row>
    <row r="38" spans="1:11" x14ac:dyDescent="0.2">
      <c r="A38" s="2" t="s">
        <v>820</v>
      </c>
      <c r="B38" s="56">
        <v>727</v>
      </c>
      <c r="C38" s="11" t="s">
        <v>52</v>
      </c>
      <c r="D38" s="11" t="s">
        <v>53</v>
      </c>
      <c r="E38" s="17">
        <v>1.5</v>
      </c>
      <c r="F38" s="17">
        <v>291.39999999999998</v>
      </c>
      <c r="G38" s="97"/>
      <c r="H38" s="98"/>
      <c r="I38" s="36">
        <f t="shared" si="3"/>
        <v>0</v>
      </c>
      <c r="J38" s="20">
        <f t="shared" si="4"/>
        <v>0</v>
      </c>
      <c r="K38" s="20">
        <f t="shared" si="5"/>
        <v>0</v>
      </c>
    </row>
    <row r="39" spans="1:11" x14ac:dyDescent="0.2">
      <c r="A39" s="2" t="s">
        <v>820</v>
      </c>
      <c r="B39" s="56">
        <v>801</v>
      </c>
      <c r="C39" s="11" t="s">
        <v>30</v>
      </c>
      <c r="D39" s="11" t="s">
        <v>31</v>
      </c>
      <c r="E39" s="17">
        <v>0.54</v>
      </c>
      <c r="F39" s="17">
        <v>105.1</v>
      </c>
      <c r="G39" s="97"/>
      <c r="H39" s="98"/>
      <c r="I39" s="36">
        <f t="shared" si="3"/>
        <v>0</v>
      </c>
      <c r="J39" s="20">
        <f t="shared" si="4"/>
        <v>0</v>
      </c>
      <c r="K39" s="20">
        <f t="shared" si="5"/>
        <v>0</v>
      </c>
    </row>
    <row r="40" spans="1:11" x14ac:dyDescent="0.2">
      <c r="A40" s="2" t="s">
        <v>820</v>
      </c>
      <c r="B40" s="56">
        <v>802</v>
      </c>
      <c r="C40" s="11" t="s">
        <v>34</v>
      </c>
      <c r="D40" s="11" t="s">
        <v>35</v>
      </c>
      <c r="E40" s="17">
        <v>0.73</v>
      </c>
      <c r="F40" s="17">
        <v>141.1</v>
      </c>
      <c r="G40" s="97"/>
      <c r="H40" s="98"/>
      <c r="I40" s="36">
        <f t="shared" si="3"/>
        <v>0</v>
      </c>
      <c r="J40" s="20">
        <f t="shared" si="4"/>
        <v>0</v>
      </c>
      <c r="K40" s="20">
        <f t="shared" si="5"/>
        <v>0</v>
      </c>
    </row>
    <row r="41" spans="1:11" x14ac:dyDescent="0.2">
      <c r="A41" s="2" t="s">
        <v>820</v>
      </c>
      <c r="B41" s="56">
        <v>803</v>
      </c>
      <c r="C41" s="11" t="s">
        <v>38</v>
      </c>
      <c r="D41" s="11" t="s">
        <v>39</v>
      </c>
      <c r="E41" s="17">
        <v>0.8</v>
      </c>
      <c r="F41" s="17">
        <v>154.43</v>
      </c>
      <c r="G41" s="97"/>
      <c r="H41" s="98"/>
      <c r="I41" s="36">
        <f t="shared" si="3"/>
        <v>0</v>
      </c>
      <c r="J41" s="20">
        <f t="shared" si="4"/>
        <v>0</v>
      </c>
      <c r="K41" s="20">
        <f t="shared" si="5"/>
        <v>0</v>
      </c>
    </row>
    <row r="42" spans="1:11" x14ac:dyDescent="0.2">
      <c r="A42" s="2" t="s">
        <v>820</v>
      </c>
      <c r="B42" s="56">
        <v>804</v>
      </c>
      <c r="C42" s="11" t="s">
        <v>42</v>
      </c>
      <c r="D42" s="11" t="s">
        <v>43</v>
      </c>
      <c r="E42" s="17">
        <v>0.91</v>
      </c>
      <c r="F42" s="17">
        <v>175.53</v>
      </c>
      <c r="G42" s="97"/>
      <c r="H42" s="98"/>
      <c r="I42" s="36">
        <f t="shared" si="3"/>
        <v>0</v>
      </c>
      <c r="J42" s="20">
        <f t="shared" si="4"/>
        <v>0</v>
      </c>
      <c r="K42" s="20">
        <f t="shared" si="5"/>
        <v>0</v>
      </c>
    </row>
    <row r="43" spans="1:11" x14ac:dyDescent="0.2">
      <c r="A43" s="2" t="s">
        <v>820</v>
      </c>
      <c r="B43" s="56">
        <v>805</v>
      </c>
      <c r="C43" s="11" t="s">
        <v>46</v>
      </c>
      <c r="D43" s="11" t="s">
        <v>47</v>
      </c>
      <c r="E43" s="17">
        <v>0.97</v>
      </c>
      <c r="F43" s="17">
        <v>188.09</v>
      </c>
      <c r="G43" s="97"/>
      <c r="H43" s="98"/>
      <c r="I43" s="36">
        <f t="shared" si="3"/>
        <v>0</v>
      </c>
      <c r="J43" s="20">
        <f t="shared" si="4"/>
        <v>0</v>
      </c>
      <c r="K43" s="20">
        <f t="shared" si="5"/>
        <v>0</v>
      </c>
    </row>
    <row r="44" spans="1:11" x14ac:dyDescent="0.2">
      <c r="A44" s="2" t="s">
        <v>820</v>
      </c>
      <c r="B44" s="56">
        <v>806</v>
      </c>
      <c r="C44" s="11" t="s">
        <v>50</v>
      </c>
      <c r="D44" s="11" t="s">
        <v>51</v>
      </c>
      <c r="E44" s="17">
        <v>1.27</v>
      </c>
      <c r="F44" s="17">
        <v>246.27</v>
      </c>
      <c r="G44" s="97"/>
      <c r="H44" s="98"/>
      <c r="I44" s="36">
        <f t="shared" si="3"/>
        <v>0</v>
      </c>
      <c r="J44" s="20">
        <f t="shared" si="4"/>
        <v>0</v>
      </c>
      <c r="K44" s="20">
        <f t="shared" si="5"/>
        <v>0</v>
      </c>
    </row>
    <row r="45" spans="1:11" x14ac:dyDescent="0.2">
      <c r="A45" s="2" t="s">
        <v>820</v>
      </c>
      <c r="B45" s="56">
        <v>807</v>
      </c>
      <c r="C45" s="11" t="s">
        <v>54</v>
      </c>
      <c r="D45" s="15" t="s">
        <v>55</v>
      </c>
      <c r="E45" s="17">
        <v>1.73</v>
      </c>
      <c r="F45" s="17">
        <v>335.03</v>
      </c>
      <c r="G45" s="97"/>
      <c r="H45" s="98"/>
      <c r="I45" s="36">
        <f t="shared" si="3"/>
        <v>0</v>
      </c>
      <c r="J45" s="20">
        <f t="shared" si="4"/>
        <v>0</v>
      </c>
      <c r="K45" s="20">
        <f t="shared" si="5"/>
        <v>0</v>
      </c>
    </row>
    <row r="46" spans="1:11" x14ac:dyDescent="0.2">
      <c r="B46" s="56"/>
      <c r="C46" s="50"/>
      <c r="D46" s="51"/>
      <c r="E46" s="17"/>
      <c r="F46" s="17"/>
      <c r="G46" s="99"/>
      <c r="H46" s="100"/>
      <c r="I46" s="36"/>
      <c r="J46" s="20"/>
      <c r="K46" s="20"/>
    </row>
    <row r="47" spans="1:11" x14ac:dyDescent="0.2">
      <c r="B47" s="56"/>
      <c r="C47" s="25" t="s">
        <v>56</v>
      </c>
      <c r="D47" s="13" t="s">
        <v>57</v>
      </c>
      <c r="E47" s="17"/>
      <c r="F47" s="17"/>
      <c r="G47" s="101"/>
      <c r="H47" s="102"/>
      <c r="I47" s="17"/>
      <c r="J47" s="20"/>
      <c r="K47" s="17"/>
    </row>
    <row r="48" spans="1:11" x14ac:dyDescent="0.2">
      <c r="A48" s="2" t="s">
        <v>820</v>
      </c>
      <c r="B48" s="56">
        <v>809</v>
      </c>
      <c r="C48" s="11" t="s">
        <v>58</v>
      </c>
      <c r="D48" s="11" t="s">
        <v>59</v>
      </c>
      <c r="E48" s="17">
        <v>0.32</v>
      </c>
      <c r="F48" s="17">
        <v>62.15</v>
      </c>
      <c r="G48" s="97"/>
      <c r="H48" s="98"/>
      <c r="I48" s="36">
        <f t="shared" ref="I48:I59" si="6">ROUND(H48,2)/F48</f>
        <v>0</v>
      </c>
      <c r="J48" s="20">
        <f t="shared" ref="J48:J59" si="7">E48*I48</f>
        <v>0</v>
      </c>
      <c r="K48" s="20">
        <f t="shared" ref="K48:K59" si="8">ROUND((G48*J48),2)</f>
        <v>0</v>
      </c>
    </row>
    <row r="49" spans="1:11" x14ac:dyDescent="0.2">
      <c r="A49" s="2" t="s">
        <v>820</v>
      </c>
      <c r="B49" s="56">
        <v>810</v>
      </c>
      <c r="C49" s="11" t="s">
        <v>62</v>
      </c>
      <c r="D49" s="11" t="s">
        <v>63</v>
      </c>
      <c r="E49" s="17">
        <v>0.52</v>
      </c>
      <c r="F49" s="17">
        <v>100.51</v>
      </c>
      <c r="G49" s="97"/>
      <c r="H49" s="98"/>
      <c r="I49" s="36">
        <f t="shared" si="6"/>
        <v>0</v>
      </c>
      <c r="J49" s="20">
        <f t="shared" si="7"/>
        <v>0</v>
      </c>
      <c r="K49" s="20">
        <f t="shared" si="8"/>
        <v>0</v>
      </c>
    </row>
    <row r="50" spans="1:11" x14ac:dyDescent="0.2">
      <c r="A50" s="2" t="s">
        <v>820</v>
      </c>
      <c r="B50" s="56">
        <v>811</v>
      </c>
      <c r="C50" s="11" t="s">
        <v>66</v>
      </c>
      <c r="D50" s="11" t="s">
        <v>67</v>
      </c>
      <c r="E50" s="17">
        <v>0.56999999999999995</v>
      </c>
      <c r="F50" s="17">
        <v>110.93</v>
      </c>
      <c r="G50" s="97"/>
      <c r="H50" s="98"/>
      <c r="I50" s="36">
        <f t="shared" si="6"/>
        <v>0</v>
      </c>
      <c r="J50" s="20">
        <f t="shared" si="7"/>
        <v>0</v>
      </c>
      <c r="K50" s="20">
        <f t="shared" si="8"/>
        <v>0</v>
      </c>
    </row>
    <row r="51" spans="1:11" x14ac:dyDescent="0.2">
      <c r="A51" s="2" t="s">
        <v>820</v>
      </c>
      <c r="B51" s="56">
        <v>812</v>
      </c>
      <c r="C51" s="11" t="s">
        <v>70</v>
      </c>
      <c r="D51" s="11" t="s">
        <v>71</v>
      </c>
      <c r="E51" s="17">
        <v>0.69</v>
      </c>
      <c r="F51" s="17">
        <v>133.72999999999999</v>
      </c>
      <c r="G51" s="97"/>
      <c r="H51" s="98"/>
      <c r="I51" s="36">
        <f t="shared" si="6"/>
        <v>0</v>
      </c>
      <c r="J51" s="20">
        <f t="shared" si="7"/>
        <v>0</v>
      </c>
      <c r="K51" s="20">
        <f t="shared" si="8"/>
        <v>0</v>
      </c>
    </row>
    <row r="52" spans="1:11" x14ac:dyDescent="0.2">
      <c r="A52" s="2" t="s">
        <v>820</v>
      </c>
      <c r="B52" s="56">
        <v>813</v>
      </c>
      <c r="C52" s="11" t="s">
        <v>74</v>
      </c>
      <c r="D52" s="11" t="s">
        <v>75</v>
      </c>
      <c r="E52" s="17">
        <v>0.75</v>
      </c>
      <c r="F52" s="17">
        <v>145.82</v>
      </c>
      <c r="G52" s="97"/>
      <c r="H52" s="98"/>
      <c r="I52" s="36">
        <f t="shared" si="6"/>
        <v>0</v>
      </c>
      <c r="J52" s="20">
        <f t="shared" si="7"/>
        <v>0</v>
      </c>
      <c r="K52" s="20">
        <f t="shared" si="8"/>
        <v>0</v>
      </c>
    </row>
    <row r="53" spans="1:11" x14ac:dyDescent="0.2">
      <c r="A53" s="2" t="s">
        <v>820</v>
      </c>
      <c r="B53" s="56">
        <v>814</v>
      </c>
      <c r="C53" s="11" t="s">
        <v>78</v>
      </c>
      <c r="D53" s="11" t="s">
        <v>79</v>
      </c>
      <c r="E53" s="17">
        <v>0.95</v>
      </c>
      <c r="F53" s="17">
        <v>183.97</v>
      </c>
      <c r="G53" s="97"/>
      <c r="H53" s="98"/>
      <c r="I53" s="36">
        <f t="shared" si="6"/>
        <v>0</v>
      </c>
      <c r="J53" s="20">
        <f t="shared" si="7"/>
        <v>0</v>
      </c>
      <c r="K53" s="20">
        <f t="shared" si="8"/>
        <v>0</v>
      </c>
    </row>
    <row r="54" spans="1:11" x14ac:dyDescent="0.2">
      <c r="A54" s="2" t="s">
        <v>820</v>
      </c>
      <c r="B54" s="56">
        <v>816</v>
      </c>
      <c r="C54" s="11" t="s">
        <v>60</v>
      </c>
      <c r="D54" s="11" t="s">
        <v>61</v>
      </c>
      <c r="E54" s="17">
        <v>0.45</v>
      </c>
      <c r="F54" s="17">
        <v>86.87</v>
      </c>
      <c r="G54" s="97"/>
      <c r="H54" s="98"/>
      <c r="I54" s="36">
        <f t="shared" si="6"/>
        <v>0</v>
      </c>
      <c r="J54" s="20">
        <f t="shared" si="7"/>
        <v>0</v>
      </c>
      <c r="K54" s="20">
        <f t="shared" si="8"/>
        <v>0</v>
      </c>
    </row>
    <row r="55" spans="1:11" x14ac:dyDescent="0.2">
      <c r="A55" s="2" t="s">
        <v>820</v>
      </c>
      <c r="B55" s="56">
        <v>817</v>
      </c>
      <c r="C55" s="11" t="s">
        <v>64</v>
      </c>
      <c r="D55" s="11" t="s">
        <v>65</v>
      </c>
      <c r="E55" s="17">
        <v>0.63</v>
      </c>
      <c r="F55" s="17">
        <v>122.99</v>
      </c>
      <c r="G55" s="97"/>
      <c r="H55" s="98"/>
      <c r="I55" s="36">
        <f t="shared" si="6"/>
        <v>0</v>
      </c>
      <c r="J55" s="20">
        <f t="shared" si="7"/>
        <v>0</v>
      </c>
      <c r="K55" s="20">
        <f t="shared" si="8"/>
        <v>0</v>
      </c>
    </row>
    <row r="56" spans="1:11" x14ac:dyDescent="0.2">
      <c r="A56" s="2" t="s">
        <v>820</v>
      </c>
      <c r="B56" s="56">
        <v>818</v>
      </c>
      <c r="C56" s="11" t="s">
        <v>68</v>
      </c>
      <c r="D56" s="11" t="s">
        <v>69</v>
      </c>
      <c r="E56" s="17">
        <v>0.7</v>
      </c>
      <c r="F56" s="17">
        <v>136.22</v>
      </c>
      <c r="G56" s="97"/>
      <c r="H56" s="98"/>
      <c r="I56" s="36">
        <f t="shared" si="6"/>
        <v>0</v>
      </c>
      <c r="J56" s="20">
        <f t="shared" si="7"/>
        <v>0</v>
      </c>
      <c r="K56" s="20">
        <f t="shared" si="8"/>
        <v>0</v>
      </c>
    </row>
    <row r="57" spans="1:11" x14ac:dyDescent="0.2">
      <c r="A57" s="2" t="s">
        <v>820</v>
      </c>
      <c r="B57" s="56">
        <v>819</v>
      </c>
      <c r="C57" s="11" t="s">
        <v>72</v>
      </c>
      <c r="D57" s="11" t="s">
        <v>73</v>
      </c>
      <c r="E57" s="17">
        <v>0.83</v>
      </c>
      <c r="F57" s="17">
        <v>160.4</v>
      </c>
      <c r="G57" s="97"/>
      <c r="H57" s="98"/>
      <c r="I57" s="36">
        <f t="shared" si="6"/>
        <v>0</v>
      </c>
      <c r="J57" s="20">
        <f t="shared" si="7"/>
        <v>0</v>
      </c>
      <c r="K57" s="20">
        <f t="shared" si="8"/>
        <v>0</v>
      </c>
    </row>
    <row r="58" spans="1:11" x14ac:dyDescent="0.2">
      <c r="A58" s="2" t="s">
        <v>820</v>
      </c>
      <c r="B58" s="56">
        <v>820</v>
      </c>
      <c r="C58" s="11" t="s">
        <v>76</v>
      </c>
      <c r="D58" s="11" t="s">
        <v>77</v>
      </c>
      <c r="E58" s="17">
        <v>0.89</v>
      </c>
      <c r="F58" s="17">
        <v>172.98</v>
      </c>
      <c r="G58" s="97"/>
      <c r="H58" s="98"/>
      <c r="I58" s="36">
        <f t="shared" si="6"/>
        <v>0</v>
      </c>
      <c r="J58" s="20">
        <f t="shared" si="7"/>
        <v>0</v>
      </c>
      <c r="K58" s="20">
        <f t="shared" si="8"/>
        <v>0</v>
      </c>
    </row>
    <row r="59" spans="1:11" x14ac:dyDescent="0.2">
      <c r="A59" s="2" t="s">
        <v>820</v>
      </c>
      <c r="B59" s="56">
        <v>821</v>
      </c>
      <c r="C59" s="11" t="s">
        <v>80</v>
      </c>
      <c r="D59" s="11" t="s">
        <v>81</v>
      </c>
      <c r="E59" s="17">
        <v>1.0900000000000001</v>
      </c>
      <c r="F59" s="17">
        <v>211.79</v>
      </c>
      <c r="G59" s="97"/>
      <c r="H59" s="98"/>
      <c r="I59" s="36">
        <f t="shared" si="6"/>
        <v>0</v>
      </c>
      <c r="J59" s="20">
        <f t="shared" si="7"/>
        <v>0</v>
      </c>
      <c r="K59" s="20">
        <f t="shared" si="8"/>
        <v>0</v>
      </c>
    </row>
    <row r="60" spans="1:11" x14ac:dyDescent="0.2">
      <c r="B60" s="56"/>
      <c r="C60" s="50"/>
      <c r="D60" s="52"/>
      <c r="E60" s="17"/>
      <c r="F60" s="17"/>
      <c r="G60" s="99"/>
      <c r="H60" s="100"/>
      <c r="I60" s="36"/>
      <c r="J60" s="20"/>
      <c r="K60" s="20"/>
    </row>
    <row r="61" spans="1:11" x14ac:dyDescent="0.2">
      <c r="B61" s="56"/>
      <c r="C61" s="25" t="s">
        <v>82</v>
      </c>
      <c r="D61" s="13" t="s">
        <v>83</v>
      </c>
      <c r="E61" s="17"/>
      <c r="F61" s="17"/>
      <c r="G61" s="101"/>
      <c r="H61" s="102"/>
      <c r="I61" s="17"/>
      <c r="J61" s="20"/>
      <c r="K61" s="17"/>
    </row>
    <row r="62" spans="1:11" x14ac:dyDescent="0.2">
      <c r="A62" s="2" t="s">
        <v>820</v>
      </c>
      <c r="B62" s="56">
        <v>823</v>
      </c>
      <c r="C62" s="9" t="s">
        <v>84</v>
      </c>
      <c r="D62" s="9" t="s">
        <v>85</v>
      </c>
      <c r="E62" s="17">
        <v>0.34</v>
      </c>
      <c r="F62" s="17">
        <v>66.66</v>
      </c>
      <c r="G62" s="97"/>
      <c r="H62" s="98"/>
      <c r="I62" s="36">
        <f t="shared" ref="I62:I89" si="9">ROUND(H62,2)/F62</f>
        <v>0</v>
      </c>
      <c r="J62" s="20">
        <f t="shared" ref="J62:J89" si="10">E62*I62</f>
        <v>0</v>
      </c>
      <c r="K62" s="20">
        <f t="shared" ref="K62:K89" si="11">ROUND((G62*J62),2)</f>
        <v>0</v>
      </c>
    </row>
    <row r="63" spans="1:11" x14ac:dyDescent="0.2">
      <c r="A63" s="2" t="s">
        <v>820</v>
      </c>
      <c r="B63" s="56">
        <v>824</v>
      </c>
      <c r="C63" s="9" t="s">
        <v>88</v>
      </c>
      <c r="D63" s="9" t="s">
        <v>89</v>
      </c>
      <c r="E63" s="17">
        <v>0.43</v>
      </c>
      <c r="F63" s="17">
        <v>83.84</v>
      </c>
      <c r="G63" s="97"/>
      <c r="H63" s="98"/>
      <c r="I63" s="36">
        <f t="shared" si="9"/>
        <v>0</v>
      </c>
      <c r="J63" s="20">
        <f t="shared" si="10"/>
        <v>0</v>
      </c>
      <c r="K63" s="20">
        <f t="shared" si="11"/>
        <v>0</v>
      </c>
    </row>
    <row r="64" spans="1:11" x14ac:dyDescent="0.2">
      <c r="A64" s="2" t="s">
        <v>820</v>
      </c>
      <c r="B64" s="56">
        <v>825</v>
      </c>
      <c r="C64" s="9" t="s">
        <v>92</v>
      </c>
      <c r="D64" s="9" t="s">
        <v>93</v>
      </c>
      <c r="E64" s="17">
        <v>0.51</v>
      </c>
      <c r="F64" s="17">
        <v>98.39</v>
      </c>
      <c r="G64" s="97"/>
      <c r="H64" s="98"/>
      <c r="I64" s="36">
        <f t="shared" si="9"/>
        <v>0</v>
      </c>
      <c r="J64" s="20">
        <f t="shared" si="10"/>
        <v>0</v>
      </c>
      <c r="K64" s="20">
        <f t="shared" si="11"/>
        <v>0</v>
      </c>
    </row>
    <row r="65" spans="1:11" x14ac:dyDescent="0.2">
      <c r="A65" s="2" t="s">
        <v>820</v>
      </c>
      <c r="B65" s="56">
        <v>826</v>
      </c>
      <c r="C65" s="9" t="s">
        <v>100</v>
      </c>
      <c r="D65" s="9" t="s">
        <v>101</v>
      </c>
      <c r="E65" s="17">
        <v>0.57999999999999996</v>
      </c>
      <c r="F65" s="17">
        <v>111.75</v>
      </c>
      <c r="G65" s="97"/>
      <c r="H65" s="98"/>
      <c r="I65" s="36">
        <f t="shared" si="9"/>
        <v>0</v>
      </c>
      <c r="J65" s="20">
        <f t="shared" si="10"/>
        <v>0</v>
      </c>
      <c r="K65" s="20">
        <f t="shared" si="11"/>
        <v>0</v>
      </c>
    </row>
    <row r="66" spans="1:11" x14ac:dyDescent="0.2">
      <c r="A66" s="2" t="s">
        <v>820</v>
      </c>
      <c r="B66" s="56">
        <v>827</v>
      </c>
      <c r="C66" s="9" t="s">
        <v>108</v>
      </c>
      <c r="D66" s="9" t="s">
        <v>109</v>
      </c>
      <c r="E66" s="17">
        <v>0.7</v>
      </c>
      <c r="F66" s="17">
        <v>134.86000000000001</v>
      </c>
      <c r="G66" s="97"/>
      <c r="H66" s="98"/>
      <c r="I66" s="36">
        <f t="shared" si="9"/>
        <v>0</v>
      </c>
      <c r="J66" s="20">
        <f t="shared" si="10"/>
        <v>0</v>
      </c>
      <c r="K66" s="20">
        <f t="shared" si="11"/>
        <v>0</v>
      </c>
    </row>
    <row r="67" spans="1:11" x14ac:dyDescent="0.2">
      <c r="A67" s="2" t="s">
        <v>820</v>
      </c>
      <c r="B67" s="56">
        <v>828</v>
      </c>
      <c r="C67" s="9" t="s">
        <v>116</v>
      </c>
      <c r="D67" s="9" t="s">
        <v>117</v>
      </c>
      <c r="E67" s="17">
        <v>0.66</v>
      </c>
      <c r="F67" s="17">
        <v>127.85</v>
      </c>
      <c r="G67" s="97"/>
      <c r="H67" s="98"/>
      <c r="I67" s="36">
        <f t="shared" si="9"/>
        <v>0</v>
      </c>
      <c r="J67" s="20">
        <f t="shared" si="10"/>
        <v>0</v>
      </c>
      <c r="K67" s="20">
        <f t="shared" si="11"/>
        <v>0</v>
      </c>
    </row>
    <row r="68" spans="1:11" x14ac:dyDescent="0.2">
      <c r="A68" s="2" t="s">
        <v>820</v>
      </c>
      <c r="B68" s="56">
        <v>829</v>
      </c>
      <c r="C68" s="9" t="s">
        <v>124</v>
      </c>
      <c r="D68" s="9" t="s">
        <v>125</v>
      </c>
      <c r="E68" s="17">
        <v>0.86</v>
      </c>
      <c r="F68" s="17">
        <v>165.97</v>
      </c>
      <c r="G68" s="97"/>
      <c r="H68" s="98"/>
      <c r="I68" s="36">
        <f t="shared" si="9"/>
        <v>0</v>
      </c>
      <c r="J68" s="20">
        <f t="shared" si="10"/>
        <v>0</v>
      </c>
      <c r="K68" s="20">
        <f t="shared" si="11"/>
        <v>0</v>
      </c>
    </row>
    <row r="69" spans="1:11" x14ac:dyDescent="0.2">
      <c r="A69" s="2" t="s">
        <v>820</v>
      </c>
      <c r="B69" s="56">
        <v>830</v>
      </c>
      <c r="C69" s="9" t="s">
        <v>132</v>
      </c>
      <c r="D69" s="9" t="s">
        <v>133</v>
      </c>
      <c r="E69" s="17">
        <v>0.83</v>
      </c>
      <c r="F69" s="17">
        <v>161.21</v>
      </c>
      <c r="G69" s="97"/>
      <c r="H69" s="98"/>
      <c r="I69" s="36">
        <f t="shared" si="9"/>
        <v>0</v>
      </c>
      <c r="J69" s="20">
        <f t="shared" si="10"/>
        <v>0</v>
      </c>
      <c r="K69" s="20">
        <f t="shared" si="11"/>
        <v>0</v>
      </c>
    </row>
    <row r="70" spans="1:11" x14ac:dyDescent="0.2">
      <c r="A70" s="2" t="s">
        <v>820</v>
      </c>
      <c r="B70" s="56">
        <v>901</v>
      </c>
      <c r="C70" s="9" t="s">
        <v>86</v>
      </c>
      <c r="D70" s="9" t="s">
        <v>87</v>
      </c>
      <c r="E70" s="17">
        <v>0.53</v>
      </c>
      <c r="F70" s="17">
        <v>102.25</v>
      </c>
      <c r="G70" s="97"/>
      <c r="H70" s="98"/>
      <c r="I70" s="36">
        <f t="shared" si="9"/>
        <v>0</v>
      </c>
      <c r="J70" s="20">
        <f t="shared" si="10"/>
        <v>0</v>
      </c>
      <c r="K70" s="20">
        <f t="shared" si="11"/>
        <v>0</v>
      </c>
    </row>
    <row r="71" spans="1:11" x14ac:dyDescent="0.2">
      <c r="A71" s="2" t="s">
        <v>820</v>
      </c>
      <c r="B71" s="56">
        <v>902</v>
      </c>
      <c r="C71" s="9" t="s">
        <v>90</v>
      </c>
      <c r="D71" s="9" t="s">
        <v>91</v>
      </c>
      <c r="E71" s="17">
        <v>0.62</v>
      </c>
      <c r="F71" s="17">
        <v>119.44</v>
      </c>
      <c r="G71" s="97"/>
      <c r="H71" s="98"/>
      <c r="I71" s="36">
        <f t="shared" si="9"/>
        <v>0</v>
      </c>
      <c r="J71" s="20">
        <f t="shared" si="10"/>
        <v>0</v>
      </c>
      <c r="K71" s="20">
        <f t="shared" si="11"/>
        <v>0</v>
      </c>
    </row>
    <row r="72" spans="1:11" x14ac:dyDescent="0.2">
      <c r="A72" s="2" t="s">
        <v>820</v>
      </c>
      <c r="B72" s="56">
        <v>903</v>
      </c>
      <c r="C72" s="9" t="s">
        <v>94</v>
      </c>
      <c r="D72" s="9" t="s">
        <v>95</v>
      </c>
      <c r="E72" s="17">
        <v>0.69</v>
      </c>
      <c r="F72" s="17">
        <v>133.99</v>
      </c>
      <c r="G72" s="97"/>
      <c r="H72" s="98"/>
      <c r="I72" s="36">
        <f t="shared" si="9"/>
        <v>0</v>
      </c>
      <c r="J72" s="20">
        <f t="shared" si="10"/>
        <v>0</v>
      </c>
      <c r="K72" s="20">
        <f t="shared" si="11"/>
        <v>0</v>
      </c>
    </row>
    <row r="73" spans="1:11" x14ac:dyDescent="0.2">
      <c r="A73" s="2" t="s">
        <v>820</v>
      </c>
      <c r="B73" s="56">
        <v>904</v>
      </c>
      <c r="C73" s="11" t="s">
        <v>102</v>
      </c>
      <c r="D73" s="11" t="s">
        <v>103</v>
      </c>
      <c r="E73" s="17">
        <v>0.76</v>
      </c>
      <c r="F73" s="17">
        <v>147.36000000000001</v>
      </c>
      <c r="G73" s="97"/>
      <c r="H73" s="98"/>
      <c r="I73" s="36">
        <f t="shared" si="9"/>
        <v>0</v>
      </c>
      <c r="J73" s="20">
        <f t="shared" si="10"/>
        <v>0</v>
      </c>
      <c r="K73" s="20">
        <f t="shared" si="11"/>
        <v>0</v>
      </c>
    </row>
    <row r="74" spans="1:11" x14ac:dyDescent="0.2">
      <c r="A74" s="2" t="s">
        <v>820</v>
      </c>
      <c r="B74" s="56">
        <v>905</v>
      </c>
      <c r="C74" s="11" t="s">
        <v>110</v>
      </c>
      <c r="D74" s="11" t="s">
        <v>111</v>
      </c>
      <c r="E74" s="17">
        <v>0.95</v>
      </c>
      <c r="F74" s="17">
        <v>183.57</v>
      </c>
      <c r="G74" s="97"/>
      <c r="H74" s="98"/>
      <c r="I74" s="36">
        <f t="shared" si="9"/>
        <v>0</v>
      </c>
      <c r="J74" s="20">
        <f t="shared" si="10"/>
        <v>0</v>
      </c>
      <c r="K74" s="20">
        <f t="shared" si="11"/>
        <v>0</v>
      </c>
    </row>
    <row r="75" spans="1:11" x14ac:dyDescent="0.2">
      <c r="A75" s="2" t="s">
        <v>820</v>
      </c>
      <c r="B75" s="56">
        <v>906</v>
      </c>
      <c r="C75" s="11" t="s">
        <v>118</v>
      </c>
      <c r="D75" s="11" t="s">
        <v>119</v>
      </c>
      <c r="E75" s="17">
        <v>0.91</v>
      </c>
      <c r="F75" s="17">
        <v>176.53</v>
      </c>
      <c r="G75" s="97"/>
      <c r="H75" s="98"/>
      <c r="I75" s="36">
        <f t="shared" si="9"/>
        <v>0</v>
      </c>
      <c r="J75" s="20">
        <f t="shared" si="10"/>
        <v>0</v>
      </c>
      <c r="K75" s="20">
        <f t="shared" si="11"/>
        <v>0</v>
      </c>
    </row>
    <row r="76" spans="1:11" x14ac:dyDescent="0.2">
      <c r="A76" s="2" t="s">
        <v>820</v>
      </c>
      <c r="B76" s="56">
        <v>907</v>
      </c>
      <c r="C76" s="11" t="s">
        <v>126</v>
      </c>
      <c r="D76" s="11" t="s">
        <v>127</v>
      </c>
      <c r="E76" s="17">
        <v>1.28</v>
      </c>
      <c r="F76" s="17">
        <v>248.31</v>
      </c>
      <c r="G76" s="97"/>
      <c r="H76" s="98"/>
      <c r="I76" s="36">
        <f t="shared" si="9"/>
        <v>0</v>
      </c>
      <c r="J76" s="20">
        <f t="shared" si="10"/>
        <v>0</v>
      </c>
      <c r="K76" s="20">
        <f t="shared" si="11"/>
        <v>0</v>
      </c>
    </row>
    <row r="77" spans="1:11" x14ac:dyDescent="0.2">
      <c r="A77" s="2" t="s">
        <v>820</v>
      </c>
      <c r="B77" s="56">
        <v>908</v>
      </c>
      <c r="C77" s="11" t="s">
        <v>134</v>
      </c>
      <c r="D77" s="11" t="s">
        <v>135</v>
      </c>
      <c r="E77" s="17">
        <v>1.08</v>
      </c>
      <c r="F77" s="17">
        <v>209.92</v>
      </c>
      <c r="G77" s="97"/>
      <c r="H77" s="98"/>
      <c r="I77" s="36">
        <f t="shared" si="9"/>
        <v>0</v>
      </c>
      <c r="J77" s="20">
        <f t="shared" si="10"/>
        <v>0</v>
      </c>
      <c r="K77" s="20">
        <f t="shared" si="11"/>
        <v>0</v>
      </c>
    </row>
    <row r="78" spans="1:11" x14ac:dyDescent="0.2">
      <c r="A78" s="2" t="s">
        <v>820</v>
      </c>
      <c r="B78" s="56">
        <v>910</v>
      </c>
      <c r="C78" s="11" t="s">
        <v>96</v>
      </c>
      <c r="D78" s="11" t="s">
        <v>97</v>
      </c>
      <c r="E78" s="17">
        <v>0.59</v>
      </c>
      <c r="F78" s="17">
        <v>114.34</v>
      </c>
      <c r="G78" s="97"/>
      <c r="H78" s="98"/>
      <c r="I78" s="36">
        <f t="shared" si="9"/>
        <v>0</v>
      </c>
      <c r="J78" s="20">
        <f t="shared" si="10"/>
        <v>0</v>
      </c>
      <c r="K78" s="20">
        <f t="shared" si="11"/>
        <v>0</v>
      </c>
    </row>
    <row r="79" spans="1:11" x14ac:dyDescent="0.2">
      <c r="A79" s="2" t="s">
        <v>820</v>
      </c>
      <c r="B79" s="56">
        <v>911</v>
      </c>
      <c r="C79" s="11" t="s">
        <v>104</v>
      </c>
      <c r="D79" s="11" t="s">
        <v>105</v>
      </c>
      <c r="E79" s="17">
        <v>0.67</v>
      </c>
      <c r="F79" s="17">
        <v>129.41</v>
      </c>
      <c r="G79" s="97"/>
      <c r="H79" s="98"/>
      <c r="I79" s="36">
        <f t="shared" si="9"/>
        <v>0</v>
      </c>
      <c r="J79" s="20">
        <f t="shared" si="10"/>
        <v>0</v>
      </c>
      <c r="K79" s="20">
        <f t="shared" si="11"/>
        <v>0</v>
      </c>
    </row>
    <row r="80" spans="1:11" x14ac:dyDescent="0.2">
      <c r="A80" s="2" t="s">
        <v>820</v>
      </c>
      <c r="B80" s="56">
        <v>912</v>
      </c>
      <c r="C80" s="11" t="s">
        <v>112</v>
      </c>
      <c r="D80" s="11" t="s">
        <v>113</v>
      </c>
      <c r="E80" s="17">
        <v>0.81</v>
      </c>
      <c r="F80" s="17">
        <v>157.49</v>
      </c>
      <c r="G80" s="97"/>
      <c r="H80" s="98"/>
      <c r="I80" s="36">
        <f t="shared" si="9"/>
        <v>0</v>
      </c>
      <c r="J80" s="20">
        <f t="shared" si="10"/>
        <v>0</v>
      </c>
      <c r="K80" s="20">
        <f t="shared" si="11"/>
        <v>0</v>
      </c>
    </row>
    <row r="81" spans="1:11" x14ac:dyDescent="0.2">
      <c r="A81" s="2" t="s">
        <v>820</v>
      </c>
      <c r="B81" s="56">
        <v>913</v>
      </c>
      <c r="C81" s="11" t="s">
        <v>120</v>
      </c>
      <c r="D81" s="11" t="s">
        <v>121</v>
      </c>
      <c r="E81" s="17">
        <v>0.78</v>
      </c>
      <c r="F81" s="17">
        <v>151.37</v>
      </c>
      <c r="G81" s="97"/>
      <c r="H81" s="98"/>
      <c r="I81" s="36">
        <f t="shared" si="9"/>
        <v>0</v>
      </c>
      <c r="J81" s="20">
        <f t="shared" si="10"/>
        <v>0</v>
      </c>
      <c r="K81" s="20">
        <f t="shared" si="11"/>
        <v>0</v>
      </c>
    </row>
    <row r="82" spans="1:11" x14ac:dyDescent="0.2">
      <c r="A82" s="2" t="s">
        <v>820</v>
      </c>
      <c r="B82" s="56">
        <v>914</v>
      </c>
      <c r="C82" s="11" t="s">
        <v>128</v>
      </c>
      <c r="D82" s="11" t="s">
        <v>129</v>
      </c>
      <c r="E82" s="17">
        <v>1</v>
      </c>
      <c r="F82" s="17">
        <v>194.6</v>
      </c>
      <c r="G82" s="97"/>
      <c r="H82" s="98"/>
      <c r="I82" s="36">
        <f t="shared" si="9"/>
        <v>0</v>
      </c>
      <c r="J82" s="20">
        <f t="shared" si="10"/>
        <v>0</v>
      </c>
      <c r="K82" s="20">
        <f t="shared" si="11"/>
        <v>0</v>
      </c>
    </row>
    <row r="83" spans="1:11" x14ac:dyDescent="0.2">
      <c r="A83" s="2" t="s">
        <v>820</v>
      </c>
      <c r="B83" s="56">
        <v>915</v>
      </c>
      <c r="C83" s="11" t="s">
        <v>136</v>
      </c>
      <c r="D83" s="15" t="s">
        <v>137</v>
      </c>
      <c r="E83" s="17">
        <v>0.95</v>
      </c>
      <c r="F83" s="17">
        <v>183.83</v>
      </c>
      <c r="G83" s="97"/>
      <c r="H83" s="98"/>
      <c r="I83" s="36">
        <f t="shared" si="9"/>
        <v>0</v>
      </c>
      <c r="J83" s="20">
        <f t="shared" si="10"/>
        <v>0</v>
      </c>
      <c r="K83" s="20">
        <f t="shared" si="11"/>
        <v>0</v>
      </c>
    </row>
    <row r="84" spans="1:11" x14ac:dyDescent="0.2">
      <c r="A84" s="2" t="s">
        <v>820</v>
      </c>
      <c r="B84" s="56">
        <v>917</v>
      </c>
      <c r="C84" s="11" t="s">
        <v>98</v>
      </c>
      <c r="D84" s="11" t="s">
        <v>99</v>
      </c>
      <c r="E84" s="17">
        <v>0.77</v>
      </c>
      <c r="F84" s="17">
        <v>149.94999999999999</v>
      </c>
      <c r="G84" s="97"/>
      <c r="H84" s="98"/>
      <c r="I84" s="36">
        <f t="shared" si="9"/>
        <v>0</v>
      </c>
      <c r="J84" s="20">
        <f t="shared" si="10"/>
        <v>0</v>
      </c>
      <c r="K84" s="20">
        <f t="shared" si="11"/>
        <v>0</v>
      </c>
    </row>
    <row r="85" spans="1:11" x14ac:dyDescent="0.2">
      <c r="A85" s="2" t="s">
        <v>820</v>
      </c>
      <c r="B85" s="56">
        <v>918</v>
      </c>
      <c r="C85" s="11" t="s">
        <v>106</v>
      </c>
      <c r="D85" s="15" t="s">
        <v>107</v>
      </c>
      <c r="E85" s="17">
        <v>0.85</v>
      </c>
      <c r="F85" s="17">
        <v>165.01</v>
      </c>
      <c r="G85" s="97"/>
      <c r="H85" s="98"/>
      <c r="I85" s="36">
        <f t="shared" si="9"/>
        <v>0</v>
      </c>
      <c r="J85" s="20">
        <f t="shared" si="10"/>
        <v>0</v>
      </c>
      <c r="K85" s="20">
        <f t="shared" si="11"/>
        <v>0</v>
      </c>
    </row>
    <row r="86" spans="1:11" x14ac:dyDescent="0.2">
      <c r="A86" s="2" t="s">
        <v>820</v>
      </c>
      <c r="B86" s="56">
        <v>919</v>
      </c>
      <c r="C86" s="11" t="s">
        <v>114</v>
      </c>
      <c r="D86" s="11" t="s">
        <v>115</v>
      </c>
      <c r="E86" s="17">
        <v>1.06</v>
      </c>
      <c r="F86" s="17">
        <v>206.2</v>
      </c>
      <c r="G86" s="97"/>
      <c r="H86" s="98"/>
      <c r="I86" s="36">
        <f t="shared" si="9"/>
        <v>0</v>
      </c>
      <c r="J86" s="20">
        <f t="shared" si="10"/>
        <v>0</v>
      </c>
      <c r="K86" s="20">
        <f t="shared" si="11"/>
        <v>0</v>
      </c>
    </row>
    <row r="87" spans="1:11" x14ac:dyDescent="0.2">
      <c r="A87" s="2" t="s">
        <v>820</v>
      </c>
      <c r="B87" s="56">
        <v>920</v>
      </c>
      <c r="C87" s="11" t="s">
        <v>122</v>
      </c>
      <c r="D87" s="11" t="s">
        <v>123</v>
      </c>
      <c r="E87" s="17">
        <v>1.03</v>
      </c>
      <c r="F87" s="17">
        <v>200.07</v>
      </c>
      <c r="G87" s="97"/>
      <c r="H87" s="98"/>
      <c r="I87" s="36">
        <f t="shared" si="9"/>
        <v>0</v>
      </c>
      <c r="J87" s="20">
        <f t="shared" si="10"/>
        <v>0</v>
      </c>
      <c r="K87" s="20">
        <f t="shared" si="11"/>
        <v>0</v>
      </c>
    </row>
    <row r="88" spans="1:11" x14ac:dyDescent="0.2">
      <c r="A88" s="2" t="s">
        <v>820</v>
      </c>
      <c r="B88" s="56">
        <v>921</v>
      </c>
      <c r="C88" s="11" t="s">
        <v>130</v>
      </c>
      <c r="D88" s="11" t="s">
        <v>131</v>
      </c>
      <c r="E88" s="17">
        <v>1.43</v>
      </c>
      <c r="F88" s="17">
        <v>276.94</v>
      </c>
      <c r="G88" s="97"/>
      <c r="H88" s="98"/>
      <c r="I88" s="36">
        <f t="shared" si="9"/>
        <v>0</v>
      </c>
      <c r="J88" s="20">
        <f t="shared" si="10"/>
        <v>0</v>
      </c>
      <c r="K88" s="20">
        <f t="shared" si="11"/>
        <v>0</v>
      </c>
    </row>
    <row r="89" spans="1:11" x14ac:dyDescent="0.2">
      <c r="A89" s="2" t="s">
        <v>820</v>
      </c>
      <c r="B89" s="56">
        <v>922</v>
      </c>
      <c r="C89" s="11" t="s">
        <v>138</v>
      </c>
      <c r="D89" s="11" t="s">
        <v>139</v>
      </c>
      <c r="E89" s="17">
        <v>1.2</v>
      </c>
      <c r="F89" s="17">
        <v>232.53</v>
      </c>
      <c r="G89" s="97"/>
      <c r="H89" s="98"/>
      <c r="I89" s="36">
        <f t="shared" si="9"/>
        <v>0</v>
      </c>
      <c r="J89" s="20">
        <f t="shared" si="10"/>
        <v>0</v>
      </c>
      <c r="K89" s="20">
        <f t="shared" si="11"/>
        <v>0</v>
      </c>
    </row>
    <row r="90" spans="1:11" x14ac:dyDescent="0.2">
      <c r="B90" s="56"/>
      <c r="C90" s="50"/>
      <c r="D90" s="52"/>
      <c r="E90" s="17"/>
      <c r="F90" s="17"/>
      <c r="G90" s="99"/>
      <c r="H90" s="100"/>
      <c r="I90" s="36"/>
      <c r="J90" s="20"/>
      <c r="K90" s="20"/>
    </row>
    <row r="91" spans="1:11" x14ac:dyDescent="0.2">
      <c r="B91" s="56"/>
      <c r="C91" s="25" t="s">
        <v>140</v>
      </c>
      <c r="D91" s="13" t="s">
        <v>141</v>
      </c>
      <c r="E91" s="17"/>
      <c r="F91" s="17"/>
      <c r="G91" s="101"/>
      <c r="H91" s="102"/>
      <c r="I91" s="17"/>
      <c r="J91" s="20"/>
      <c r="K91" s="17"/>
    </row>
    <row r="92" spans="1:11" x14ac:dyDescent="0.2">
      <c r="A92" s="2" t="s">
        <v>820</v>
      </c>
      <c r="B92" s="56">
        <v>924</v>
      </c>
      <c r="C92" s="11" t="s">
        <v>142</v>
      </c>
      <c r="D92" s="11" t="s">
        <v>143</v>
      </c>
      <c r="E92" s="17">
        <v>0.73</v>
      </c>
      <c r="F92" s="17">
        <v>141.13999999999999</v>
      </c>
      <c r="G92" s="97"/>
      <c r="H92" s="98"/>
      <c r="I92" s="36">
        <f t="shared" ref="I92:I96" si="12">ROUND(H92,2)/F92</f>
        <v>0</v>
      </c>
      <c r="J92" s="20">
        <f t="shared" ref="J92:J96" si="13">E92*I92</f>
        <v>0</v>
      </c>
      <c r="K92" s="20">
        <f>ROUND((G92*J92),2)</f>
        <v>0</v>
      </c>
    </row>
    <row r="93" spans="1:11" x14ac:dyDescent="0.2">
      <c r="A93" s="2" t="s">
        <v>820</v>
      </c>
      <c r="B93" s="56">
        <v>925</v>
      </c>
      <c r="C93" s="11" t="s">
        <v>144</v>
      </c>
      <c r="D93" s="11" t="s">
        <v>145</v>
      </c>
      <c r="E93" s="17">
        <v>0.94</v>
      </c>
      <c r="F93" s="17">
        <v>181.86</v>
      </c>
      <c r="G93" s="97"/>
      <c r="H93" s="98"/>
      <c r="I93" s="36">
        <f t="shared" si="12"/>
        <v>0</v>
      </c>
      <c r="J93" s="20">
        <f t="shared" si="13"/>
        <v>0</v>
      </c>
      <c r="K93" s="20">
        <f>ROUND((G93*J93),2)</f>
        <v>0</v>
      </c>
    </row>
    <row r="94" spans="1:11" x14ac:dyDescent="0.2">
      <c r="A94" s="2" t="s">
        <v>820</v>
      </c>
      <c r="B94" s="56">
        <v>926</v>
      </c>
      <c r="C94" s="11" t="s">
        <v>146</v>
      </c>
      <c r="D94" s="11" t="s">
        <v>147</v>
      </c>
      <c r="E94" s="17">
        <v>1.1599999999999999</v>
      </c>
      <c r="F94" s="17">
        <v>224.41</v>
      </c>
      <c r="G94" s="97"/>
      <c r="H94" s="98"/>
      <c r="I94" s="36">
        <f t="shared" si="12"/>
        <v>0</v>
      </c>
      <c r="J94" s="20">
        <f t="shared" si="13"/>
        <v>0</v>
      </c>
      <c r="K94" s="20">
        <f>ROUND((G94*J94),2)</f>
        <v>0</v>
      </c>
    </row>
    <row r="95" spans="1:11" x14ac:dyDescent="0.2">
      <c r="A95" s="2" t="s">
        <v>820</v>
      </c>
      <c r="B95" s="56">
        <v>927</v>
      </c>
      <c r="C95" s="11" t="s">
        <v>148</v>
      </c>
      <c r="D95" s="11" t="s">
        <v>149</v>
      </c>
      <c r="E95" s="17">
        <v>1.36</v>
      </c>
      <c r="F95" s="17">
        <v>263.95</v>
      </c>
      <c r="G95" s="97"/>
      <c r="H95" s="98"/>
      <c r="I95" s="36">
        <f t="shared" si="12"/>
        <v>0</v>
      </c>
      <c r="J95" s="20">
        <f t="shared" si="13"/>
        <v>0</v>
      </c>
      <c r="K95" s="20">
        <f>ROUND((G95*J95),2)</f>
        <v>0</v>
      </c>
    </row>
    <row r="96" spans="1:11" x14ac:dyDescent="0.2">
      <c r="A96" s="2" t="s">
        <v>820</v>
      </c>
      <c r="B96" s="56">
        <v>928</v>
      </c>
      <c r="C96" s="11" t="s">
        <v>150</v>
      </c>
      <c r="D96" s="11" t="s">
        <v>151</v>
      </c>
      <c r="E96" s="17">
        <v>1.36</v>
      </c>
      <c r="F96" s="17">
        <v>262.74</v>
      </c>
      <c r="G96" s="97"/>
      <c r="H96" s="98"/>
      <c r="I96" s="36">
        <f t="shared" si="12"/>
        <v>0</v>
      </c>
      <c r="J96" s="20">
        <f t="shared" si="13"/>
        <v>0</v>
      </c>
      <c r="K96" s="20">
        <f>ROUND((G96*J96),2)</f>
        <v>0</v>
      </c>
    </row>
    <row r="97" spans="1:11" x14ac:dyDescent="0.2">
      <c r="B97" s="56"/>
      <c r="C97" s="50"/>
      <c r="D97" s="52"/>
      <c r="E97" s="17"/>
      <c r="F97" s="17"/>
      <c r="G97" s="99"/>
      <c r="H97" s="100"/>
      <c r="I97" s="36"/>
      <c r="J97" s="20"/>
      <c r="K97" s="20"/>
    </row>
    <row r="98" spans="1:11" x14ac:dyDescent="0.2">
      <c r="B98" s="56"/>
      <c r="C98" s="25" t="s">
        <v>152</v>
      </c>
      <c r="D98" s="13" t="s">
        <v>153</v>
      </c>
      <c r="E98" s="17"/>
      <c r="F98" s="17"/>
      <c r="G98" s="101"/>
      <c r="H98" s="102"/>
      <c r="I98" s="17"/>
      <c r="J98" s="20"/>
      <c r="K98" s="17"/>
    </row>
    <row r="99" spans="1:11" x14ac:dyDescent="0.2">
      <c r="A99" s="2" t="s">
        <v>820</v>
      </c>
      <c r="B99" s="56">
        <v>1001</v>
      </c>
      <c r="C99" s="11" t="s">
        <v>154</v>
      </c>
      <c r="D99" s="15" t="s">
        <v>155</v>
      </c>
      <c r="E99" s="17">
        <v>1.76</v>
      </c>
      <c r="F99" s="17">
        <v>342.04</v>
      </c>
      <c r="G99" s="97"/>
      <c r="H99" s="98"/>
      <c r="I99" s="36">
        <f>ROUND(H99,2)/F99</f>
        <v>0</v>
      </c>
      <c r="J99" s="20">
        <f>E99*I99</f>
        <v>0</v>
      </c>
      <c r="K99" s="20">
        <f>ROUND((G99*J99),2)</f>
        <v>0</v>
      </c>
    </row>
    <row r="100" spans="1:11" x14ac:dyDescent="0.2">
      <c r="B100" s="56"/>
      <c r="C100" s="50"/>
      <c r="D100" s="51"/>
      <c r="E100" s="17"/>
      <c r="F100" s="17"/>
      <c r="G100" s="99"/>
      <c r="H100" s="100"/>
      <c r="I100" s="36"/>
      <c r="J100" s="20"/>
      <c r="K100" s="20"/>
    </row>
    <row r="101" spans="1:11" x14ac:dyDescent="0.2">
      <c r="B101" s="56"/>
      <c r="C101" s="25" t="s">
        <v>156</v>
      </c>
      <c r="D101" s="13" t="s">
        <v>157</v>
      </c>
      <c r="E101" s="17"/>
      <c r="F101" s="17"/>
      <c r="G101" s="101"/>
      <c r="H101" s="102"/>
      <c r="I101" s="17"/>
      <c r="J101" s="20"/>
      <c r="K101" s="17"/>
    </row>
    <row r="102" spans="1:11" x14ac:dyDescent="0.2">
      <c r="A102" s="2" t="s">
        <v>820</v>
      </c>
      <c r="B102" s="56">
        <v>1003</v>
      </c>
      <c r="C102" s="11" t="s">
        <v>158</v>
      </c>
      <c r="D102" s="9" t="s">
        <v>159</v>
      </c>
      <c r="E102" s="17">
        <v>0.46</v>
      </c>
      <c r="F102" s="17">
        <v>89.76</v>
      </c>
      <c r="G102" s="97"/>
      <c r="H102" s="98"/>
      <c r="I102" s="36">
        <f t="shared" ref="I102:I125" si="14">ROUND(H102,2)/F102</f>
        <v>0</v>
      </c>
      <c r="J102" s="20">
        <f t="shared" ref="J102:J125" si="15">E102*I102</f>
        <v>0</v>
      </c>
      <c r="K102" s="20">
        <f t="shared" ref="K102:K125" si="16">ROUND((G102*J102),2)</f>
        <v>0</v>
      </c>
    </row>
    <row r="103" spans="1:11" x14ac:dyDescent="0.2">
      <c r="A103" s="2" t="s">
        <v>820</v>
      </c>
      <c r="B103" s="56">
        <v>1004</v>
      </c>
      <c r="C103" s="11" t="s">
        <v>162</v>
      </c>
      <c r="D103" s="9" t="s">
        <v>163</v>
      </c>
      <c r="E103" s="17">
        <v>0.62</v>
      </c>
      <c r="F103" s="17">
        <v>119.24</v>
      </c>
      <c r="G103" s="97"/>
      <c r="H103" s="98"/>
      <c r="I103" s="36">
        <f t="shared" si="14"/>
        <v>0</v>
      </c>
      <c r="J103" s="20">
        <f t="shared" si="15"/>
        <v>0</v>
      </c>
      <c r="K103" s="20">
        <f t="shared" si="16"/>
        <v>0</v>
      </c>
    </row>
    <row r="104" spans="1:11" x14ac:dyDescent="0.2">
      <c r="A104" s="2" t="s">
        <v>820</v>
      </c>
      <c r="B104" s="56">
        <v>1005</v>
      </c>
      <c r="C104" s="11" t="s">
        <v>166</v>
      </c>
      <c r="D104" s="11" t="s">
        <v>167</v>
      </c>
      <c r="E104" s="17">
        <v>0.54</v>
      </c>
      <c r="F104" s="17">
        <v>104.5</v>
      </c>
      <c r="G104" s="97"/>
      <c r="H104" s="98"/>
      <c r="I104" s="36">
        <f t="shared" si="14"/>
        <v>0</v>
      </c>
      <c r="J104" s="20">
        <f t="shared" si="15"/>
        <v>0</v>
      </c>
      <c r="K104" s="20">
        <f t="shared" si="16"/>
        <v>0</v>
      </c>
    </row>
    <row r="105" spans="1:11" x14ac:dyDescent="0.2">
      <c r="A105" s="2" t="s">
        <v>820</v>
      </c>
      <c r="B105" s="56">
        <v>1006</v>
      </c>
      <c r="C105" s="11" t="s">
        <v>174</v>
      </c>
      <c r="D105" s="11" t="s">
        <v>175</v>
      </c>
      <c r="E105" s="17">
        <v>0.62</v>
      </c>
      <c r="F105" s="17">
        <v>121.11</v>
      </c>
      <c r="G105" s="97"/>
      <c r="H105" s="98"/>
      <c r="I105" s="36">
        <f t="shared" si="14"/>
        <v>0</v>
      </c>
      <c r="J105" s="20">
        <f t="shared" si="15"/>
        <v>0</v>
      </c>
      <c r="K105" s="20">
        <f t="shared" si="16"/>
        <v>0</v>
      </c>
    </row>
    <row r="106" spans="1:11" x14ac:dyDescent="0.2">
      <c r="A106" s="2" t="s">
        <v>820</v>
      </c>
      <c r="B106" s="56">
        <v>1007</v>
      </c>
      <c r="C106" s="11" t="s">
        <v>182</v>
      </c>
      <c r="D106" s="11" t="s">
        <v>183</v>
      </c>
      <c r="E106" s="17">
        <v>0.74</v>
      </c>
      <c r="F106" s="17">
        <v>143.5</v>
      </c>
      <c r="G106" s="97"/>
      <c r="H106" s="98"/>
      <c r="I106" s="36">
        <f t="shared" si="14"/>
        <v>0</v>
      </c>
      <c r="J106" s="20">
        <f t="shared" si="15"/>
        <v>0</v>
      </c>
      <c r="K106" s="20">
        <f t="shared" si="16"/>
        <v>0</v>
      </c>
    </row>
    <row r="107" spans="1:11" x14ac:dyDescent="0.2">
      <c r="A107" s="2" t="s">
        <v>820</v>
      </c>
      <c r="B107" s="56">
        <v>1008</v>
      </c>
      <c r="C107" s="11" t="s">
        <v>190</v>
      </c>
      <c r="D107" s="11" t="s">
        <v>191</v>
      </c>
      <c r="E107" s="17">
        <v>0.81</v>
      </c>
      <c r="F107" s="17">
        <v>157.66</v>
      </c>
      <c r="G107" s="97"/>
      <c r="H107" s="98"/>
      <c r="I107" s="36">
        <f t="shared" si="14"/>
        <v>0</v>
      </c>
      <c r="J107" s="20">
        <f t="shared" si="15"/>
        <v>0</v>
      </c>
      <c r="K107" s="20">
        <f t="shared" si="16"/>
        <v>0</v>
      </c>
    </row>
    <row r="108" spans="1:11" x14ac:dyDescent="0.2">
      <c r="A108" s="2" t="s">
        <v>820</v>
      </c>
      <c r="B108" s="56">
        <v>1009</v>
      </c>
      <c r="C108" s="11" t="s">
        <v>198</v>
      </c>
      <c r="D108" s="11" t="s">
        <v>199</v>
      </c>
      <c r="E108" s="17">
        <v>0.91</v>
      </c>
      <c r="F108" s="17">
        <v>176.19</v>
      </c>
      <c r="G108" s="97"/>
      <c r="H108" s="98"/>
      <c r="I108" s="36">
        <f t="shared" si="14"/>
        <v>0</v>
      </c>
      <c r="J108" s="20">
        <f t="shared" si="15"/>
        <v>0</v>
      </c>
      <c r="K108" s="20">
        <f t="shared" si="16"/>
        <v>0</v>
      </c>
    </row>
    <row r="109" spans="1:11" x14ac:dyDescent="0.2">
      <c r="A109" s="2" t="s">
        <v>820</v>
      </c>
      <c r="B109" s="56">
        <v>1011</v>
      </c>
      <c r="C109" s="11" t="s">
        <v>160</v>
      </c>
      <c r="D109" s="9" t="s">
        <v>161</v>
      </c>
      <c r="E109" s="17">
        <v>0.69</v>
      </c>
      <c r="F109" s="17">
        <v>133.68</v>
      </c>
      <c r="G109" s="97"/>
      <c r="H109" s="98"/>
      <c r="I109" s="36">
        <f t="shared" si="14"/>
        <v>0</v>
      </c>
      <c r="J109" s="20">
        <f t="shared" si="15"/>
        <v>0</v>
      </c>
      <c r="K109" s="20">
        <f t="shared" si="16"/>
        <v>0</v>
      </c>
    </row>
    <row r="110" spans="1:11" x14ac:dyDescent="0.2">
      <c r="A110" s="2" t="s">
        <v>820</v>
      </c>
      <c r="B110" s="56">
        <v>1012</v>
      </c>
      <c r="C110" s="11" t="s">
        <v>164</v>
      </c>
      <c r="D110" s="9" t="s">
        <v>165</v>
      </c>
      <c r="E110" s="17">
        <v>0.82</v>
      </c>
      <c r="F110" s="17">
        <v>159.22999999999999</v>
      </c>
      <c r="G110" s="97"/>
      <c r="H110" s="98"/>
      <c r="I110" s="36">
        <f t="shared" si="14"/>
        <v>0</v>
      </c>
      <c r="J110" s="20">
        <f t="shared" si="15"/>
        <v>0</v>
      </c>
      <c r="K110" s="20">
        <f t="shared" si="16"/>
        <v>0</v>
      </c>
    </row>
    <row r="111" spans="1:11" x14ac:dyDescent="0.2">
      <c r="A111" s="2" t="s">
        <v>820</v>
      </c>
      <c r="B111" s="56">
        <v>1013</v>
      </c>
      <c r="C111" s="11" t="s">
        <v>168</v>
      </c>
      <c r="D111" s="11" t="s">
        <v>169</v>
      </c>
      <c r="E111" s="17">
        <v>0.77</v>
      </c>
      <c r="F111" s="17">
        <v>148.41999999999999</v>
      </c>
      <c r="G111" s="97"/>
      <c r="H111" s="98"/>
      <c r="I111" s="36">
        <f t="shared" si="14"/>
        <v>0</v>
      </c>
      <c r="J111" s="20">
        <f t="shared" si="15"/>
        <v>0</v>
      </c>
      <c r="K111" s="20">
        <f t="shared" si="16"/>
        <v>0</v>
      </c>
    </row>
    <row r="112" spans="1:11" x14ac:dyDescent="0.2">
      <c r="A112" s="2" t="s">
        <v>820</v>
      </c>
      <c r="B112" s="56">
        <v>1014</v>
      </c>
      <c r="C112" s="11" t="s">
        <v>176</v>
      </c>
      <c r="D112" s="11" t="s">
        <v>177</v>
      </c>
      <c r="E112" s="17">
        <v>0.83</v>
      </c>
      <c r="F112" s="17">
        <v>161.1</v>
      </c>
      <c r="G112" s="97"/>
      <c r="H112" s="98"/>
      <c r="I112" s="36">
        <f t="shared" si="14"/>
        <v>0</v>
      </c>
      <c r="J112" s="20">
        <f t="shared" si="15"/>
        <v>0</v>
      </c>
      <c r="K112" s="20">
        <f t="shared" si="16"/>
        <v>0</v>
      </c>
    </row>
    <row r="113" spans="1:11" x14ac:dyDescent="0.2">
      <c r="A113" s="2" t="s">
        <v>820</v>
      </c>
      <c r="B113" s="56">
        <v>1015</v>
      </c>
      <c r="C113" s="11" t="s">
        <v>184</v>
      </c>
      <c r="D113" s="11" t="s">
        <v>185</v>
      </c>
      <c r="E113" s="17">
        <v>0.97</v>
      </c>
      <c r="F113" s="17">
        <v>187.43</v>
      </c>
      <c r="G113" s="97"/>
      <c r="H113" s="98"/>
      <c r="I113" s="36">
        <f t="shared" si="14"/>
        <v>0</v>
      </c>
      <c r="J113" s="20">
        <f t="shared" si="15"/>
        <v>0</v>
      </c>
      <c r="K113" s="20">
        <f t="shared" si="16"/>
        <v>0</v>
      </c>
    </row>
    <row r="114" spans="1:11" x14ac:dyDescent="0.2">
      <c r="A114" s="2" t="s">
        <v>820</v>
      </c>
      <c r="B114" s="56">
        <v>1016</v>
      </c>
      <c r="C114" s="11" t="s">
        <v>192</v>
      </c>
      <c r="D114" s="11" t="s">
        <v>193</v>
      </c>
      <c r="E114" s="17">
        <v>1.02</v>
      </c>
      <c r="F114" s="17">
        <v>197.65</v>
      </c>
      <c r="G114" s="97"/>
      <c r="H114" s="98"/>
      <c r="I114" s="36">
        <f t="shared" si="14"/>
        <v>0</v>
      </c>
      <c r="J114" s="20">
        <f t="shared" si="15"/>
        <v>0</v>
      </c>
      <c r="K114" s="20">
        <f t="shared" si="16"/>
        <v>0</v>
      </c>
    </row>
    <row r="115" spans="1:11" x14ac:dyDescent="0.2">
      <c r="A115" s="2" t="s">
        <v>820</v>
      </c>
      <c r="B115" s="56">
        <v>1017</v>
      </c>
      <c r="C115" s="11" t="s">
        <v>200</v>
      </c>
      <c r="D115" s="11" t="s">
        <v>201</v>
      </c>
      <c r="E115" s="17">
        <v>1.08</v>
      </c>
      <c r="F115" s="17">
        <v>209.76</v>
      </c>
      <c r="G115" s="97"/>
      <c r="H115" s="98"/>
      <c r="I115" s="36">
        <f t="shared" si="14"/>
        <v>0</v>
      </c>
      <c r="J115" s="20">
        <f t="shared" si="15"/>
        <v>0</v>
      </c>
      <c r="K115" s="20">
        <f t="shared" si="16"/>
        <v>0</v>
      </c>
    </row>
    <row r="116" spans="1:11" x14ac:dyDescent="0.2">
      <c r="A116" s="2" t="s">
        <v>820</v>
      </c>
      <c r="B116" s="56">
        <v>1019</v>
      </c>
      <c r="C116" s="11" t="s">
        <v>170</v>
      </c>
      <c r="D116" s="11" t="s">
        <v>171</v>
      </c>
      <c r="E116" s="17">
        <v>0.7</v>
      </c>
      <c r="F116" s="17">
        <v>135.63999999999999</v>
      </c>
      <c r="G116" s="97"/>
      <c r="H116" s="98"/>
      <c r="I116" s="36">
        <f t="shared" si="14"/>
        <v>0</v>
      </c>
      <c r="J116" s="20">
        <f t="shared" si="15"/>
        <v>0</v>
      </c>
      <c r="K116" s="20">
        <f t="shared" si="16"/>
        <v>0</v>
      </c>
    </row>
    <row r="117" spans="1:11" x14ac:dyDescent="0.2">
      <c r="A117" s="2" t="s">
        <v>820</v>
      </c>
      <c r="B117" s="56">
        <v>1020</v>
      </c>
      <c r="C117" s="11" t="s">
        <v>178</v>
      </c>
      <c r="D117" s="11" t="s">
        <v>179</v>
      </c>
      <c r="E117" s="17">
        <v>0.79</v>
      </c>
      <c r="F117" s="17">
        <v>152.79</v>
      </c>
      <c r="G117" s="97"/>
      <c r="H117" s="98"/>
      <c r="I117" s="36">
        <f t="shared" si="14"/>
        <v>0</v>
      </c>
      <c r="J117" s="20">
        <f t="shared" si="15"/>
        <v>0</v>
      </c>
      <c r="K117" s="20">
        <f t="shared" si="16"/>
        <v>0</v>
      </c>
    </row>
    <row r="118" spans="1:11" x14ac:dyDescent="0.2">
      <c r="A118" s="2" t="s">
        <v>820</v>
      </c>
      <c r="B118" s="56">
        <v>1021</v>
      </c>
      <c r="C118" s="11" t="s">
        <v>186</v>
      </c>
      <c r="D118" s="11" t="s">
        <v>187</v>
      </c>
      <c r="E118" s="17">
        <v>0.93</v>
      </c>
      <c r="F118" s="17">
        <v>180.06</v>
      </c>
      <c r="G118" s="97"/>
      <c r="H118" s="98"/>
      <c r="I118" s="36">
        <f t="shared" si="14"/>
        <v>0</v>
      </c>
      <c r="J118" s="20">
        <f t="shared" si="15"/>
        <v>0</v>
      </c>
      <c r="K118" s="20">
        <f t="shared" si="16"/>
        <v>0</v>
      </c>
    </row>
    <row r="119" spans="1:11" x14ac:dyDescent="0.2">
      <c r="A119" s="2" t="s">
        <v>820</v>
      </c>
      <c r="B119" s="56">
        <v>1022</v>
      </c>
      <c r="C119" s="11" t="s">
        <v>194</v>
      </c>
      <c r="D119" s="11" t="s">
        <v>195</v>
      </c>
      <c r="E119" s="17">
        <v>1.03</v>
      </c>
      <c r="F119" s="17">
        <v>199.44</v>
      </c>
      <c r="G119" s="97"/>
      <c r="H119" s="98"/>
      <c r="I119" s="36">
        <f t="shared" si="14"/>
        <v>0</v>
      </c>
      <c r="J119" s="20">
        <f t="shared" si="15"/>
        <v>0</v>
      </c>
      <c r="K119" s="20">
        <f t="shared" si="16"/>
        <v>0</v>
      </c>
    </row>
    <row r="120" spans="1:11" x14ac:dyDescent="0.2">
      <c r="A120" s="2" t="s">
        <v>820</v>
      </c>
      <c r="B120" s="56">
        <v>1023</v>
      </c>
      <c r="C120" s="11" t="s">
        <v>202</v>
      </c>
      <c r="D120" s="11" t="s">
        <v>203</v>
      </c>
      <c r="E120" s="17">
        <v>1.1100000000000001</v>
      </c>
      <c r="F120" s="17">
        <v>214.51</v>
      </c>
      <c r="G120" s="97"/>
      <c r="H120" s="98"/>
      <c r="I120" s="36">
        <f t="shared" si="14"/>
        <v>0</v>
      </c>
      <c r="J120" s="20">
        <f t="shared" si="15"/>
        <v>0</v>
      </c>
      <c r="K120" s="20">
        <f t="shared" si="16"/>
        <v>0</v>
      </c>
    </row>
    <row r="121" spans="1:11" x14ac:dyDescent="0.2">
      <c r="A121" s="2" t="s">
        <v>820</v>
      </c>
      <c r="B121" s="56">
        <v>1025</v>
      </c>
      <c r="C121" s="11" t="s">
        <v>172</v>
      </c>
      <c r="D121" s="11" t="s">
        <v>173</v>
      </c>
      <c r="E121" s="17">
        <v>0.93</v>
      </c>
      <c r="F121" s="17">
        <v>179.57</v>
      </c>
      <c r="G121" s="97"/>
      <c r="H121" s="98"/>
      <c r="I121" s="36">
        <f t="shared" si="14"/>
        <v>0</v>
      </c>
      <c r="J121" s="20">
        <f t="shared" si="15"/>
        <v>0</v>
      </c>
      <c r="K121" s="20">
        <f t="shared" si="16"/>
        <v>0</v>
      </c>
    </row>
    <row r="122" spans="1:11" x14ac:dyDescent="0.2">
      <c r="A122" s="2" t="s">
        <v>820</v>
      </c>
      <c r="B122" s="56">
        <v>1026</v>
      </c>
      <c r="C122" s="11" t="s">
        <v>180</v>
      </c>
      <c r="D122" s="11" t="s">
        <v>181</v>
      </c>
      <c r="E122" s="17">
        <v>0.99</v>
      </c>
      <c r="F122" s="17">
        <v>192.77</v>
      </c>
      <c r="G122" s="97"/>
      <c r="H122" s="98"/>
      <c r="I122" s="36">
        <f t="shared" si="14"/>
        <v>0</v>
      </c>
      <c r="J122" s="20">
        <f t="shared" si="15"/>
        <v>0</v>
      </c>
      <c r="K122" s="20">
        <f t="shared" si="16"/>
        <v>0</v>
      </c>
    </row>
    <row r="123" spans="1:11" x14ac:dyDescent="0.2">
      <c r="A123" s="2" t="s">
        <v>820</v>
      </c>
      <c r="B123" s="56">
        <v>1027</v>
      </c>
      <c r="C123" s="11" t="s">
        <v>188</v>
      </c>
      <c r="D123" s="11" t="s">
        <v>189</v>
      </c>
      <c r="E123" s="17">
        <v>1.1599999999999999</v>
      </c>
      <c r="F123" s="17">
        <v>223.97</v>
      </c>
      <c r="G123" s="97"/>
      <c r="H123" s="98"/>
      <c r="I123" s="36">
        <f t="shared" si="14"/>
        <v>0</v>
      </c>
      <c r="J123" s="20">
        <f t="shared" si="15"/>
        <v>0</v>
      </c>
      <c r="K123" s="20">
        <f>ROUND((G123*J123),2)</f>
        <v>0</v>
      </c>
    </row>
    <row r="124" spans="1:11" x14ac:dyDescent="0.2">
      <c r="A124" s="2" t="s">
        <v>820</v>
      </c>
      <c r="B124" s="56">
        <v>1028</v>
      </c>
      <c r="C124" s="11" t="s">
        <v>196</v>
      </c>
      <c r="D124" s="11" t="s">
        <v>197</v>
      </c>
      <c r="E124" s="17">
        <v>1.24</v>
      </c>
      <c r="F124" s="17">
        <v>239.42</v>
      </c>
      <c r="G124" s="97"/>
      <c r="H124" s="98"/>
      <c r="I124" s="36">
        <f t="shared" si="14"/>
        <v>0</v>
      </c>
      <c r="J124" s="20">
        <f t="shared" si="15"/>
        <v>0</v>
      </c>
      <c r="K124" s="20">
        <f t="shared" si="16"/>
        <v>0</v>
      </c>
    </row>
    <row r="125" spans="1:11" x14ac:dyDescent="0.2">
      <c r="A125" s="2" t="s">
        <v>820</v>
      </c>
      <c r="B125" s="56">
        <v>1029</v>
      </c>
      <c r="C125" s="11" t="s">
        <v>204</v>
      </c>
      <c r="D125" s="15" t="s">
        <v>205</v>
      </c>
      <c r="E125" s="17">
        <v>1.28</v>
      </c>
      <c r="F125" s="17">
        <v>248.07</v>
      </c>
      <c r="G125" s="97"/>
      <c r="H125" s="98"/>
      <c r="I125" s="36">
        <f t="shared" si="14"/>
        <v>0</v>
      </c>
      <c r="J125" s="20">
        <f t="shared" si="15"/>
        <v>0</v>
      </c>
      <c r="K125" s="20">
        <f t="shared" si="16"/>
        <v>0</v>
      </c>
    </row>
    <row r="126" spans="1:11" x14ac:dyDescent="0.2">
      <c r="B126" s="56"/>
      <c r="C126" s="50"/>
      <c r="D126" s="51"/>
      <c r="E126" s="17"/>
      <c r="F126" s="17"/>
      <c r="G126" s="99"/>
      <c r="H126" s="100"/>
      <c r="I126" s="36"/>
      <c r="J126" s="20"/>
      <c r="K126" s="20"/>
    </row>
    <row r="127" spans="1:11" x14ac:dyDescent="0.2">
      <c r="B127" s="56"/>
      <c r="C127" s="25" t="s">
        <v>206</v>
      </c>
      <c r="D127" s="13" t="s">
        <v>207</v>
      </c>
      <c r="E127" s="17"/>
      <c r="F127" s="17"/>
      <c r="G127" s="101"/>
      <c r="H127" s="102"/>
      <c r="I127" s="17"/>
      <c r="J127" s="20"/>
      <c r="K127" s="17"/>
    </row>
    <row r="128" spans="1:11" x14ac:dyDescent="0.2">
      <c r="A128" s="2" t="s">
        <v>820</v>
      </c>
      <c r="B128" s="56">
        <v>1101</v>
      </c>
      <c r="C128" s="11" t="s">
        <v>208</v>
      </c>
      <c r="D128" s="11" t="s">
        <v>209</v>
      </c>
      <c r="E128" s="17">
        <v>0.55000000000000004</v>
      </c>
      <c r="F128" s="17">
        <v>106.5</v>
      </c>
      <c r="G128" s="97"/>
      <c r="H128" s="98"/>
      <c r="I128" s="36">
        <f t="shared" ref="I128:I143" si="17">ROUND(H128,2)/F128</f>
        <v>0</v>
      </c>
      <c r="J128" s="20">
        <f t="shared" ref="J128:J143" si="18">E128*I128</f>
        <v>0</v>
      </c>
      <c r="K128" s="20">
        <f t="shared" ref="K128:K143" si="19">ROUND((G128*J128),2)</f>
        <v>0</v>
      </c>
    </row>
    <row r="129" spans="1:11" x14ac:dyDescent="0.2">
      <c r="A129" s="2" t="s">
        <v>820</v>
      </c>
      <c r="B129" s="56">
        <v>1102</v>
      </c>
      <c r="C129" s="11" t="s">
        <v>216</v>
      </c>
      <c r="D129" s="11" t="s">
        <v>217</v>
      </c>
      <c r="E129" s="17">
        <v>1.08</v>
      </c>
      <c r="F129" s="17">
        <v>209.4</v>
      </c>
      <c r="G129" s="97"/>
      <c r="H129" s="98"/>
      <c r="I129" s="36">
        <f t="shared" si="17"/>
        <v>0</v>
      </c>
      <c r="J129" s="20">
        <f t="shared" si="18"/>
        <v>0</v>
      </c>
      <c r="K129" s="20">
        <f t="shared" si="19"/>
        <v>0</v>
      </c>
    </row>
    <row r="130" spans="1:11" x14ac:dyDescent="0.2">
      <c r="A130" s="2" t="s">
        <v>820</v>
      </c>
      <c r="B130" s="56">
        <v>1103</v>
      </c>
      <c r="C130" s="11" t="s">
        <v>224</v>
      </c>
      <c r="D130" s="11" t="s">
        <v>225</v>
      </c>
      <c r="E130" s="17">
        <v>1.26</v>
      </c>
      <c r="F130" s="17">
        <v>244.35</v>
      </c>
      <c r="G130" s="97"/>
      <c r="H130" s="98"/>
      <c r="I130" s="36">
        <f t="shared" si="17"/>
        <v>0</v>
      </c>
      <c r="J130" s="20">
        <f t="shared" si="18"/>
        <v>0</v>
      </c>
      <c r="K130" s="20">
        <f t="shared" si="19"/>
        <v>0</v>
      </c>
    </row>
    <row r="131" spans="1:11" x14ac:dyDescent="0.2">
      <c r="A131" s="2" t="s">
        <v>820</v>
      </c>
      <c r="B131" s="56">
        <v>1104</v>
      </c>
      <c r="C131" s="11" t="s">
        <v>232</v>
      </c>
      <c r="D131" s="11" t="s">
        <v>233</v>
      </c>
      <c r="E131" s="17">
        <v>0.81</v>
      </c>
      <c r="F131" s="17">
        <v>156.44999999999999</v>
      </c>
      <c r="G131" s="97"/>
      <c r="H131" s="98"/>
      <c r="I131" s="36">
        <f t="shared" si="17"/>
        <v>0</v>
      </c>
      <c r="J131" s="20">
        <f t="shared" si="18"/>
        <v>0</v>
      </c>
      <c r="K131" s="20">
        <f t="shared" si="19"/>
        <v>0</v>
      </c>
    </row>
    <row r="132" spans="1:11" x14ac:dyDescent="0.2">
      <c r="A132" s="2" t="s">
        <v>820</v>
      </c>
      <c r="B132" s="56">
        <v>1106</v>
      </c>
      <c r="C132" s="11" t="s">
        <v>210</v>
      </c>
      <c r="D132" s="11" t="s">
        <v>211</v>
      </c>
      <c r="E132" s="17">
        <v>0.81</v>
      </c>
      <c r="F132" s="17">
        <v>156.05000000000001</v>
      </c>
      <c r="G132" s="97"/>
      <c r="H132" s="98"/>
      <c r="I132" s="36">
        <f t="shared" si="17"/>
        <v>0</v>
      </c>
      <c r="J132" s="20">
        <f t="shared" si="18"/>
        <v>0</v>
      </c>
      <c r="K132" s="20">
        <f t="shared" si="19"/>
        <v>0</v>
      </c>
    </row>
    <row r="133" spans="1:11" x14ac:dyDescent="0.2">
      <c r="A133" s="2" t="s">
        <v>820</v>
      </c>
      <c r="B133" s="56">
        <v>1107</v>
      </c>
      <c r="C133" s="11" t="s">
        <v>218</v>
      </c>
      <c r="D133" s="11" t="s">
        <v>219</v>
      </c>
      <c r="E133" s="17">
        <v>1.41</v>
      </c>
      <c r="F133" s="17">
        <v>272.89</v>
      </c>
      <c r="G133" s="97"/>
      <c r="H133" s="98"/>
      <c r="I133" s="36">
        <f t="shared" si="17"/>
        <v>0</v>
      </c>
      <c r="J133" s="20">
        <f t="shared" si="18"/>
        <v>0</v>
      </c>
      <c r="K133" s="20">
        <f t="shared" si="19"/>
        <v>0</v>
      </c>
    </row>
    <row r="134" spans="1:11" x14ac:dyDescent="0.2">
      <c r="A134" s="2" t="s">
        <v>820</v>
      </c>
      <c r="B134" s="56">
        <v>1108</v>
      </c>
      <c r="C134" s="11" t="s">
        <v>226</v>
      </c>
      <c r="D134" s="11" t="s">
        <v>227</v>
      </c>
      <c r="E134" s="17">
        <v>1.64</v>
      </c>
      <c r="F134" s="17">
        <v>317.19</v>
      </c>
      <c r="G134" s="97"/>
      <c r="H134" s="98"/>
      <c r="I134" s="36">
        <f t="shared" si="17"/>
        <v>0</v>
      </c>
      <c r="J134" s="20">
        <f t="shared" si="18"/>
        <v>0</v>
      </c>
      <c r="K134" s="20">
        <f t="shared" si="19"/>
        <v>0</v>
      </c>
    </row>
    <row r="135" spans="1:11" x14ac:dyDescent="0.2">
      <c r="A135" s="2" t="s">
        <v>820</v>
      </c>
      <c r="B135" s="56">
        <v>1109</v>
      </c>
      <c r="C135" s="11" t="s">
        <v>234</v>
      </c>
      <c r="D135" s="11" t="s">
        <v>235</v>
      </c>
      <c r="E135" s="17">
        <v>1.06</v>
      </c>
      <c r="F135" s="17">
        <v>206</v>
      </c>
      <c r="G135" s="97"/>
      <c r="H135" s="98"/>
      <c r="I135" s="36">
        <f t="shared" si="17"/>
        <v>0</v>
      </c>
      <c r="J135" s="20">
        <f t="shared" si="18"/>
        <v>0</v>
      </c>
      <c r="K135" s="20">
        <f t="shared" si="19"/>
        <v>0</v>
      </c>
    </row>
    <row r="136" spans="1:11" x14ac:dyDescent="0.2">
      <c r="A136" s="2" t="s">
        <v>820</v>
      </c>
      <c r="B136" s="56">
        <v>1111</v>
      </c>
      <c r="C136" s="11" t="s">
        <v>212</v>
      </c>
      <c r="D136" s="11" t="s">
        <v>213</v>
      </c>
      <c r="E136" s="17">
        <v>0.64</v>
      </c>
      <c r="F136" s="17">
        <v>124.51</v>
      </c>
      <c r="G136" s="97"/>
      <c r="H136" s="98"/>
      <c r="I136" s="36">
        <f t="shared" si="17"/>
        <v>0</v>
      </c>
      <c r="J136" s="20">
        <f t="shared" si="18"/>
        <v>0</v>
      </c>
      <c r="K136" s="20">
        <f t="shared" si="19"/>
        <v>0</v>
      </c>
    </row>
    <row r="137" spans="1:11" x14ac:dyDescent="0.2">
      <c r="A137" s="2" t="s">
        <v>820</v>
      </c>
      <c r="B137" s="56">
        <v>1112</v>
      </c>
      <c r="C137" s="11" t="s">
        <v>220</v>
      </c>
      <c r="D137" s="11" t="s">
        <v>221</v>
      </c>
      <c r="E137" s="17">
        <v>1.23</v>
      </c>
      <c r="F137" s="17">
        <v>238.7</v>
      </c>
      <c r="G137" s="97"/>
      <c r="H137" s="98"/>
      <c r="I137" s="36">
        <f t="shared" si="17"/>
        <v>0</v>
      </c>
      <c r="J137" s="20">
        <f t="shared" si="18"/>
        <v>0</v>
      </c>
      <c r="K137" s="20">
        <f t="shared" si="19"/>
        <v>0</v>
      </c>
    </row>
    <row r="138" spans="1:11" x14ac:dyDescent="0.2">
      <c r="A138" s="2" t="s">
        <v>820</v>
      </c>
      <c r="B138" s="56">
        <v>1113</v>
      </c>
      <c r="C138" s="11" t="s">
        <v>228</v>
      </c>
      <c r="D138" s="11" t="s">
        <v>229</v>
      </c>
      <c r="E138" s="17">
        <v>1.41</v>
      </c>
      <c r="F138" s="17">
        <v>273.66000000000003</v>
      </c>
      <c r="G138" s="97"/>
      <c r="H138" s="98"/>
      <c r="I138" s="36">
        <f t="shared" si="17"/>
        <v>0</v>
      </c>
      <c r="J138" s="20">
        <f t="shared" si="18"/>
        <v>0</v>
      </c>
      <c r="K138" s="20">
        <f t="shared" si="19"/>
        <v>0</v>
      </c>
    </row>
    <row r="139" spans="1:11" x14ac:dyDescent="0.2">
      <c r="A139" s="2" t="s">
        <v>820</v>
      </c>
      <c r="B139" s="56">
        <v>1114</v>
      </c>
      <c r="C139" s="11" t="s">
        <v>236</v>
      </c>
      <c r="D139" s="11" t="s">
        <v>237</v>
      </c>
      <c r="E139" s="17">
        <v>0.96</v>
      </c>
      <c r="F139" s="17">
        <v>185.78</v>
      </c>
      <c r="G139" s="97"/>
      <c r="H139" s="98"/>
      <c r="I139" s="36">
        <f t="shared" si="17"/>
        <v>0</v>
      </c>
      <c r="J139" s="20">
        <f t="shared" si="18"/>
        <v>0</v>
      </c>
      <c r="K139" s="20">
        <f t="shared" si="19"/>
        <v>0</v>
      </c>
    </row>
    <row r="140" spans="1:11" x14ac:dyDescent="0.2">
      <c r="A140" s="2" t="s">
        <v>820</v>
      </c>
      <c r="B140" s="56">
        <v>1116</v>
      </c>
      <c r="C140" s="11" t="s">
        <v>214</v>
      </c>
      <c r="D140" s="11" t="s">
        <v>215</v>
      </c>
      <c r="E140" s="17">
        <v>0.9</v>
      </c>
      <c r="F140" s="17">
        <v>174.06</v>
      </c>
      <c r="G140" s="97"/>
      <c r="H140" s="98"/>
      <c r="I140" s="36">
        <f t="shared" si="17"/>
        <v>0</v>
      </c>
      <c r="J140" s="20">
        <f t="shared" si="18"/>
        <v>0</v>
      </c>
      <c r="K140" s="20">
        <f t="shared" si="19"/>
        <v>0</v>
      </c>
    </row>
    <row r="141" spans="1:11" x14ac:dyDescent="0.2">
      <c r="A141" s="2" t="s">
        <v>820</v>
      </c>
      <c r="B141" s="56">
        <v>1117</v>
      </c>
      <c r="C141" s="11" t="s">
        <v>222</v>
      </c>
      <c r="D141" s="11" t="s">
        <v>223</v>
      </c>
      <c r="E141" s="17">
        <v>1.56</v>
      </c>
      <c r="F141" s="17">
        <v>302.23</v>
      </c>
      <c r="G141" s="97"/>
      <c r="H141" s="98"/>
      <c r="I141" s="36">
        <f t="shared" si="17"/>
        <v>0</v>
      </c>
      <c r="J141" s="20">
        <f t="shared" si="18"/>
        <v>0</v>
      </c>
      <c r="K141" s="20">
        <f t="shared" si="19"/>
        <v>0</v>
      </c>
    </row>
    <row r="142" spans="1:11" x14ac:dyDescent="0.2">
      <c r="A142" s="2" t="s">
        <v>820</v>
      </c>
      <c r="B142" s="56">
        <v>1118</v>
      </c>
      <c r="C142" s="11" t="s">
        <v>230</v>
      </c>
      <c r="D142" s="11" t="s">
        <v>231</v>
      </c>
      <c r="E142" s="17">
        <v>1.79</v>
      </c>
      <c r="F142" s="17">
        <v>346.51</v>
      </c>
      <c r="G142" s="97"/>
      <c r="H142" s="98"/>
      <c r="I142" s="36">
        <f t="shared" si="17"/>
        <v>0</v>
      </c>
      <c r="J142" s="20">
        <f t="shared" si="18"/>
        <v>0</v>
      </c>
      <c r="K142" s="20">
        <f t="shared" si="19"/>
        <v>0</v>
      </c>
    </row>
    <row r="143" spans="1:11" x14ac:dyDescent="0.2">
      <c r="A143" s="2" t="s">
        <v>820</v>
      </c>
      <c r="B143" s="56">
        <v>1119</v>
      </c>
      <c r="C143" s="11" t="s">
        <v>238</v>
      </c>
      <c r="D143" s="15" t="s">
        <v>239</v>
      </c>
      <c r="E143" s="17">
        <v>1.21</v>
      </c>
      <c r="F143" s="17">
        <v>235.32</v>
      </c>
      <c r="G143" s="97"/>
      <c r="H143" s="98"/>
      <c r="I143" s="36">
        <f t="shared" si="17"/>
        <v>0</v>
      </c>
      <c r="J143" s="20">
        <f t="shared" si="18"/>
        <v>0</v>
      </c>
      <c r="K143" s="20">
        <f t="shared" si="19"/>
        <v>0</v>
      </c>
    </row>
    <row r="144" spans="1:11" x14ac:dyDescent="0.2">
      <c r="B144" s="56"/>
      <c r="C144" s="50"/>
      <c r="D144" s="51"/>
      <c r="E144" s="17"/>
      <c r="F144" s="17"/>
      <c r="G144" s="101"/>
      <c r="H144" s="102"/>
      <c r="I144" s="36"/>
      <c r="J144" s="20"/>
      <c r="K144" s="20"/>
    </row>
    <row r="145" spans="1:11" x14ac:dyDescent="0.2">
      <c r="B145" s="56"/>
      <c r="C145" s="25" t="s">
        <v>240</v>
      </c>
      <c r="D145" s="13" t="s">
        <v>241</v>
      </c>
      <c r="E145" s="17"/>
      <c r="F145" s="17"/>
      <c r="G145" s="101"/>
      <c r="H145" s="102"/>
      <c r="I145" s="17"/>
      <c r="J145" s="20"/>
      <c r="K145" s="17"/>
    </row>
    <row r="146" spans="1:11" x14ac:dyDescent="0.2">
      <c r="A146" s="2" t="s">
        <v>820</v>
      </c>
      <c r="B146" s="56">
        <v>1121</v>
      </c>
      <c r="C146" s="11" t="s">
        <v>242</v>
      </c>
      <c r="D146" s="9" t="s">
        <v>243</v>
      </c>
      <c r="E146" s="17">
        <v>0.37</v>
      </c>
      <c r="F146" s="17">
        <v>71.099999999999994</v>
      </c>
      <c r="G146" s="97"/>
      <c r="H146" s="98"/>
      <c r="I146" s="36">
        <f t="shared" ref="I146:I161" si="20">ROUND(H146,2)/F146</f>
        <v>0</v>
      </c>
      <c r="J146" s="20">
        <f t="shared" ref="J146:J161" si="21">E146*I146</f>
        <v>0</v>
      </c>
      <c r="K146" s="20">
        <f t="shared" ref="K146:K161" si="22">ROUND((G146*J146),2)</f>
        <v>0</v>
      </c>
    </row>
    <row r="147" spans="1:11" x14ac:dyDescent="0.2">
      <c r="A147" s="2" t="s">
        <v>820</v>
      </c>
      <c r="B147" s="56">
        <v>1122</v>
      </c>
      <c r="C147" s="11" t="s">
        <v>246</v>
      </c>
      <c r="D147" s="9" t="s">
        <v>247</v>
      </c>
      <c r="E147" s="17">
        <v>0.55000000000000004</v>
      </c>
      <c r="F147" s="17">
        <v>106</v>
      </c>
      <c r="G147" s="97"/>
      <c r="H147" s="98"/>
      <c r="I147" s="36">
        <f t="shared" si="20"/>
        <v>0</v>
      </c>
      <c r="J147" s="20">
        <f t="shared" si="21"/>
        <v>0</v>
      </c>
      <c r="K147" s="20">
        <f t="shared" si="22"/>
        <v>0</v>
      </c>
    </row>
    <row r="148" spans="1:11" x14ac:dyDescent="0.2">
      <c r="A148" s="2" t="s">
        <v>820</v>
      </c>
      <c r="B148" s="56">
        <v>1123</v>
      </c>
      <c r="C148" s="11" t="s">
        <v>250</v>
      </c>
      <c r="D148" s="11" t="s">
        <v>251</v>
      </c>
      <c r="E148" s="17">
        <v>0.67</v>
      </c>
      <c r="F148" s="17">
        <v>129.91999999999999</v>
      </c>
      <c r="G148" s="97"/>
      <c r="H148" s="98"/>
      <c r="I148" s="36">
        <f t="shared" si="20"/>
        <v>0</v>
      </c>
      <c r="J148" s="20">
        <f t="shared" si="21"/>
        <v>0</v>
      </c>
      <c r="K148" s="20">
        <f t="shared" si="22"/>
        <v>0</v>
      </c>
    </row>
    <row r="149" spans="1:11" x14ac:dyDescent="0.2">
      <c r="A149" s="2" t="s">
        <v>820</v>
      </c>
      <c r="B149" s="56">
        <v>1124</v>
      </c>
      <c r="C149" s="11" t="s">
        <v>258</v>
      </c>
      <c r="D149" s="11" t="s">
        <v>259</v>
      </c>
      <c r="E149" s="17">
        <v>0.85</v>
      </c>
      <c r="F149" s="17">
        <v>165.13</v>
      </c>
      <c r="G149" s="97"/>
      <c r="H149" s="98"/>
      <c r="I149" s="36">
        <f t="shared" si="20"/>
        <v>0</v>
      </c>
      <c r="J149" s="20">
        <f t="shared" si="21"/>
        <v>0</v>
      </c>
      <c r="K149" s="20">
        <f t="shared" si="22"/>
        <v>0</v>
      </c>
    </row>
    <row r="150" spans="1:11" x14ac:dyDescent="0.2">
      <c r="A150" s="2" t="s">
        <v>820</v>
      </c>
      <c r="B150" s="56">
        <v>1125</v>
      </c>
      <c r="C150" s="11" t="s">
        <v>266</v>
      </c>
      <c r="D150" s="11" t="s">
        <v>267</v>
      </c>
      <c r="E150" s="17">
        <v>0.94</v>
      </c>
      <c r="F150" s="17">
        <v>181.67</v>
      </c>
      <c r="G150" s="97"/>
      <c r="H150" s="98"/>
      <c r="I150" s="36">
        <f t="shared" si="20"/>
        <v>0</v>
      </c>
      <c r="J150" s="20">
        <f t="shared" si="21"/>
        <v>0</v>
      </c>
      <c r="K150" s="20">
        <f t="shared" si="22"/>
        <v>0</v>
      </c>
    </row>
    <row r="151" spans="1:11" x14ac:dyDescent="0.2">
      <c r="A151" s="2" t="s">
        <v>820</v>
      </c>
      <c r="B151" s="56">
        <v>1201</v>
      </c>
      <c r="C151" s="11" t="s">
        <v>244</v>
      </c>
      <c r="D151" s="9" t="s">
        <v>245</v>
      </c>
      <c r="E151" s="17">
        <v>0.57999999999999996</v>
      </c>
      <c r="F151" s="17">
        <v>112.39</v>
      </c>
      <c r="G151" s="97"/>
      <c r="H151" s="98"/>
      <c r="I151" s="36">
        <f t="shared" si="20"/>
        <v>0</v>
      </c>
      <c r="J151" s="20">
        <f t="shared" si="21"/>
        <v>0</v>
      </c>
      <c r="K151" s="20">
        <f t="shared" si="22"/>
        <v>0</v>
      </c>
    </row>
    <row r="152" spans="1:11" x14ac:dyDescent="0.2">
      <c r="A152" s="2" t="s">
        <v>820</v>
      </c>
      <c r="B152" s="56">
        <v>1202</v>
      </c>
      <c r="C152" s="11" t="s">
        <v>248</v>
      </c>
      <c r="D152" s="9" t="s">
        <v>249</v>
      </c>
      <c r="E152" s="17">
        <v>0.72</v>
      </c>
      <c r="F152" s="17">
        <v>140.41999999999999</v>
      </c>
      <c r="G152" s="97"/>
      <c r="H152" s="98"/>
      <c r="I152" s="36">
        <f t="shared" si="20"/>
        <v>0</v>
      </c>
      <c r="J152" s="20">
        <f t="shared" si="21"/>
        <v>0</v>
      </c>
      <c r="K152" s="20">
        <f t="shared" si="22"/>
        <v>0</v>
      </c>
    </row>
    <row r="153" spans="1:11" x14ac:dyDescent="0.2">
      <c r="A153" s="2" t="s">
        <v>820</v>
      </c>
      <c r="B153" s="56">
        <v>1203</v>
      </c>
      <c r="C153" s="11" t="s">
        <v>252</v>
      </c>
      <c r="D153" s="11" t="s">
        <v>253</v>
      </c>
      <c r="E153" s="17">
        <v>0.85</v>
      </c>
      <c r="F153" s="17">
        <v>164.33</v>
      </c>
      <c r="G153" s="97"/>
      <c r="H153" s="98"/>
      <c r="I153" s="36">
        <f t="shared" si="20"/>
        <v>0</v>
      </c>
      <c r="J153" s="20">
        <f t="shared" si="21"/>
        <v>0</v>
      </c>
      <c r="K153" s="20">
        <f t="shared" si="22"/>
        <v>0</v>
      </c>
    </row>
    <row r="154" spans="1:11" x14ac:dyDescent="0.2">
      <c r="A154" s="2" t="s">
        <v>820</v>
      </c>
      <c r="B154" s="56">
        <v>1204</v>
      </c>
      <c r="C154" s="11" t="s">
        <v>260</v>
      </c>
      <c r="D154" s="11" t="s">
        <v>261</v>
      </c>
      <c r="E154" s="17">
        <v>1.0900000000000001</v>
      </c>
      <c r="F154" s="17">
        <v>211.58</v>
      </c>
      <c r="G154" s="97"/>
      <c r="H154" s="98"/>
      <c r="I154" s="36">
        <f t="shared" si="20"/>
        <v>0</v>
      </c>
      <c r="J154" s="20">
        <f t="shared" si="21"/>
        <v>0</v>
      </c>
      <c r="K154" s="20">
        <f t="shared" si="22"/>
        <v>0</v>
      </c>
    </row>
    <row r="155" spans="1:11" x14ac:dyDescent="0.2">
      <c r="A155" s="2" t="s">
        <v>820</v>
      </c>
      <c r="B155" s="56">
        <v>1205</v>
      </c>
      <c r="C155" s="11" t="s">
        <v>268</v>
      </c>
      <c r="D155" s="11" t="s">
        <v>269</v>
      </c>
      <c r="E155" s="17">
        <v>1.18</v>
      </c>
      <c r="F155" s="17">
        <v>228.12</v>
      </c>
      <c r="G155" s="97"/>
      <c r="H155" s="98"/>
      <c r="I155" s="36">
        <f t="shared" si="20"/>
        <v>0</v>
      </c>
      <c r="J155" s="20">
        <f t="shared" si="21"/>
        <v>0</v>
      </c>
      <c r="K155" s="20">
        <f t="shared" si="22"/>
        <v>0</v>
      </c>
    </row>
    <row r="156" spans="1:11" x14ac:dyDescent="0.2">
      <c r="A156" s="2" t="s">
        <v>820</v>
      </c>
      <c r="B156" s="56">
        <v>1207</v>
      </c>
      <c r="C156" s="11" t="s">
        <v>254</v>
      </c>
      <c r="D156" s="11" t="s">
        <v>255</v>
      </c>
      <c r="E156" s="17">
        <v>0.78</v>
      </c>
      <c r="F156" s="17">
        <v>150.21</v>
      </c>
      <c r="G156" s="97"/>
      <c r="H156" s="98"/>
      <c r="I156" s="36">
        <f t="shared" si="20"/>
        <v>0</v>
      </c>
      <c r="J156" s="20">
        <f t="shared" si="21"/>
        <v>0</v>
      </c>
      <c r="K156" s="20">
        <f t="shared" si="22"/>
        <v>0</v>
      </c>
    </row>
    <row r="157" spans="1:11" x14ac:dyDescent="0.2">
      <c r="A157" s="2" t="s">
        <v>820</v>
      </c>
      <c r="B157" s="56">
        <v>1208</v>
      </c>
      <c r="C157" s="11" t="s">
        <v>262</v>
      </c>
      <c r="D157" s="11" t="s">
        <v>263</v>
      </c>
      <c r="E157" s="17">
        <v>0.98</v>
      </c>
      <c r="F157" s="17">
        <v>189.17</v>
      </c>
      <c r="G157" s="97"/>
      <c r="H157" s="98"/>
      <c r="I157" s="36">
        <f t="shared" si="20"/>
        <v>0</v>
      </c>
      <c r="J157" s="20">
        <f t="shared" si="21"/>
        <v>0</v>
      </c>
      <c r="K157" s="20">
        <f t="shared" si="22"/>
        <v>0</v>
      </c>
    </row>
    <row r="158" spans="1:11" x14ac:dyDescent="0.2">
      <c r="A158" s="2" t="s">
        <v>820</v>
      </c>
      <c r="B158" s="56">
        <v>1209</v>
      </c>
      <c r="C158" s="11" t="s">
        <v>270</v>
      </c>
      <c r="D158" s="11" t="s">
        <v>271</v>
      </c>
      <c r="E158" s="17">
        <v>1.08</v>
      </c>
      <c r="F158" s="17">
        <v>209.9</v>
      </c>
      <c r="G158" s="97"/>
      <c r="H158" s="98"/>
      <c r="I158" s="36">
        <f t="shared" si="20"/>
        <v>0</v>
      </c>
      <c r="J158" s="20">
        <f t="shared" si="21"/>
        <v>0</v>
      </c>
      <c r="K158" s="20">
        <f t="shared" si="22"/>
        <v>0</v>
      </c>
    </row>
    <row r="159" spans="1:11" x14ac:dyDescent="0.2">
      <c r="A159" s="2" t="s">
        <v>820</v>
      </c>
      <c r="B159" s="56">
        <v>1211</v>
      </c>
      <c r="C159" s="11" t="s">
        <v>256</v>
      </c>
      <c r="D159" s="11" t="s">
        <v>257</v>
      </c>
      <c r="E159" s="17">
        <v>0.95</v>
      </c>
      <c r="F159" s="17">
        <v>184.64</v>
      </c>
      <c r="G159" s="97"/>
      <c r="H159" s="98"/>
      <c r="I159" s="36">
        <f t="shared" si="20"/>
        <v>0</v>
      </c>
      <c r="J159" s="20">
        <f t="shared" si="21"/>
        <v>0</v>
      </c>
      <c r="K159" s="20">
        <f t="shared" si="22"/>
        <v>0</v>
      </c>
    </row>
    <row r="160" spans="1:11" x14ac:dyDescent="0.2">
      <c r="A160" s="2" t="s">
        <v>820</v>
      </c>
      <c r="B160" s="56">
        <v>1212</v>
      </c>
      <c r="C160" s="11" t="s">
        <v>264</v>
      </c>
      <c r="D160" s="11" t="s">
        <v>265</v>
      </c>
      <c r="E160" s="17">
        <v>1.22</v>
      </c>
      <c r="F160" s="17">
        <v>235.6</v>
      </c>
      <c r="G160" s="97"/>
      <c r="H160" s="98"/>
      <c r="I160" s="36">
        <f t="shared" si="20"/>
        <v>0</v>
      </c>
      <c r="J160" s="20">
        <f t="shared" si="21"/>
        <v>0</v>
      </c>
      <c r="K160" s="20">
        <f t="shared" si="22"/>
        <v>0</v>
      </c>
    </row>
    <row r="161" spans="1:11" x14ac:dyDescent="0.2">
      <c r="A161" s="2" t="s">
        <v>820</v>
      </c>
      <c r="B161" s="56">
        <v>1213</v>
      </c>
      <c r="C161" s="11" t="s">
        <v>272</v>
      </c>
      <c r="D161" s="15" t="s">
        <v>273</v>
      </c>
      <c r="E161" s="17">
        <v>1.32</v>
      </c>
      <c r="F161" s="17">
        <v>256.33</v>
      </c>
      <c r="G161" s="97"/>
      <c r="H161" s="98"/>
      <c r="I161" s="36">
        <f t="shared" si="20"/>
        <v>0</v>
      </c>
      <c r="J161" s="20">
        <f t="shared" si="21"/>
        <v>0</v>
      </c>
      <c r="K161" s="20">
        <f t="shared" si="22"/>
        <v>0</v>
      </c>
    </row>
    <row r="162" spans="1:11" x14ac:dyDescent="0.2">
      <c r="B162" s="56"/>
      <c r="C162" s="50"/>
      <c r="D162" s="51"/>
      <c r="E162" s="17"/>
      <c r="F162" s="17"/>
      <c r="G162" s="99"/>
      <c r="H162" s="100"/>
      <c r="I162" s="36"/>
      <c r="J162" s="20"/>
      <c r="K162" s="20"/>
    </row>
    <row r="163" spans="1:11" x14ac:dyDescent="0.2">
      <c r="B163" s="56"/>
      <c r="C163" s="14"/>
      <c r="D163" s="26" t="s">
        <v>813</v>
      </c>
      <c r="E163" s="17"/>
      <c r="F163" s="17"/>
      <c r="G163" s="101"/>
      <c r="H163" s="102"/>
      <c r="I163" s="17"/>
      <c r="J163" s="20"/>
      <c r="K163" s="17"/>
    </row>
    <row r="164" spans="1:11" x14ac:dyDescent="0.2">
      <c r="A164" s="2" t="s">
        <v>820</v>
      </c>
      <c r="B164" s="56">
        <v>1215</v>
      </c>
      <c r="C164" s="9" t="s">
        <v>274</v>
      </c>
      <c r="D164" s="9" t="s">
        <v>829</v>
      </c>
      <c r="E164" s="17">
        <v>0.19</v>
      </c>
      <c r="F164" s="17">
        <v>37.54</v>
      </c>
      <c r="G164" s="97"/>
      <c r="H164" s="98"/>
      <c r="I164" s="36">
        <f t="shared" ref="I164:I175" si="23">ROUND(H164,2)/F164</f>
        <v>0</v>
      </c>
      <c r="J164" s="20">
        <f t="shared" ref="J164:J175" si="24">E164*I164</f>
        <v>0</v>
      </c>
      <c r="K164" s="20">
        <f t="shared" ref="K164:K175" si="25">ROUND((G164*J164),2)</f>
        <v>0</v>
      </c>
    </row>
    <row r="165" spans="1:11" x14ac:dyDescent="0.2">
      <c r="A165" s="2" t="s">
        <v>820</v>
      </c>
      <c r="B165" s="56">
        <v>1216</v>
      </c>
      <c r="C165" s="9" t="s">
        <v>275</v>
      </c>
      <c r="D165" s="9" t="s">
        <v>830</v>
      </c>
      <c r="E165" s="17">
        <v>0.19</v>
      </c>
      <c r="F165" s="17">
        <v>37.54</v>
      </c>
      <c r="G165" s="97"/>
      <c r="H165" s="98"/>
      <c r="I165" s="36">
        <f t="shared" si="23"/>
        <v>0</v>
      </c>
      <c r="J165" s="20">
        <f t="shared" si="24"/>
        <v>0</v>
      </c>
      <c r="K165" s="20">
        <f t="shared" si="25"/>
        <v>0</v>
      </c>
    </row>
    <row r="166" spans="1:11" x14ac:dyDescent="0.2">
      <c r="A166" s="2" t="s">
        <v>820</v>
      </c>
      <c r="B166" s="56">
        <v>1217</v>
      </c>
      <c r="C166" s="9" t="s">
        <v>276</v>
      </c>
      <c r="D166" s="9" t="s">
        <v>831</v>
      </c>
      <c r="E166" s="17">
        <v>0.12</v>
      </c>
      <c r="F166" s="17">
        <v>24.14</v>
      </c>
      <c r="G166" s="97"/>
      <c r="H166" s="98"/>
      <c r="I166" s="36">
        <f t="shared" si="23"/>
        <v>0</v>
      </c>
      <c r="J166" s="20">
        <f t="shared" si="24"/>
        <v>0</v>
      </c>
      <c r="K166" s="20">
        <f t="shared" si="25"/>
        <v>0</v>
      </c>
    </row>
    <row r="167" spans="1:11" x14ac:dyDescent="0.2">
      <c r="A167" s="2" t="s">
        <v>820</v>
      </c>
      <c r="B167" s="56">
        <v>1218</v>
      </c>
      <c r="C167" s="9" t="s">
        <v>277</v>
      </c>
      <c r="D167" s="9" t="s">
        <v>832</v>
      </c>
      <c r="E167" s="17">
        <v>0.15</v>
      </c>
      <c r="F167" s="17">
        <v>28.44</v>
      </c>
      <c r="G167" s="97"/>
      <c r="H167" s="98"/>
      <c r="I167" s="36">
        <f t="shared" si="23"/>
        <v>0</v>
      </c>
      <c r="J167" s="20">
        <f t="shared" si="24"/>
        <v>0</v>
      </c>
      <c r="K167" s="20">
        <f t="shared" si="25"/>
        <v>0</v>
      </c>
    </row>
    <row r="168" spans="1:11" s="6" customFormat="1" x14ac:dyDescent="0.2">
      <c r="A168" s="2" t="s">
        <v>820</v>
      </c>
      <c r="B168" s="56">
        <v>1219</v>
      </c>
      <c r="C168" s="9" t="s">
        <v>278</v>
      </c>
      <c r="D168" s="9" t="s">
        <v>833</v>
      </c>
      <c r="E168" s="17">
        <v>0.15</v>
      </c>
      <c r="F168" s="17">
        <v>29.03</v>
      </c>
      <c r="G168" s="97"/>
      <c r="H168" s="98"/>
      <c r="I168" s="36">
        <f t="shared" si="23"/>
        <v>0</v>
      </c>
      <c r="J168" s="20">
        <f t="shared" si="24"/>
        <v>0</v>
      </c>
      <c r="K168" s="20">
        <f t="shared" si="25"/>
        <v>0</v>
      </c>
    </row>
    <row r="169" spans="1:11" x14ac:dyDescent="0.2">
      <c r="A169" s="2" t="s">
        <v>820</v>
      </c>
      <c r="B169" s="56">
        <v>1220</v>
      </c>
      <c r="C169" s="9" t="s">
        <v>279</v>
      </c>
      <c r="D169" s="9" t="s">
        <v>280</v>
      </c>
      <c r="E169" s="17">
        <v>0.35</v>
      </c>
      <c r="F169" s="17">
        <v>66.97</v>
      </c>
      <c r="G169" s="97"/>
      <c r="H169" s="98"/>
      <c r="I169" s="36">
        <f t="shared" si="23"/>
        <v>0</v>
      </c>
      <c r="J169" s="20">
        <f t="shared" si="24"/>
        <v>0</v>
      </c>
      <c r="K169" s="20">
        <f t="shared" si="25"/>
        <v>0</v>
      </c>
    </row>
    <row r="170" spans="1:11" x14ac:dyDescent="0.2">
      <c r="A170" s="2" t="s">
        <v>820</v>
      </c>
      <c r="B170" s="56">
        <v>1221</v>
      </c>
      <c r="C170" s="9" t="s">
        <v>281</v>
      </c>
      <c r="D170" s="27" t="s">
        <v>282</v>
      </c>
      <c r="E170" s="17">
        <v>0.37</v>
      </c>
      <c r="F170" s="17">
        <v>72.27</v>
      </c>
      <c r="G170" s="97"/>
      <c r="H170" s="98"/>
      <c r="I170" s="36">
        <f t="shared" si="23"/>
        <v>0</v>
      </c>
      <c r="J170" s="20">
        <f t="shared" si="24"/>
        <v>0</v>
      </c>
      <c r="K170" s="20">
        <f t="shared" si="25"/>
        <v>0</v>
      </c>
    </row>
    <row r="171" spans="1:11" x14ac:dyDescent="0.2">
      <c r="A171" s="2" t="s">
        <v>820</v>
      </c>
      <c r="B171" s="56">
        <v>1222</v>
      </c>
      <c r="C171" s="9" t="s">
        <v>283</v>
      </c>
      <c r="D171" s="27" t="s">
        <v>284</v>
      </c>
      <c r="E171" s="17">
        <v>1.1599999999999999</v>
      </c>
      <c r="F171" s="17">
        <v>225.32</v>
      </c>
      <c r="G171" s="97"/>
      <c r="H171" s="98"/>
      <c r="I171" s="36">
        <f t="shared" si="23"/>
        <v>0</v>
      </c>
      <c r="J171" s="20">
        <f t="shared" si="24"/>
        <v>0</v>
      </c>
      <c r="K171" s="20">
        <f t="shared" si="25"/>
        <v>0</v>
      </c>
    </row>
    <row r="172" spans="1:11" x14ac:dyDescent="0.2">
      <c r="A172" s="2" t="s">
        <v>820</v>
      </c>
      <c r="B172" s="56">
        <v>1223</v>
      </c>
      <c r="C172" s="9" t="s">
        <v>285</v>
      </c>
      <c r="D172" s="27" t="s">
        <v>286</v>
      </c>
      <c r="E172" s="17">
        <v>0.93</v>
      </c>
      <c r="F172" s="17">
        <v>179.69</v>
      </c>
      <c r="G172" s="97"/>
      <c r="H172" s="98"/>
      <c r="I172" s="36">
        <f t="shared" si="23"/>
        <v>0</v>
      </c>
      <c r="J172" s="20">
        <f t="shared" si="24"/>
        <v>0</v>
      </c>
      <c r="K172" s="20">
        <f t="shared" si="25"/>
        <v>0</v>
      </c>
    </row>
    <row r="173" spans="1:11" x14ac:dyDescent="0.2">
      <c r="A173" s="2" t="s">
        <v>820</v>
      </c>
      <c r="B173" s="56">
        <v>1224</v>
      </c>
      <c r="C173" s="9" t="s">
        <v>287</v>
      </c>
      <c r="D173" s="27" t="s">
        <v>288</v>
      </c>
      <c r="E173" s="17">
        <v>1.04</v>
      </c>
      <c r="F173" s="17">
        <v>202.28</v>
      </c>
      <c r="G173" s="97"/>
      <c r="H173" s="98"/>
      <c r="I173" s="36">
        <f t="shared" si="23"/>
        <v>0</v>
      </c>
      <c r="J173" s="20">
        <f t="shared" si="24"/>
        <v>0</v>
      </c>
      <c r="K173" s="20">
        <f t="shared" si="25"/>
        <v>0</v>
      </c>
    </row>
    <row r="174" spans="1:11" x14ac:dyDescent="0.2">
      <c r="A174" s="2" t="s">
        <v>820</v>
      </c>
      <c r="B174" s="56">
        <v>1225</v>
      </c>
      <c r="C174" s="9" t="s">
        <v>289</v>
      </c>
      <c r="D174" s="27" t="s">
        <v>290</v>
      </c>
      <c r="E174" s="17">
        <v>1.36</v>
      </c>
      <c r="F174" s="17">
        <v>264.31</v>
      </c>
      <c r="G174" s="97"/>
      <c r="H174" s="98"/>
      <c r="I174" s="36">
        <f t="shared" si="23"/>
        <v>0</v>
      </c>
      <c r="J174" s="20">
        <f t="shared" si="24"/>
        <v>0</v>
      </c>
      <c r="K174" s="20">
        <f t="shared" si="25"/>
        <v>0</v>
      </c>
    </row>
    <row r="175" spans="1:11" x14ac:dyDescent="0.2">
      <c r="A175" s="2" t="s">
        <v>820</v>
      </c>
      <c r="B175" s="56">
        <v>1226</v>
      </c>
      <c r="C175" s="9" t="s">
        <v>291</v>
      </c>
      <c r="D175" s="27" t="s">
        <v>292</v>
      </c>
      <c r="E175" s="17">
        <v>2.8</v>
      </c>
      <c r="F175" s="17">
        <v>542.25</v>
      </c>
      <c r="G175" s="97"/>
      <c r="H175" s="98"/>
      <c r="I175" s="36">
        <f t="shared" si="23"/>
        <v>0</v>
      </c>
      <c r="J175" s="20">
        <f t="shared" si="24"/>
        <v>0</v>
      </c>
      <c r="K175" s="20">
        <f t="shared" si="25"/>
        <v>0</v>
      </c>
    </row>
    <row r="176" spans="1:11" x14ac:dyDescent="0.2">
      <c r="B176" s="56"/>
      <c r="C176" s="53"/>
      <c r="D176" s="54"/>
      <c r="E176" s="17"/>
      <c r="F176" s="17"/>
      <c r="G176" s="99"/>
      <c r="H176" s="100"/>
      <c r="I176" s="36"/>
      <c r="J176" s="20"/>
      <c r="K176" s="20"/>
    </row>
    <row r="177" spans="1:11" x14ac:dyDescent="0.2">
      <c r="B177" s="56"/>
      <c r="C177" s="14"/>
      <c r="D177" s="26" t="s">
        <v>814</v>
      </c>
      <c r="E177" s="17"/>
      <c r="F177" s="17"/>
      <c r="G177" s="101"/>
      <c r="H177" s="102"/>
      <c r="I177" s="17"/>
      <c r="J177" s="20"/>
      <c r="K177" s="17"/>
    </row>
    <row r="178" spans="1:11" x14ac:dyDescent="0.2">
      <c r="A178" s="2" t="s">
        <v>820</v>
      </c>
      <c r="B178" s="56">
        <v>1301</v>
      </c>
      <c r="C178" s="9" t="s">
        <v>293</v>
      </c>
      <c r="D178" s="27" t="s">
        <v>294</v>
      </c>
      <c r="E178" s="17">
        <v>0.21</v>
      </c>
      <c r="F178" s="17">
        <v>40.35</v>
      </c>
      <c r="G178" s="97"/>
      <c r="H178" s="98"/>
      <c r="I178" s="36">
        <f t="shared" ref="I178:I194" si="26">ROUND(H178,2)/F178</f>
        <v>0</v>
      </c>
      <c r="J178" s="20">
        <f t="shared" ref="J178:J194" si="27">E178*I178</f>
        <v>0</v>
      </c>
      <c r="K178" s="20">
        <f t="shared" ref="K178:K194" si="28">ROUND((G178*J178),2)</f>
        <v>0</v>
      </c>
    </row>
    <row r="179" spans="1:11" x14ac:dyDescent="0.2">
      <c r="A179" s="2" t="s">
        <v>820</v>
      </c>
      <c r="B179" s="56">
        <v>1302</v>
      </c>
      <c r="C179" s="9" t="s">
        <v>295</v>
      </c>
      <c r="D179" s="27" t="s">
        <v>296</v>
      </c>
      <c r="E179" s="17">
        <v>0.15</v>
      </c>
      <c r="F179" s="17">
        <v>29.4</v>
      </c>
      <c r="G179" s="97"/>
      <c r="H179" s="98"/>
      <c r="I179" s="36">
        <f t="shared" si="26"/>
        <v>0</v>
      </c>
      <c r="J179" s="20">
        <f t="shared" si="27"/>
        <v>0</v>
      </c>
      <c r="K179" s="20">
        <f t="shared" si="28"/>
        <v>0</v>
      </c>
    </row>
    <row r="180" spans="1:11" x14ac:dyDescent="0.2">
      <c r="A180" s="2" t="s">
        <v>820</v>
      </c>
      <c r="B180" s="56">
        <v>1303</v>
      </c>
      <c r="C180" s="9" t="s">
        <v>297</v>
      </c>
      <c r="D180" s="27" t="s">
        <v>298</v>
      </c>
      <c r="E180" s="17">
        <v>1.07</v>
      </c>
      <c r="F180" s="17">
        <v>208.07</v>
      </c>
      <c r="G180" s="97"/>
      <c r="H180" s="98"/>
      <c r="I180" s="36">
        <f t="shared" si="26"/>
        <v>0</v>
      </c>
      <c r="J180" s="20">
        <f t="shared" si="27"/>
        <v>0</v>
      </c>
      <c r="K180" s="20">
        <f t="shared" si="28"/>
        <v>0</v>
      </c>
    </row>
    <row r="181" spans="1:11" s="7" customFormat="1" x14ac:dyDescent="0.2">
      <c r="A181" s="2" t="s">
        <v>820</v>
      </c>
      <c r="B181" s="56">
        <v>1304</v>
      </c>
      <c r="C181" s="9" t="s">
        <v>325</v>
      </c>
      <c r="D181" s="9" t="s">
        <v>326</v>
      </c>
      <c r="E181" s="17">
        <v>0.2</v>
      </c>
      <c r="F181" s="17">
        <v>39.06</v>
      </c>
      <c r="G181" s="97"/>
      <c r="H181" s="98"/>
      <c r="I181" s="36">
        <f t="shared" si="26"/>
        <v>0</v>
      </c>
      <c r="J181" s="20">
        <f t="shared" si="27"/>
        <v>0</v>
      </c>
      <c r="K181" s="20">
        <f t="shared" si="28"/>
        <v>0</v>
      </c>
    </row>
    <row r="182" spans="1:11" x14ac:dyDescent="0.2">
      <c r="A182" s="2" t="s">
        <v>820</v>
      </c>
      <c r="B182" s="56">
        <v>1305</v>
      </c>
      <c r="C182" s="9" t="s">
        <v>299</v>
      </c>
      <c r="D182" s="27" t="s">
        <v>300</v>
      </c>
      <c r="E182" s="17">
        <v>0.17</v>
      </c>
      <c r="F182" s="17">
        <v>33.33</v>
      </c>
      <c r="G182" s="97"/>
      <c r="H182" s="98"/>
      <c r="I182" s="36">
        <f t="shared" si="26"/>
        <v>0</v>
      </c>
      <c r="J182" s="20">
        <f t="shared" si="27"/>
        <v>0</v>
      </c>
      <c r="K182" s="20">
        <f t="shared" si="28"/>
        <v>0</v>
      </c>
    </row>
    <row r="183" spans="1:11" x14ac:dyDescent="0.2">
      <c r="A183" s="2" t="s">
        <v>820</v>
      </c>
      <c r="B183" s="56">
        <v>1306</v>
      </c>
      <c r="C183" s="9" t="s">
        <v>301</v>
      </c>
      <c r="D183" s="27" t="s">
        <v>302</v>
      </c>
      <c r="E183" s="17">
        <v>0.44</v>
      </c>
      <c r="F183" s="17">
        <v>85.59</v>
      </c>
      <c r="G183" s="97"/>
      <c r="H183" s="98"/>
      <c r="I183" s="36">
        <f t="shared" si="26"/>
        <v>0</v>
      </c>
      <c r="J183" s="20">
        <f t="shared" si="27"/>
        <v>0</v>
      </c>
      <c r="K183" s="20">
        <f t="shared" si="28"/>
        <v>0</v>
      </c>
    </row>
    <row r="184" spans="1:11" x14ac:dyDescent="0.2">
      <c r="A184" s="2" t="s">
        <v>820</v>
      </c>
      <c r="B184" s="56">
        <v>1307</v>
      </c>
      <c r="C184" s="9" t="s">
        <v>303</v>
      </c>
      <c r="D184" s="27" t="s">
        <v>304</v>
      </c>
      <c r="E184" s="17">
        <v>0.23</v>
      </c>
      <c r="F184" s="17">
        <v>43.81</v>
      </c>
      <c r="G184" s="97"/>
      <c r="H184" s="98"/>
      <c r="I184" s="36">
        <f t="shared" si="26"/>
        <v>0</v>
      </c>
      <c r="J184" s="20">
        <f t="shared" si="27"/>
        <v>0</v>
      </c>
      <c r="K184" s="20">
        <f t="shared" si="28"/>
        <v>0</v>
      </c>
    </row>
    <row r="185" spans="1:11" x14ac:dyDescent="0.2">
      <c r="A185" s="2" t="s">
        <v>820</v>
      </c>
      <c r="B185" s="56">
        <v>1308</v>
      </c>
      <c r="C185" s="9" t="s">
        <v>305</v>
      </c>
      <c r="D185" s="27" t="s">
        <v>306</v>
      </c>
      <c r="E185" s="17">
        <v>0.39</v>
      </c>
      <c r="F185" s="17">
        <v>75.47</v>
      </c>
      <c r="G185" s="97"/>
      <c r="H185" s="98"/>
      <c r="I185" s="36">
        <f t="shared" si="26"/>
        <v>0</v>
      </c>
      <c r="J185" s="20">
        <f t="shared" si="27"/>
        <v>0</v>
      </c>
      <c r="K185" s="20">
        <f t="shared" si="28"/>
        <v>0</v>
      </c>
    </row>
    <row r="186" spans="1:11" x14ac:dyDescent="0.2">
      <c r="A186" s="2" t="s">
        <v>820</v>
      </c>
      <c r="B186" s="56">
        <v>1309</v>
      </c>
      <c r="C186" s="9" t="s">
        <v>307</v>
      </c>
      <c r="D186" s="27" t="s">
        <v>308</v>
      </c>
      <c r="E186" s="17">
        <v>0.49</v>
      </c>
      <c r="F186" s="17">
        <v>95.62</v>
      </c>
      <c r="G186" s="97"/>
      <c r="H186" s="98"/>
      <c r="I186" s="36">
        <f t="shared" si="26"/>
        <v>0</v>
      </c>
      <c r="J186" s="20">
        <f t="shared" si="27"/>
        <v>0</v>
      </c>
      <c r="K186" s="20">
        <f t="shared" si="28"/>
        <v>0</v>
      </c>
    </row>
    <row r="187" spans="1:11" s="7" customFormat="1" x14ac:dyDescent="0.2">
      <c r="A187" s="2" t="s">
        <v>820</v>
      </c>
      <c r="B187" s="56">
        <v>1310</v>
      </c>
      <c r="C187" s="9" t="s">
        <v>323</v>
      </c>
      <c r="D187" s="27" t="s">
        <v>324</v>
      </c>
      <c r="E187" s="17">
        <v>1.1499999999999999</v>
      </c>
      <c r="F187" s="17">
        <v>221.9</v>
      </c>
      <c r="G187" s="97"/>
      <c r="H187" s="98"/>
      <c r="I187" s="36">
        <f t="shared" si="26"/>
        <v>0</v>
      </c>
      <c r="J187" s="20">
        <f t="shared" si="27"/>
        <v>0</v>
      </c>
      <c r="K187" s="20">
        <f t="shared" si="28"/>
        <v>0</v>
      </c>
    </row>
    <row r="188" spans="1:11" x14ac:dyDescent="0.2">
      <c r="A188" s="2" t="s">
        <v>820</v>
      </c>
      <c r="B188" s="56">
        <v>1311</v>
      </c>
      <c r="C188" s="9" t="s">
        <v>309</v>
      </c>
      <c r="D188" s="27" t="s">
        <v>310</v>
      </c>
      <c r="E188" s="17">
        <v>0.17</v>
      </c>
      <c r="F188" s="17">
        <v>33.56</v>
      </c>
      <c r="G188" s="97"/>
      <c r="H188" s="98"/>
      <c r="I188" s="36">
        <f t="shared" si="26"/>
        <v>0</v>
      </c>
      <c r="J188" s="20">
        <f t="shared" si="27"/>
        <v>0</v>
      </c>
      <c r="K188" s="20">
        <f t="shared" si="28"/>
        <v>0</v>
      </c>
    </row>
    <row r="189" spans="1:11" x14ac:dyDescent="0.2">
      <c r="A189" s="2" t="s">
        <v>820</v>
      </c>
      <c r="B189" s="56">
        <v>1312</v>
      </c>
      <c r="C189" s="9" t="s">
        <v>311</v>
      </c>
      <c r="D189" s="27" t="s">
        <v>312</v>
      </c>
      <c r="E189" s="17">
        <v>0.11</v>
      </c>
      <c r="F189" s="17">
        <v>20.440000000000001</v>
      </c>
      <c r="G189" s="97"/>
      <c r="H189" s="98"/>
      <c r="I189" s="36">
        <f t="shared" si="26"/>
        <v>0</v>
      </c>
      <c r="J189" s="20">
        <f t="shared" si="27"/>
        <v>0</v>
      </c>
      <c r="K189" s="20">
        <f t="shared" si="28"/>
        <v>0</v>
      </c>
    </row>
    <row r="190" spans="1:11" x14ac:dyDescent="0.2">
      <c r="A190" s="2" t="s">
        <v>820</v>
      </c>
      <c r="B190" s="56">
        <v>1313</v>
      </c>
      <c r="C190" s="9" t="s">
        <v>313</v>
      </c>
      <c r="D190" s="27" t="s">
        <v>314</v>
      </c>
      <c r="E190" s="17">
        <v>0.09</v>
      </c>
      <c r="F190" s="17">
        <v>16.829999999999998</v>
      </c>
      <c r="G190" s="97"/>
      <c r="H190" s="98"/>
      <c r="I190" s="36">
        <f t="shared" si="26"/>
        <v>0</v>
      </c>
      <c r="J190" s="20">
        <f t="shared" si="27"/>
        <v>0</v>
      </c>
      <c r="K190" s="20">
        <f t="shared" si="28"/>
        <v>0</v>
      </c>
    </row>
    <row r="191" spans="1:11" x14ac:dyDescent="0.2">
      <c r="A191" s="2" t="s">
        <v>820</v>
      </c>
      <c r="B191" s="56">
        <v>1314</v>
      </c>
      <c r="C191" s="9" t="s">
        <v>315</v>
      </c>
      <c r="D191" s="27" t="s">
        <v>316</v>
      </c>
      <c r="E191" s="17">
        <v>0.11</v>
      </c>
      <c r="F191" s="17">
        <v>20.83</v>
      </c>
      <c r="G191" s="97"/>
      <c r="H191" s="98"/>
      <c r="I191" s="36">
        <f t="shared" si="26"/>
        <v>0</v>
      </c>
      <c r="J191" s="20">
        <f t="shared" si="27"/>
        <v>0</v>
      </c>
      <c r="K191" s="20">
        <f t="shared" si="28"/>
        <v>0</v>
      </c>
    </row>
    <row r="192" spans="1:11" x14ac:dyDescent="0.2">
      <c r="A192" s="2" t="s">
        <v>820</v>
      </c>
      <c r="B192" s="56">
        <v>1315</v>
      </c>
      <c r="C192" s="9" t="s">
        <v>317</v>
      </c>
      <c r="D192" s="27" t="s">
        <v>318</v>
      </c>
      <c r="E192" s="17">
        <v>0.13</v>
      </c>
      <c r="F192" s="17">
        <v>25.51</v>
      </c>
      <c r="G192" s="97"/>
      <c r="H192" s="98"/>
      <c r="I192" s="36">
        <f t="shared" si="26"/>
        <v>0</v>
      </c>
      <c r="J192" s="20">
        <f t="shared" si="27"/>
        <v>0</v>
      </c>
      <c r="K192" s="20">
        <f t="shared" si="28"/>
        <v>0</v>
      </c>
    </row>
    <row r="193" spans="1:15" x14ac:dyDescent="0.2">
      <c r="A193" s="2" t="s">
        <v>820</v>
      </c>
      <c r="B193" s="56">
        <v>1316</v>
      </c>
      <c r="C193" s="9" t="s">
        <v>319</v>
      </c>
      <c r="D193" s="27" t="s">
        <v>320</v>
      </c>
      <c r="E193" s="17">
        <v>0.2</v>
      </c>
      <c r="F193" s="17">
        <v>38.200000000000003</v>
      </c>
      <c r="G193" s="97"/>
      <c r="H193" s="98"/>
      <c r="I193" s="36">
        <f t="shared" si="26"/>
        <v>0</v>
      </c>
      <c r="J193" s="20">
        <f t="shared" si="27"/>
        <v>0</v>
      </c>
      <c r="K193" s="20">
        <f t="shared" si="28"/>
        <v>0</v>
      </c>
    </row>
    <row r="194" spans="1:15" s="7" customFormat="1" x14ac:dyDescent="0.2">
      <c r="A194" s="2" t="s">
        <v>820</v>
      </c>
      <c r="B194" s="56">
        <v>1317</v>
      </c>
      <c r="C194" s="9" t="s">
        <v>321</v>
      </c>
      <c r="D194" s="27" t="s">
        <v>322</v>
      </c>
      <c r="E194" s="17">
        <v>0.37</v>
      </c>
      <c r="F194" s="17">
        <v>64.350000000000009</v>
      </c>
      <c r="G194" s="97"/>
      <c r="H194" s="98"/>
      <c r="I194" s="36">
        <f t="shared" si="26"/>
        <v>0</v>
      </c>
      <c r="J194" s="20">
        <f t="shared" si="27"/>
        <v>0</v>
      </c>
      <c r="K194" s="20">
        <f t="shared" si="28"/>
        <v>0</v>
      </c>
    </row>
    <row r="195" spans="1:15" s="7" customFormat="1" x14ac:dyDescent="0.2">
      <c r="A195" s="2"/>
      <c r="B195" s="56"/>
      <c r="C195" s="9"/>
      <c r="D195" s="27"/>
      <c r="E195" s="19"/>
      <c r="F195" s="19"/>
      <c r="G195" s="103"/>
      <c r="H195" s="104"/>
      <c r="I195" s="36"/>
      <c r="J195" s="20"/>
      <c r="K195" s="20"/>
    </row>
    <row r="196" spans="1:15" x14ac:dyDescent="0.2">
      <c r="B196" s="56"/>
      <c r="C196" s="41"/>
      <c r="D196" s="79" t="s">
        <v>859</v>
      </c>
      <c r="E196" s="43"/>
      <c r="F196" s="19"/>
      <c r="G196" s="103"/>
      <c r="H196" s="104"/>
      <c r="I196" s="36"/>
      <c r="J196" s="20"/>
      <c r="K196" s="20"/>
      <c r="M196" s="76"/>
      <c r="N196" s="76"/>
      <c r="O196" s="75"/>
    </row>
    <row r="197" spans="1:15" s="7" customFormat="1" x14ac:dyDescent="0.2">
      <c r="A197" s="2" t="s">
        <v>820</v>
      </c>
      <c r="B197" s="56">
        <v>1401</v>
      </c>
      <c r="C197" s="10" t="s">
        <v>327</v>
      </c>
      <c r="D197" s="10" t="s">
        <v>846</v>
      </c>
      <c r="E197" s="19">
        <v>-0.02</v>
      </c>
      <c r="F197" s="19">
        <v>8.6</v>
      </c>
      <c r="G197" s="97"/>
      <c r="H197" s="98"/>
      <c r="I197" s="36">
        <f t="shared" ref="I197:I206" si="29">ROUND(H197,2)/F197</f>
        <v>0</v>
      </c>
      <c r="J197" s="20">
        <f>E197*0.7*I197</f>
        <v>0</v>
      </c>
      <c r="K197" s="20">
        <f t="shared" ref="K197:K206" si="30">ROUND((G197*J197),2)</f>
        <v>0</v>
      </c>
    </row>
    <row r="198" spans="1:15" s="7" customFormat="1" x14ac:dyDescent="0.2">
      <c r="A198" s="2" t="s">
        <v>820</v>
      </c>
      <c r="B198" s="56">
        <v>1402</v>
      </c>
      <c r="C198" s="9" t="s">
        <v>328</v>
      </c>
      <c r="D198" s="9" t="s">
        <v>847</v>
      </c>
      <c r="E198" s="19">
        <v>-0.02</v>
      </c>
      <c r="F198" s="19">
        <v>10.82</v>
      </c>
      <c r="G198" s="97"/>
      <c r="H198" s="98"/>
      <c r="I198" s="36">
        <f t="shared" si="29"/>
        <v>0</v>
      </c>
      <c r="J198" s="20">
        <f>E198*0.7*I198</f>
        <v>0</v>
      </c>
      <c r="K198" s="20">
        <f t="shared" si="30"/>
        <v>0</v>
      </c>
    </row>
    <row r="199" spans="1:15" s="7" customFormat="1" x14ac:dyDescent="0.2">
      <c r="A199" s="2" t="s">
        <v>820</v>
      </c>
      <c r="B199" s="56">
        <v>1403</v>
      </c>
      <c r="C199" s="9" t="s">
        <v>329</v>
      </c>
      <c r="D199" s="9" t="s">
        <v>848</v>
      </c>
      <c r="E199" s="19">
        <v>-0.02</v>
      </c>
      <c r="F199" s="19">
        <v>9.0500000000000007</v>
      </c>
      <c r="G199" s="97"/>
      <c r="H199" s="98"/>
      <c r="I199" s="36">
        <f t="shared" si="29"/>
        <v>0</v>
      </c>
      <c r="J199" s="20">
        <f t="shared" ref="J199:J206" si="31">E199*0.7*I199</f>
        <v>0</v>
      </c>
      <c r="K199" s="20">
        <f t="shared" si="30"/>
        <v>0</v>
      </c>
    </row>
    <row r="200" spans="1:15" s="7" customFormat="1" x14ac:dyDescent="0.2">
      <c r="A200" s="2" t="s">
        <v>820</v>
      </c>
      <c r="B200" s="56">
        <v>1404</v>
      </c>
      <c r="C200" s="9" t="s">
        <v>330</v>
      </c>
      <c r="D200" s="9" t="s">
        <v>849</v>
      </c>
      <c r="E200" s="19">
        <v>-0.01</v>
      </c>
      <c r="F200" s="19">
        <v>3.32</v>
      </c>
      <c r="G200" s="97"/>
      <c r="H200" s="98"/>
      <c r="I200" s="36">
        <f t="shared" si="29"/>
        <v>0</v>
      </c>
      <c r="J200" s="20">
        <f t="shared" si="31"/>
        <v>0</v>
      </c>
      <c r="K200" s="20">
        <f t="shared" si="30"/>
        <v>0</v>
      </c>
    </row>
    <row r="201" spans="1:15" s="7" customFormat="1" x14ac:dyDescent="0.2">
      <c r="A201" s="2" t="s">
        <v>820</v>
      </c>
      <c r="B201" s="56">
        <v>1405</v>
      </c>
      <c r="C201" s="9" t="s">
        <v>331</v>
      </c>
      <c r="D201" s="9" t="s">
        <v>850</v>
      </c>
      <c r="E201" s="19">
        <v>-0.01</v>
      </c>
      <c r="F201" s="19">
        <v>3.23</v>
      </c>
      <c r="G201" s="97"/>
      <c r="H201" s="98"/>
      <c r="I201" s="36">
        <f t="shared" si="29"/>
        <v>0</v>
      </c>
      <c r="J201" s="20">
        <f t="shared" si="31"/>
        <v>0</v>
      </c>
      <c r="K201" s="20">
        <f t="shared" si="30"/>
        <v>0</v>
      </c>
    </row>
    <row r="202" spans="1:15" s="7" customFormat="1" x14ac:dyDescent="0.2">
      <c r="A202" s="2" t="s">
        <v>820</v>
      </c>
      <c r="B202" s="56">
        <v>1406</v>
      </c>
      <c r="C202" s="9" t="s">
        <v>332</v>
      </c>
      <c r="D202" s="9" t="s">
        <v>851</v>
      </c>
      <c r="E202" s="19">
        <v>-0.01</v>
      </c>
      <c r="F202" s="19">
        <v>3.32</v>
      </c>
      <c r="G202" s="97"/>
      <c r="H202" s="98"/>
      <c r="I202" s="36">
        <f t="shared" si="29"/>
        <v>0</v>
      </c>
      <c r="J202" s="20">
        <f t="shared" si="31"/>
        <v>0</v>
      </c>
      <c r="K202" s="20">
        <f t="shared" si="30"/>
        <v>0</v>
      </c>
    </row>
    <row r="203" spans="1:15" s="7" customFormat="1" x14ac:dyDescent="0.2">
      <c r="A203" s="2" t="s">
        <v>820</v>
      </c>
      <c r="B203" s="56">
        <v>1407</v>
      </c>
      <c r="C203" s="9" t="s">
        <v>333</v>
      </c>
      <c r="D203" s="9" t="s">
        <v>852</v>
      </c>
      <c r="E203" s="19">
        <v>-0.01</v>
      </c>
      <c r="F203" s="19">
        <v>3.09</v>
      </c>
      <c r="G203" s="97"/>
      <c r="H203" s="98"/>
      <c r="I203" s="36">
        <f t="shared" si="29"/>
        <v>0</v>
      </c>
      <c r="J203" s="20">
        <f t="shared" si="31"/>
        <v>0</v>
      </c>
      <c r="K203" s="20">
        <f t="shared" si="30"/>
        <v>0</v>
      </c>
    </row>
    <row r="204" spans="1:15" s="7" customFormat="1" x14ac:dyDescent="0.2">
      <c r="A204" s="2" t="s">
        <v>820</v>
      </c>
      <c r="B204" s="56">
        <v>1408</v>
      </c>
      <c r="C204" s="9" t="s">
        <v>334</v>
      </c>
      <c r="D204" s="9" t="s">
        <v>853</v>
      </c>
      <c r="E204" s="19">
        <v>-0.01</v>
      </c>
      <c r="F204" s="19">
        <v>3.71</v>
      </c>
      <c r="G204" s="97"/>
      <c r="H204" s="98"/>
      <c r="I204" s="36">
        <f t="shared" si="29"/>
        <v>0</v>
      </c>
      <c r="J204" s="20">
        <f t="shared" si="31"/>
        <v>0</v>
      </c>
      <c r="K204" s="20">
        <f t="shared" si="30"/>
        <v>0</v>
      </c>
    </row>
    <row r="205" spans="1:15" s="7" customFormat="1" x14ac:dyDescent="0.2">
      <c r="A205" s="2" t="s">
        <v>820</v>
      </c>
      <c r="B205" s="56">
        <v>1409</v>
      </c>
      <c r="C205" s="9" t="s">
        <v>335</v>
      </c>
      <c r="D205" s="9" t="s">
        <v>854</v>
      </c>
      <c r="E205" s="19">
        <v>-0.01</v>
      </c>
      <c r="F205" s="19">
        <v>2.93</v>
      </c>
      <c r="G205" s="97"/>
      <c r="H205" s="98"/>
      <c r="I205" s="36">
        <f t="shared" si="29"/>
        <v>0</v>
      </c>
      <c r="J205" s="20">
        <f t="shared" si="31"/>
        <v>0</v>
      </c>
      <c r="K205" s="20">
        <f t="shared" si="30"/>
        <v>0</v>
      </c>
    </row>
    <row r="206" spans="1:15" s="7" customFormat="1" x14ac:dyDescent="0.2">
      <c r="A206" s="2" t="s">
        <v>820</v>
      </c>
      <c r="B206" s="56">
        <v>1410</v>
      </c>
      <c r="C206" s="9" t="s">
        <v>336</v>
      </c>
      <c r="D206" s="9" t="s">
        <v>855</v>
      </c>
      <c r="E206" s="19">
        <v>-0.01</v>
      </c>
      <c r="F206" s="19">
        <v>3.71</v>
      </c>
      <c r="G206" s="97"/>
      <c r="H206" s="98"/>
      <c r="I206" s="36">
        <f t="shared" si="29"/>
        <v>0</v>
      </c>
      <c r="J206" s="20">
        <f t="shared" si="31"/>
        <v>0</v>
      </c>
      <c r="K206" s="20">
        <f t="shared" si="30"/>
        <v>0</v>
      </c>
    </row>
    <row r="207" spans="1:15" s="7" customFormat="1" x14ac:dyDescent="0.2">
      <c r="A207" s="2"/>
      <c r="B207" s="56"/>
      <c r="C207" s="9"/>
      <c r="D207" s="9"/>
      <c r="E207" s="19"/>
      <c r="F207" s="19"/>
      <c r="G207" s="105"/>
      <c r="H207" s="106"/>
      <c r="I207" s="36"/>
      <c r="J207" s="20"/>
      <c r="K207" s="20"/>
    </row>
    <row r="208" spans="1:15" s="7" customFormat="1" x14ac:dyDescent="0.2">
      <c r="A208" s="2"/>
      <c r="B208" s="56"/>
      <c r="C208" s="9"/>
      <c r="D208" s="28" t="s">
        <v>815</v>
      </c>
      <c r="E208" s="19"/>
      <c r="F208" s="19"/>
      <c r="G208" s="120"/>
      <c r="H208" s="121"/>
      <c r="I208" s="36"/>
      <c r="J208" s="20"/>
      <c r="K208" s="20"/>
    </row>
    <row r="209" spans="1:11" s="7" customFormat="1" x14ac:dyDescent="0.2">
      <c r="A209" s="2" t="s">
        <v>820</v>
      </c>
      <c r="B209" s="56">
        <v>1412</v>
      </c>
      <c r="C209" s="9" t="s">
        <v>337</v>
      </c>
      <c r="D209" s="9" t="s">
        <v>338</v>
      </c>
      <c r="E209" s="19">
        <v>0</v>
      </c>
      <c r="F209" s="19">
        <v>1.4</v>
      </c>
      <c r="G209" s="120" t="s">
        <v>862</v>
      </c>
      <c r="H209" s="121"/>
      <c r="I209" s="36"/>
      <c r="J209" s="20"/>
      <c r="K209" s="20"/>
    </row>
    <row r="210" spans="1:11" s="7" customFormat="1" x14ac:dyDescent="0.2">
      <c r="A210" s="2" t="s">
        <v>820</v>
      </c>
      <c r="B210" s="56">
        <v>1413</v>
      </c>
      <c r="C210" s="9" t="s">
        <v>339</v>
      </c>
      <c r="D210" s="9" t="s">
        <v>340</v>
      </c>
      <c r="E210" s="19">
        <v>0</v>
      </c>
      <c r="F210" s="19">
        <v>1.43</v>
      </c>
      <c r="G210" s="120" t="s">
        <v>862</v>
      </c>
      <c r="H210" s="121"/>
      <c r="I210" s="36"/>
      <c r="J210" s="20"/>
      <c r="K210" s="20"/>
    </row>
    <row r="211" spans="1:11" s="7" customFormat="1" x14ac:dyDescent="0.2">
      <c r="A211" s="2" t="s">
        <v>820</v>
      </c>
      <c r="B211" s="56">
        <v>1414</v>
      </c>
      <c r="C211" s="9" t="s">
        <v>341</v>
      </c>
      <c r="D211" s="9" t="s">
        <v>342</v>
      </c>
      <c r="E211" s="19">
        <v>0</v>
      </c>
      <c r="F211" s="19">
        <v>1.86</v>
      </c>
      <c r="G211" s="120" t="s">
        <v>862</v>
      </c>
      <c r="H211" s="121"/>
      <c r="I211" s="36"/>
      <c r="J211" s="20"/>
      <c r="K211" s="20"/>
    </row>
    <row r="212" spans="1:11" s="7" customFormat="1" x14ac:dyDescent="0.2">
      <c r="A212" s="2" t="s">
        <v>820</v>
      </c>
      <c r="B212" s="56">
        <v>1415</v>
      </c>
      <c r="C212" s="9" t="s">
        <v>343</v>
      </c>
      <c r="D212" s="9" t="s">
        <v>344</v>
      </c>
      <c r="E212" s="19">
        <v>0</v>
      </c>
      <c r="F212" s="19">
        <v>0.89</v>
      </c>
      <c r="G212" s="120" t="s">
        <v>862</v>
      </c>
      <c r="H212" s="121"/>
      <c r="I212" s="36"/>
      <c r="J212" s="20"/>
      <c r="K212" s="20"/>
    </row>
    <row r="213" spans="1:11" s="7" customFormat="1" x14ac:dyDescent="0.2">
      <c r="A213" s="2" t="s">
        <v>820</v>
      </c>
      <c r="B213" s="56">
        <v>1416</v>
      </c>
      <c r="C213" s="9" t="s">
        <v>345</v>
      </c>
      <c r="D213" s="9" t="s">
        <v>346</v>
      </c>
      <c r="E213" s="19">
        <v>0</v>
      </c>
      <c r="F213" s="19">
        <v>0.87</v>
      </c>
      <c r="G213" s="120" t="s">
        <v>862</v>
      </c>
      <c r="H213" s="121"/>
      <c r="I213" s="36"/>
      <c r="J213" s="20"/>
      <c r="K213" s="20"/>
    </row>
    <row r="214" spans="1:11" s="7" customFormat="1" x14ac:dyDescent="0.2">
      <c r="A214" s="2" t="s">
        <v>820</v>
      </c>
      <c r="B214" s="56">
        <v>1417</v>
      </c>
      <c r="C214" s="9" t="s">
        <v>347</v>
      </c>
      <c r="D214" s="9" t="s">
        <v>348</v>
      </c>
      <c r="E214" s="19">
        <v>0</v>
      </c>
      <c r="F214" s="19">
        <v>0.89</v>
      </c>
      <c r="G214" s="120" t="s">
        <v>862</v>
      </c>
      <c r="H214" s="121"/>
      <c r="I214" s="36"/>
      <c r="J214" s="20"/>
      <c r="K214" s="20"/>
    </row>
    <row r="215" spans="1:11" s="7" customFormat="1" x14ac:dyDescent="0.2">
      <c r="A215" s="2" t="s">
        <v>820</v>
      </c>
      <c r="B215" s="56">
        <v>1418</v>
      </c>
      <c r="C215" s="9" t="s">
        <v>349</v>
      </c>
      <c r="D215" s="9" t="s">
        <v>350</v>
      </c>
      <c r="E215" s="19">
        <v>0</v>
      </c>
      <c r="F215" s="19">
        <v>0.83</v>
      </c>
      <c r="G215" s="120" t="s">
        <v>862</v>
      </c>
      <c r="H215" s="121"/>
      <c r="I215" s="36"/>
      <c r="J215" s="20"/>
      <c r="K215" s="20"/>
    </row>
    <row r="216" spans="1:11" s="7" customFormat="1" x14ac:dyDescent="0.2">
      <c r="A216" s="2" t="s">
        <v>820</v>
      </c>
      <c r="B216" s="56">
        <v>1419</v>
      </c>
      <c r="C216" s="9" t="s">
        <v>351</v>
      </c>
      <c r="D216" s="9" t="s">
        <v>352</v>
      </c>
      <c r="E216" s="19">
        <v>0</v>
      </c>
      <c r="F216" s="19">
        <v>0.99</v>
      </c>
      <c r="G216" s="120" t="s">
        <v>862</v>
      </c>
      <c r="H216" s="121"/>
      <c r="I216" s="36"/>
      <c r="J216" s="20"/>
      <c r="K216" s="20"/>
    </row>
    <row r="217" spans="1:11" s="7" customFormat="1" x14ac:dyDescent="0.2">
      <c r="A217" s="2" t="s">
        <v>820</v>
      </c>
      <c r="B217" s="56">
        <v>1420</v>
      </c>
      <c r="C217" s="9" t="s">
        <v>353</v>
      </c>
      <c r="D217" s="9" t="s">
        <v>354</v>
      </c>
      <c r="E217" s="19">
        <v>0</v>
      </c>
      <c r="F217" s="19">
        <v>0.79</v>
      </c>
      <c r="G217" s="120" t="s">
        <v>862</v>
      </c>
      <c r="H217" s="121"/>
      <c r="I217" s="36"/>
      <c r="J217" s="20"/>
      <c r="K217" s="20"/>
    </row>
    <row r="218" spans="1:11" s="7" customFormat="1" x14ac:dyDescent="0.2">
      <c r="A218" s="2" t="s">
        <v>820</v>
      </c>
      <c r="B218" s="56">
        <v>1421</v>
      </c>
      <c r="C218" s="9" t="s">
        <v>355</v>
      </c>
      <c r="D218" s="9" t="s">
        <v>356</v>
      </c>
      <c r="E218" s="19">
        <v>0</v>
      </c>
      <c r="F218" s="19">
        <v>0.99</v>
      </c>
      <c r="G218" s="120" t="s">
        <v>862</v>
      </c>
      <c r="H218" s="121"/>
      <c r="I218" s="36"/>
      <c r="J218" s="20"/>
      <c r="K218" s="20"/>
    </row>
    <row r="219" spans="1:11" s="7" customFormat="1" x14ac:dyDescent="0.2">
      <c r="A219" s="2"/>
      <c r="B219" s="56"/>
      <c r="C219" s="9"/>
      <c r="D219" s="9"/>
      <c r="E219" s="19"/>
      <c r="F219" s="19"/>
      <c r="G219" s="120"/>
      <c r="H219" s="121"/>
      <c r="I219" s="36"/>
      <c r="J219" s="20"/>
      <c r="K219" s="20"/>
    </row>
    <row r="220" spans="1:11" s="7" customFormat="1" x14ac:dyDescent="0.2">
      <c r="A220" s="2"/>
      <c r="B220" s="56"/>
      <c r="C220" s="9"/>
      <c r="D220" s="28" t="s">
        <v>816</v>
      </c>
      <c r="E220" s="19"/>
      <c r="F220" s="19"/>
      <c r="G220" s="120"/>
      <c r="H220" s="121"/>
      <c r="I220" s="36"/>
      <c r="J220" s="20"/>
      <c r="K220" s="20"/>
    </row>
    <row r="221" spans="1:11" x14ac:dyDescent="0.2">
      <c r="A221" s="2" t="s">
        <v>820</v>
      </c>
      <c r="B221" s="56">
        <v>1423</v>
      </c>
      <c r="C221" s="37" t="s">
        <v>729</v>
      </c>
      <c r="D221" s="41" t="s">
        <v>730</v>
      </c>
      <c r="E221" s="39">
        <v>0</v>
      </c>
      <c r="F221" s="19">
        <v>7.02</v>
      </c>
      <c r="G221" s="120" t="s">
        <v>862</v>
      </c>
      <c r="H221" s="121"/>
      <c r="I221" s="36"/>
      <c r="J221" s="20"/>
      <c r="K221" s="20"/>
    </row>
    <row r="222" spans="1:11" x14ac:dyDescent="0.2">
      <c r="A222" s="2" t="s">
        <v>820</v>
      </c>
      <c r="B222" s="56">
        <v>1424</v>
      </c>
      <c r="C222" s="37" t="s">
        <v>733</v>
      </c>
      <c r="D222" s="41" t="s">
        <v>734</v>
      </c>
      <c r="E222" s="39">
        <v>0</v>
      </c>
      <c r="F222" s="19">
        <v>6.84</v>
      </c>
      <c r="G222" s="120" t="s">
        <v>862</v>
      </c>
      <c r="H222" s="121"/>
      <c r="I222" s="36"/>
      <c r="J222" s="20"/>
      <c r="K222" s="20"/>
    </row>
    <row r="223" spans="1:11" x14ac:dyDescent="0.2">
      <c r="A223" s="2" t="s">
        <v>820</v>
      </c>
      <c r="B223" s="56">
        <v>1425</v>
      </c>
      <c r="C223" s="37" t="s">
        <v>743</v>
      </c>
      <c r="D223" s="41" t="s">
        <v>742</v>
      </c>
      <c r="E223" s="39">
        <v>0</v>
      </c>
      <c r="F223" s="19">
        <v>6.94</v>
      </c>
      <c r="G223" s="120" t="s">
        <v>862</v>
      </c>
      <c r="H223" s="121"/>
      <c r="I223" s="36"/>
      <c r="J223" s="20"/>
      <c r="K223" s="20"/>
    </row>
    <row r="224" spans="1:11" x14ac:dyDescent="0.2">
      <c r="A224" s="2" t="s">
        <v>820</v>
      </c>
      <c r="B224" s="56">
        <v>1426</v>
      </c>
      <c r="C224" s="37" t="s">
        <v>746</v>
      </c>
      <c r="D224" s="41" t="s">
        <v>745</v>
      </c>
      <c r="E224" s="39">
        <v>0.01</v>
      </c>
      <c r="F224" s="19">
        <v>20</v>
      </c>
      <c r="G224" s="97"/>
      <c r="H224" s="107"/>
      <c r="I224" s="36">
        <f t="shared" ref="I224:I225" si="32">ROUND(H224,2)/F224</f>
        <v>0</v>
      </c>
      <c r="J224" s="20">
        <f t="shared" ref="J224:J225" si="33">E224*I224</f>
        <v>0</v>
      </c>
      <c r="K224" s="20">
        <f>ROUND((G224*J224),2)</f>
        <v>0</v>
      </c>
    </row>
    <row r="225" spans="1:15" x14ac:dyDescent="0.2">
      <c r="A225" s="2" t="s">
        <v>820</v>
      </c>
      <c r="B225" s="56">
        <v>1427</v>
      </c>
      <c r="C225" s="37" t="s">
        <v>749</v>
      </c>
      <c r="D225" s="41" t="s">
        <v>748</v>
      </c>
      <c r="E225" s="39">
        <v>0.01</v>
      </c>
      <c r="F225" s="19">
        <v>20</v>
      </c>
      <c r="G225" s="97"/>
      <c r="H225" s="107"/>
      <c r="I225" s="36">
        <f t="shared" si="32"/>
        <v>0</v>
      </c>
      <c r="J225" s="20">
        <f t="shared" si="33"/>
        <v>0</v>
      </c>
      <c r="K225" s="20">
        <f>ROUND((G225*J225),2)</f>
        <v>0</v>
      </c>
    </row>
    <row r="226" spans="1:15" x14ac:dyDescent="0.2">
      <c r="B226" s="56"/>
      <c r="C226" s="37"/>
      <c r="D226" s="41"/>
      <c r="E226" s="39"/>
      <c r="F226" s="40"/>
      <c r="G226" s="101"/>
      <c r="H226" s="102"/>
      <c r="I226" s="36"/>
      <c r="J226" s="20"/>
      <c r="K226" s="20"/>
    </row>
    <row r="227" spans="1:15" s="7" customFormat="1" x14ac:dyDescent="0.2">
      <c r="A227" s="2"/>
      <c r="B227" s="56"/>
      <c r="C227" s="9"/>
      <c r="D227" s="28" t="s">
        <v>817</v>
      </c>
      <c r="E227" s="18"/>
      <c r="F227" s="18"/>
      <c r="G227" s="101"/>
      <c r="H227" s="102"/>
      <c r="I227" s="18"/>
      <c r="J227" s="20"/>
      <c r="K227" s="18"/>
      <c r="M227" s="77"/>
      <c r="N227" s="77"/>
      <c r="O227" s="75"/>
    </row>
    <row r="228" spans="1:15" x14ac:dyDescent="0.2">
      <c r="A228" s="2" t="s">
        <v>821</v>
      </c>
      <c r="B228" s="56">
        <v>1801</v>
      </c>
      <c r="C228" s="37" t="s">
        <v>653</v>
      </c>
      <c r="D228" s="41" t="s">
        <v>654</v>
      </c>
      <c r="E228" s="39">
        <v>0.31</v>
      </c>
      <c r="F228" s="19">
        <v>51.35</v>
      </c>
      <c r="G228" s="97"/>
      <c r="H228" s="107"/>
      <c r="I228" s="36">
        <f t="shared" ref="I228:I259" si="34">ROUND(H228,2)/F228</f>
        <v>0</v>
      </c>
      <c r="J228" s="20">
        <f t="shared" ref="J228:J259" si="35">E228*I228</f>
        <v>0</v>
      </c>
      <c r="K228" s="20">
        <f t="shared" ref="K228:K259" si="36">ROUND((G228*J228),2)</f>
        <v>0</v>
      </c>
      <c r="M228" s="47"/>
      <c r="N228" s="47"/>
      <c r="O228" s="75"/>
    </row>
    <row r="229" spans="1:15" x14ac:dyDescent="0.2">
      <c r="A229" s="2" t="s">
        <v>821</v>
      </c>
      <c r="B229" s="56">
        <v>1802</v>
      </c>
      <c r="C229" s="37" t="s">
        <v>655</v>
      </c>
      <c r="D229" s="41" t="s">
        <v>656</v>
      </c>
      <c r="E229" s="39">
        <v>0.33</v>
      </c>
      <c r="F229" s="19">
        <v>55</v>
      </c>
      <c r="G229" s="97"/>
      <c r="H229" s="107"/>
      <c r="I229" s="36">
        <f t="shared" si="34"/>
        <v>0</v>
      </c>
      <c r="J229" s="20">
        <f t="shared" si="35"/>
        <v>0</v>
      </c>
      <c r="K229" s="20">
        <f t="shared" si="36"/>
        <v>0</v>
      </c>
      <c r="M229" s="47"/>
      <c r="N229" s="47"/>
      <c r="O229" s="75"/>
    </row>
    <row r="230" spans="1:15" x14ac:dyDescent="0.2">
      <c r="A230" s="2" t="s">
        <v>821</v>
      </c>
      <c r="B230" s="56">
        <v>1803</v>
      </c>
      <c r="C230" s="37" t="s">
        <v>657</v>
      </c>
      <c r="D230" s="41" t="s">
        <v>658</v>
      </c>
      <c r="E230" s="39">
        <v>0.47</v>
      </c>
      <c r="F230" s="19">
        <v>76.72</v>
      </c>
      <c r="G230" s="97"/>
      <c r="H230" s="107"/>
      <c r="I230" s="36">
        <f t="shared" si="34"/>
        <v>0</v>
      </c>
      <c r="J230" s="20">
        <f t="shared" si="35"/>
        <v>0</v>
      </c>
      <c r="K230" s="20">
        <f t="shared" si="36"/>
        <v>0</v>
      </c>
      <c r="M230" s="47"/>
      <c r="N230" s="47"/>
      <c r="O230" s="75"/>
    </row>
    <row r="231" spans="1:15" x14ac:dyDescent="0.2">
      <c r="A231" s="2" t="s">
        <v>821</v>
      </c>
      <c r="B231" s="56">
        <v>1804</v>
      </c>
      <c r="C231" s="37" t="s">
        <v>659</v>
      </c>
      <c r="D231" s="41" t="s">
        <v>660</v>
      </c>
      <c r="E231" s="44">
        <v>0.31</v>
      </c>
      <c r="F231" s="19">
        <v>51.35</v>
      </c>
      <c r="G231" s="97"/>
      <c r="H231" s="107"/>
      <c r="I231" s="36">
        <f t="shared" si="34"/>
        <v>0</v>
      </c>
      <c r="J231" s="20">
        <f t="shared" si="35"/>
        <v>0</v>
      </c>
      <c r="K231" s="20">
        <f t="shared" si="36"/>
        <v>0</v>
      </c>
      <c r="M231" s="78"/>
      <c r="N231" s="78"/>
      <c r="O231" s="75"/>
    </row>
    <row r="232" spans="1:15" x14ac:dyDescent="0.2">
      <c r="A232" s="2" t="s">
        <v>821</v>
      </c>
      <c r="B232" s="56">
        <v>1805</v>
      </c>
      <c r="C232" s="37" t="s">
        <v>661</v>
      </c>
      <c r="D232" s="41" t="s">
        <v>662</v>
      </c>
      <c r="E232" s="44">
        <v>0.31</v>
      </c>
      <c r="F232" s="19">
        <v>51.35</v>
      </c>
      <c r="G232" s="97"/>
      <c r="H232" s="107"/>
      <c r="I232" s="36">
        <f t="shared" si="34"/>
        <v>0</v>
      </c>
      <c r="J232" s="20">
        <f t="shared" si="35"/>
        <v>0</v>
      </c>
      <c r="K232" s="20">
        <f t="shared" si="36"/>
        <v>0</v>
      </c>
      <c r="M232" s="78"/>
      <c r="N232" s="78"/>
      <c r="O232" s="75"/>
    </row>
    <row r="233" spans="1:15" x14ac:dyDescent="0.2">
      <c r="A233" s="2" t="s">
        <v>821</v>
      </c>
      <c r="B233" s="56">
        <v>1806</v>
      </c>
      <c r="C233" s="37" t="s">
        <v>663</v>
      </c>
      <c r="D233" s="41" t="s">
        <v>664</v>
      </c>
      <c r="E233" s="39">
        <v>0.46</v>
      </c>
      <c r="F233" s="19">
        <v>76.015272461701201</v>
      </c>
      <c r="G233" s="97"/>
      <c r="H233" s="107"/>
      <c r="I233" s="36">
        <f t="shared" si="34"/>
        <v>0</v>
      </c>
      <c r="J233" s="20">
        <f t="shared" si="35"/>
        <v>0</v>
      </c>
      <c r="K233" s="20">
        <f t="shared" si="36"/>
        <v>0</v>
      </c>
      <c r="M233" s="47"/>
      <c r="N233" s="47"/>
      <c r="O233" s="75"/>
    </row>
    <row r="234" spans="1:15" x14ac:dyDescent="0.2">
      <c r="A234" s="2" t="s">
        <v>821</v>
      </c>
      <c r="B234" s="56">
        <v>1807</v>
      </c>
      <c r="C234" s="37" t="s">
        <v>665</v>
      </c>
      <c r="D234" s="41" t="s">
        <v>666</v>
      </c>
      <c r="E234" s="39">
        <v>0.49</v>
      </c>
      <c r="F234" s="19">
        <v>81.425118494559499</v>
      </c>
      <c r="G234" s="97"/>
      <c r="H234" s="107"/>
      <c r="I234" s="36">
        <f t="shared" si="34"/>
        <v>0</v>
      </c>
      <c r="J234" s="20">
        <f t="shared" si="35"/>
        <v>0</v>
      </c>
      <c r="K234" s="20">
        <f t="shared" si="36"/>
        <v>0</v>
      </c>
      <c r="M234" s="47"/>
      <c r="N234" s="47"/>
      <c r="O234" s="75"/>
    </row>
    <row r="235" spans="1:15" x14ac:dyDescent="0.2">
      <c r="A235" s="2" t="s">
        <v>821</v>
      </c>
      <c r="B235" s="56">
        <v>1808</v>
      </c>
      <c r="C235" s="37" t="s">
        <v>667</v>
      </c>
      <c r="D235" s="41" t="s">
        <v>668</v>
      </c>
      <c r="E235" s="39">
        <v>0.5</v>
      </c>
      <c r="F235" s="19">
        <v>82.316851357118551</v>
      </c>
      <c r="G235" s="97"/>
      <c r="H235" s="107"/>
      <c r="I235" s="36">
        <f t="shared" si="34"/>
        <v>0</v>
      </c>
      <c r="J235" s="20">
        <f t="shared" si="35"/>
        <v>0</v>
      </c>
      <c r="K235" s="20">
        <f t="shared" si="36"/>
        <v>0</v>
      </c>
      <c r="M235" s="47"/>
      <c r="N235" s="47"/>
      <c r="O235" s="75"/>
    </row>
    <row r="236" spans="1:15" x14ac:dyDescent="0.2">
      <c r="A236" s="2" t="s">
        <v>821</v>
      </c>
      <c r="B236" s="56">
        <v>1809</v>
      </c>
      <c r="C236" s="37" t="s">
        <v>669</v>
      </c>
      <c r="D236" s="41" t="s">
        <v>670</v>
      </c>
      <c r="E236" s="39">
        <v>0.46</v>
      </c>
      <c r="F236" s="19">
        <v>76.015272461701201</v>
      </c>
      <c r="G236" s="97"/>
      <c r="H236" s="107"/>
      <c r="I236" s="36">
        <f t="shared" si="34"/>
        <v>0</v>
      </c>
      <c r="J236" s="20">
        <f t="shared" si="35"/>
        <v>0</v>
      </c>
      <c r="K236" s="20">
        <f t="shared" si="36"/>
        <v>0</v>
      </c>
      <c r="M236" s="47"/>
      <c r="N236" s="47"/>
      <c r="O236" s="75"/>
    </row>
    <row r="237" spans="1:15" x14ac:dyDescent="0.2">
      <c r="A237" s="2" t="s">
        <v>821</v>
      </c>
      <c r="B237" s="56">
        <v>1810</v>
      </c>
      <c r="C237" s="37" t="s">
        <v>671</v>
      </c>
      <c r="D237" s="41" t="s">
        <v>672</v>
      </c>
      <c r="E237" s="39">
        <v>0.46</v>
      </c>
      <c r="F237" s="19">
        <v>76.015272461701201</v>
      </c>
      <c r="G237" s="97"/>
      <c r="H237" s="107"/>
      <c r="I237" s="36">
        <f t="shared" si="34"/>
        <v>0</v>
      </c>
      <c r="J237" s="20">
        <f t="shared" si="35"/>
        <v>0</v>
      </c>
      <c r="K237" s="20">
        <f t="shared" si="36"/>
        <v>0</v>
      </c>
      <c r="M237" s="47"/>
      <c r="N237" s="47"/>
      <c r="O237" s="75"/>
    </row>
    <row r="238" spans="1:15" x14ac:dyDescent="0.2">
      <c r="A238" s="2" t="s">
        <v>821</v>
      </c>
      <c r="B238" s="56">
        <v>1811</v>
      </c>
      <c r="C238" s="37" t="s">
        <v>673</v>
      </c>
      <c r="D238" s="41" t="s">
        <v>674</v>
      </c>
      <c r="E238" s="39">
        <v>0.34</v>
      </c>
      <c r="F238" s="19">
        <v>55.34</v>
      </c>
      <c r="G238" s="97"/>
      <c r="H238" s="107"/>
      <c r="I238" s="36">
        <f t="shared" si="34"/>
        <v>0</v>
      </c>
      <c r="J238" s="20">
        <f t="shared" si="35"/>
        <v>0</v>
      </c>
      <c r="K238" s="20">
        <f t="shared" si="36"/>
        <v>0</v>
      </c>
      <c r="M238" s="47"/>
      <c r="N238" s="47"/>
      <c r="O238" s="75"/>
    </row>
    <row r="239" spans="1:15" x14ac:dyDescent="0.2">
      <c r="A239" s="2" t="s">
        <v>821</v>
      </c>
      <c r="B239" s="56">
        <v>1812</v>
      </c>
      <c r="C239" s="37" t="s">
        <v>675</v>
      </c>
      <c r="D239" s="41" t="s">
        <v>676</v>
      </c>
      <c r="E239" s="39">
        <v>0.36</v>
      </c>
      <c r="F239" s="19">
        <v>59.27</v>
      </c>
      <c r="G239" s="97"/>
      <c r="H239" s="107"/>
      <c r="I239" s="36">
        <f t="shared" si="34"/>
        <v>0</v>
      </c>
      <c r="J239" s="20">
        <f t="shared" si="35"/>
        <v>0</v>
      </c>
      <c r="K239" s="20">
        <f t="shared" si="36"/>
        <v>0</v>
      </c>
      <c r="M239" s="47"/>
      <c r="N239" s="47"/>
      <c r="O239" s="75"/>
    </row>
    <row r="240" spans="1:15" x14ac:dyDescent="0.2">
      <c r="A240" s="2" t="s">
        <v>821</v>
      </c>
      <c r="B240" s="56">
        <v>1813</v>
      </c>
      <c r="C240" s="37" t="s">
        <v>677</v>
      </c>
      <c r="D240" s="41" t="s">
        <v>678</v>
      </c>
      <c r="E240" s="39">
        <v>0.41</v>
      </c>
      <c r="F240" s="19">
        <v>90.64</v>
      </c>
      <c r="G240" s="97"/>
      <c r="H240" s="107"/>
      <c r="I240" s="36">
        <f t="shared" si="34"/>
        <v>0</v>
      </c>
      <c r="J240" s="20">
        <f t="shared" si="35"/>
        <v>0</v>
      </c>
      <c r="K240" s="20">
        <f t="shared" si="36"/>
        <v>0</v>
      </c>
      <c r="M240" s="47"/>
      <c r="N240" s="47"/>
      <c r="O240" s="75"/>
    </row>
    <row r="241" spans="1:15" x14ac:dyDescent="0.2">
      <c r="A241" s="2" t="s">
        <v>821</v>
      </c>
      <c r="B241" s="56">
        <v>1814</v>
      </c>
      <c r="C241" s="37" t="s">
        <v>679</v>
      </c>
      <c r="D241" s="41" t="s">
        <v>680</v>
      </c>
      <c r="E241" s="39">
        <v>0.56000000000000005</v>
      </c>
      <c r="F241" s="19">
        <v>96.31</v>
      </c>
      <c r="G241" s="97"/>
      <c r="H241" s="107"/>
      <c r="I241" s="36">
        <f t="shared" si="34"/>
        <v>0</v>
      </c>
      <c r="J241" s="20">
        <f t="shared" si="35"/>
        <v>0</v>
      </c>
      <c r="K241" s="20">
        <f t="shared" si="36"/>
        <v>0</v>
      </c>
      <c r="M241" s="47"/>
      <c r="N241" s="47"/>
      <c r="O241" s="75"/>
    </row>
    <row r="242" spans="1:15" x14ac:dyDescent="0.2">
      <c r="A242" s="2" t="s">
        <v>821</v>
      </c>
      <c r="B242" s="56">
        <v>1815</v>
      </c>
      <c r="C242" s="37" t="s">
        <v>681</v>
      </c>
      <c r="D242" s="41" t="s">
        <v>682</v>
      </c>
      <c r="E242" s="39">
        <v>0.48</v>
      </c>
      <c r="F242" s="19">
        <v>100.73</v>
      </c>
      <c r="G242" s="97"/>
      <c r="H242" s="107"/>
      <c r="I242" s="36">
        <f t="shared" si="34"/>
        <v>0</v>
      </c>
      <c r="J242" s="20">
        <f t="shared" si="35"/>
        <v>0</v>
      </c>
      <c r="K242" s="20">
        <f t="shared" si="36"/>
        <v>0</v>
      </c>
      <c r="M242" s="47"/>
      <c r="N242" s="47"/>
      <c r="O242" s="75"/>
    </row>
    <row r="243" spans="1:15" x14ac:dyDescent="0.2">
      <c r="A243" s="2" t="s">
        <v>821</v>
      </c>
      <c r="B243" s="56">
        <v>1816</v>
      </c>
      <c r="C243" s="37" t="s">
        <v>683</v>
      </c>
      <c r="D243" s="41" t="s">
        <v>684</v>
      </c>
      <c r="E243" s="39">
        <v>0.4</v>
      </c>
      <c r="F243" s="19">
        <v>84.12</v>
      </c>
      <c r="G243" s="97"/>
      <c r="H243" s="107"/>
      <c r="I243" s="36">
        <f t="shared" si="34"/>
        <v>0</v>
      </c>
      <c r="J243" s="20">
        <f t="shared" si="35"/>
        <v>0</v>
      </c>
      <c r="K243" s="20">
        <f t="shared" si="36"/>
        <v>0</v>
      </c>
      <c r="M243" s="47"/>
      <c r="N243" s="47"/>
      <c r="O243" s="75"/>
    </row>
    <row r="244" spans="1:15" x14ac:dyDescent="0.2">
      <c r="A244" s="2" t="s">
        <v>821</v>
      </c>
      <c r="B244" s="56">
        <v>1817</v>
      </c>
      <c r="C244" s="37" t="s">
        <v>685</v>
      </c>
      <c r="D244" s="41" t="s">
        <v>686</v>
      </c>
      <c r="E244" s="39">
        <v>0.59</v>
      </c>
      <c r="F244" s="19">
        <v>123.82</v>
      </c>
      <c r="G244" s="97"/>
      <c r="H244" s="107"/>
      <c r="I244" s="36">
        <f t="shared" si="34"/>
        <v>0</v>
      </c>
      <c r="J244" s="20">
        <f t="shared" si="35"/>
        <v>0</v>
      </c>
      <c r="K244" s="20">
        <f t="shared" si="36"/>
        <v>0</v>
      </c>
      <c r="M244" s="47"/>
      <c r="N244" s="47"/>
      <c r="O244" s="75"/>
    </row>
    <row r="245" spans="1:15" x14ac:dyDescent="0.2">
      <c r="A245" s="2" t="s">
        <v>821</v>
      </c>
      <c r="B245" s="56">
        <v>1818</v>
      </c>
      <c r="C245" s="37" t="s">
        <v>687</v>
      </c>
      <c r="D245" s="41" t="s">
        <v>688</v>
      </c>
      <c r="E245" s="39">
        <v>0.51</v>
      </c>
      <c r="F245" s="19">
        <v>107.21</v>
      </c>
      <c r="G245" s="97"/>
      <c r="H245" s="107"/>
      <c r="I245" s="36">
        <f t="shared" si="34"/>
        <v>0</v>
      </c>
      <c r="J245" s="20">
        <f t="shared" si="35"/>
        <v>0</v>
      </c>
      <c r="K245" s="20">
        <f t="shared" si="36"/>
        <v>0</v>
      </c>
      <c r="M245" s="47"/>
      <c r="N245" s="47"/>
      <c r="O245" s="75"/>
    </row>
    <row r="246" spans="1:15" x14ac:dyDescent="0.2">
      <c r="A246" s="2" t="s">
        <v>821</v>
      </c>
      <c r="B246" s="56">
        <v>1819</v>
      </c>
      <c r="C246" s="37" t="s">
        <v>822</v>
      </c>
      <c r="D246" s="41" t="s">
        <v>823</v>
      </c>
      <c r="E246" s="39">
        <v>0.34</v>
      </c>
      <c r="F246" s="19">
        <v>55.34</v>
      </c>
      <c r="G246" s="97"/>
      <c r="H246" s="107"/>
      <c r="I246" s="36">
        <f t="shared" si="34"/>
        <v>0</v>
      </c>
      <c r="J246" s="20">
        <f t="shared" si="35"/>
        <v>0</v>
      </c>
      <c r="K246" s="20">
        <f t="shared" ref="K246" si="37">ROUND((G246*J246),2)</f>
        <v>0</v>
      </c>
      <c r="M246" s="47"/>
      <c r="N246" s="47"/>
      <c r="O246" s="75"/>
    </row>
    <row r="247" spans="1:15" x14ac:dyDescent="0.2">
      <c r="A247" s="2" t="s">
        <v>821</v>
      </c>
      <c r="B247" s="56">
        <v>1820</v>
      </c>
      <c r="C247" s="37" t="s">
        <v>695</v>
      </c>
      <c r="D247" s="41" t="s">
        <v>696</v>
      </c>
      <c r="E247" s="39">
        <v>0.66</v>
      </c>
      <c r="F247" s="19">
        <v>117.01</v>
      </c>
      <c r="G247" s="97"/>
      <c r="H247" s="107"/>
      <c r="I247" s="36">
        <f t="shared" si="34"/>
        <v>0</v>
      </c>
      <c r="J247" s="20">
        <f t="shared" si="35"/>
        <v>0</v>
      </c>
      <c r="K247" s="20">
        <f t="shared" si="36"/>
        <v>0</v>
      </c>
      <c r="M247" s="47"/>
      <c r="N247" s="47"/>
      <c r="O247" s="75"/>
    </row>
    <row r="248" spans="1:15" x14ac:dyDescent="0.2">
      <c r="A248" s="2" t="s">
        <v>821</v>
      </c>
      <c r="B248" s="56">
        <v>1821</v>
      </c>
      <c r="C248" s="37" t="s">
        <v>697</v>
      </c>
      <c r="D248" s="41" t="s">
        <v>698</v>
      </c>
      <c r="E248" s="39">
        <v>0.66</v>
      </c>
      <c r="F248" s="19">
        <v>117.01</v>
      </c>
      <c r="G248" s="97"/>
      <c r="H248" s="107"/>
      <c r="I248" s="36">
        <f t="shared" si="34"/>
        <v>0</v>
      </c>
      <c r="J248" s="20">
        <f t="shared" si="35"/>
        <v>0</v>
      </c>
      <c r="K248" s="20">
        <f t="shared" si="36"/>
        <v>0</v>
      </c>
      <c r="M248" s="47"/>
      <c r="N248" s="47"/>
      <c r="O248" s="75"/>
    </row>
    <row r="249" spans="1:15" x14ac:dyDescent="0.2">
      <c r="A249" s="2" t="s">
        <v>821</v>
      </c>
      <c r="B249" s="56">
        <v>1822</v>
      </c>
      <c r="C249" s="37" t="s">
        <v>699</v>
      </c>
      <c r="D249" s="41" t="s">
        <v>700</v>
      </c>
      <c r="E249" s="39">
        <v>0.35</v>
      </c>
      <c r="F249" s="19">
        <v>62.19</v>
      </c>
      <c r="G249" s="97"/>
      <c r="H249" s="107"/>
      <c r="I249" s="36">
        <f t="shared" si="34"/>
        <v>0</v>
      </c>
      <c r="J249" s="20">
        <f t="shared" si="35"/>
        <v>0</v>
      </c>
      <c r="K249" s="20">
        <f t="shared" si="36"/>
        <v>0</v>
      </c>
      <c r="M249" s="47"/>
      <c r="N249" s="47"/>
      <c r="O249" s="75"/>
    </row>
    <row r="250" spans="1:15" x14ac:dyDescent="0.2">
      <c r="A250" s="2" t="s">
        <v>821</v>
      </c>
      <c r="B250" s="56">
        <v>1823</v>
      </c>
      <c r="C250" s="37" t="s">
        <v>689</v>
      </c>
      <c r="D250" s="41" t="s">
        <v>690</v>
      </c>
      <c r="E250" s="39">
        <v>0.66</v>
      </c>
      <c r="F250" s="19">
        <v>117.01</v>
      </c>
      <c r="G250" s="97"/>
      <c r="H250" s="107"/>
      <c r="I250" s="36">
        <f t="shared" si="34"/>
        <v>0</v>
      </c>
      <c r="J250" s="20">
        <f t="shared" si="35"/>
        <v>0</v>
      </c>
      <c r="K250" s="20">
        <f t="shared" si="36"/>
        <v>0</v>
      </c>
      <c r="M250" s="47"/>
      <c r="N250" s="47"/>
      <c r="O250" s="75"/>
    </row>
    <row r="251" spans="1:15" x14ac:dyDescent="0.2">
      <c r="A251" s="2" t="s">
        <v>821</v>
      </c>
      <c r="B251" s="56">
        <v>1824</v>
      </c>
      <c r="C251" s="37" t="s">
        <v>701</v>
      </c>
      <c r="D251" s="41" t="s">
        <v>702</v>
      </c>
      <c r="E251" s="39">
        <v>0.48</v>
      </c>
      <c r="F251" s="19">
        <v>106.43</v>
      </c>
      <c r="G251" s="97"/>
      <c r="H251" s="107"/>
      <c r="I251" s="36">
        <f t="shared" si="34"/>
        <v>0</v>
      </c>
      <c r="J251" s="20">
        <f t="shared" si="35"/>
        <v>0</v>
      </c>
      <c r="K251" s="20">
        <f t="shared" si="36"/>
        <v>0</v>
      </c>
      <c r="M251" s="47"/>
      <c r="N251" s="47"/>
      <c r="O251" s="75"/>
    </row>
    <row r="252" spans="1:15" x14ac:dyDescent="0.2">
      <c r="A252" s="2" t="s">
        <v>821</v>
      </c>
      <c r="B252" s="56">
        <v>1825</v>
      </c>
      <c r="C252" s="37" t="s">
        <v>691</v>
      </c>
      <c r="D252" s="41" t="s">
        <v>692</v>
      </c>
      <c r="E252" s="39">
        <v>0.66</v>
      </c>
      <c r="F252" s="19">
        <v>117.01</v>
      </c>
      <c r="G252" s="97"/>
      <c r="H252" s="107"/>
      <c r="I252" s="36">
        <f t="shared" si="34"/>
        <v>0</v>
      </c>
      <c r="J252" s="20">
        <f t="shared" si="35"/>
        <v>0</v>
      </c>
      <c r="K252" s="20">
        <f t="shared" si="36"/>
        <v>0</v>
      </c>
      <c r="M252" s="47"/>
      <c r="N252" s="47"/>
      <c r="O252" s="75"/>
    </row>
    <row r="253" spans="1:15" x14ac:dyDescent="0.2">
      <c r="A253" s="2" t="s">
        <v>821</v>
      </c>
      <c r="B253" s="56">
        <v>1826</v>
      </c>
      <c r="C253" s="37" t="s">
        <v>693</v>
      </c>
      <c r="D253" s="41" t="s">
        <v>694</v>
      </c>
      <c r="E253" s="39">
        <v>0.66</v>
      </c>
      <c r="F253" s="19">
        <v>117.01</v>
      </c>
      <c r="G253" s="97"/>
      <c r="H253" s="107"/>
      <c r="I253" s="36">
        <f t="shared" si="34"/>
        <v>0</v>
      </c>
      <c r="J253" s="20">
        <f t="shared" si="35"/>
        <v>0</v>
      </c>
      <c r="K253" s="20">
        <f t="shared" si="36"/>
        <v>0</v>
      </c>
      <c r="M253" s="47"/>
      <c r="N253" s="47"/>
      <c r="O253" s="75"/>
    </row>
    <row r="254" spans="1:15" x14ac:dyDescent="0.2">
      <c r="A254" s="2" t="s">
        <v>821</v>
      </c>
      <c r="B254" s="56">
        <v>1827</v>
      </c>
      <c r="C254" s="37" t="s">
        <v>703</v>
      </c>
      <c r="D254" s="41" t="s">
        <v>704</v>
      </c>
      <c r="E254" s="39">
        <v>0.55000000000000004</v>
      </c>
      <c r="F254" s="19">
        <v>122.45</v>
      </c>
      <c r="G254" s="97"/>
      <c r="H254" s="107"/>
      <c r="I254" s="36">
        <f t="shared" si="34"/>
        <v>0</v>
      </c>
      <c r="J254" s="20">
        <f t="shared" si="35"/>
        <v>0</v>
      </c>
      <c r="K254" s="20">
        <f t="shared" si="36"/>
        <v>0</v>
      </c>
      <c r="M254" s="47"/>
      <c r="N254" s="47"/>
      <c r="O254" s="75"/>
    </row>
    <row r="255" spans="1:15" x14ac:dyDescent="0.2">
      <c r="A255" s="2" t="s">
        <v>821</v>
      </c>
      <c r="B255" s="56">
        <v>1828</v>
      </c>
      <c r="C255" s="37" t="s">
        <v>705</v>
      </c>
      <c r="D255" s="41" t="s">
        <v>706</v>
      </c>
      <c r="E255" s="39">
        <v>0.88</v>
      </c>
      <c r="F255" s="19">
        <v>155.07</v>
      </c>
      <c r="G255" s="97"/>
      <c r="H255" s="107"/>
      <c r="I255" s="36">
        <f t="shared" si="34"/>
        <v>0</v>
      </c>
      <c r="J255" s="20">
        <f t="shared" si="35"/>
        <v>0</v>
      </c>
      <c r="K255" s="20">
        <f t="shared" si="36"/>
        <v>0</v>
      </c>
      <c r="M255" s="47"/>
      <c r="N255" s="47"/>
      <c r="O255" s="75"/>
    </row>
    <row r="256" spans="1:15" x14ac:dyDescent="0.2">
      <c r="A256" s="2" t="s">
        <v>821</v>
      </c>
      <c r="B256" s="56">
        <v>1829</v>
      </c>
      <c r="C256" s="37" t="s">
        <v>707</v>
      </c>
      <c r="D256" s="41" t="s">
        <v>708</v>
      </c>
      <c r="E256" s="39">
        <v>0.79</v>
      </c>
      <c r="F256" s="19">
        <v>139.26</v>
      </c>
      <c r="G256" s="97"/>
      <c r="H256" s="107"/>
      <c r="I256" s="36">
        <f t="shared" si="34"/>
        <v>0</v>
      </c>
      <c r="J256" s="20">
        <f t="shared" si="35"/>
        <v>0</v>
      </c>
      <c r="K256" s="20">
        <f t="shared" si="36"/>
        <v>0</v>
      </c>
      <c r="M256" s="47"/>
      <c r="N256" s="47"/>
      <c r="O256" s="75"/>
    </row>
    <row r="257" spans="1:15" x14ac:dyDescent="0.2">
      <c r="A257" s="2" t="s">
        <v>821</v>
      </c>
      <c r="B257" s="56">
        <v>1831</v>
      </c>
      <c r="C257" s="37" t="s">
        <v>709</v>
      </c>
      <c r="D257" s="41" t="s">
        <v>710</v>
      </c>
      <c r="E257" s="39">
        <v>0.2</v>
      </c>
      <c r="F257" s="19">
        <v>47.79</v>
      </c>
      <c r="G257" s="97"/>
      <c r="H257" s="107"/>
      <c r="I257" s="36">
        <f t="shared" si="34"/>
        <v>0</v>
      </c>
      <c r="J257" s="20">
        <f t="shared" si="35"/>
        <v>0</v>
      </c>
      <c r="K257" s="20">
        <f t="shared" si="36"/>
        <v>0</v>
      </c>
      <c r="M257" s="47"/>
      <c r="N257" s="47"/>
      <c r="O257" s="75"/>
    </row>
    <row r="258" spans="1:15" x14ac:dyDescent="0.2">
      <c r="A258" s="2" t="s">
        <v>821</v>
      </c>
      <c r="B258" s="56">
        <v>1832</v>
      </c>
      <c r="C258" s="37" t="s">
        <v>711</v>
      </c>
      <c r="D258" s="41" t="s">
        <v>712</v>
      </c>
      <c r="E258" s="39">
        <v>0.55000000000000004</v>
      </c>
      <c r="F258" s="19">
        <v>88.69</v>
      </c>
      <c r="G258" s="97"/>
      <c r="H258" s="107"/>
      <c r="I258" s="36">
        <f t="shared" si="34"/>
        <v>0</v>
      </c>
      <c r="J258" s="20">
        <f t="shared" si="35"/>
        <v>0</v>
      </c>
      <c r="K258" s="20">
        <f t="shared" si="36"/>
        <v>0</v>
      </c>
      <c r="M258" s="47"/>
      <c r="N258" s="47"/>
      <c r="O258" s="75"/>
    </row>
    <row r="259" spans="1:15" x14ac:dyDescent="0.2">
      <c r="A259" s="2" t="s">
        <v>821</v>
      </c>
      <c r="B259" s="56">
        <v>1834</v>
      </c>
      <c r="C259" s="37" t="s">
        <v>713</v>
      </c>
      <c r="D259" s="41" t="s">
        <v>714</v>
      </c>
      <c r="E259" s="45">
        <v>0.16</v>
      </c>
      <c r="F259" s="19">
        <v>27</v>
      </c>
      <c r="G259" s="97"/>
      <c r="H259" s="107"/>
      <c r="I259" s="36">
        <f t="shared" si="34"/>
        <v>0</v>
      </c>
      <c r="J259" s="20">
        <f t="shared" si="35"/>
        <v>0</v>
      </c>
      <c r="K259" s="20">
        <f t="shared" si="36"/>
        <v>0</v>
      </c>
      <c r="M259" s="47"/>
      <c r="N259" s="47"/>
      <c r="O259" s="75"/>
    </row>
    <row r="260" spans="1:15" x14ac:dyDescent="0.2">
      <c r="B260" s="56"/>
      <c r="C260" s="37"/>
      <c r="D260" s="41"/>
      <c r="E260" s="39"/>
      <c r="F260" s="17"/>
      <c r="G260" s="101"/>
      <c r="H260" s="102"/>
      <c r="I260" s="36"/>
      <c r="J260" s="20"/>
      <c r="K260" s="20"/>
      <c r="M260" s="6"/>
      <c r="N260" s="6"/>
      <c r="O260" s="6"/>
    </row>
    <row r="261" spans="1:15" x14ac:dyDescent="0.2">
      <c r="B261" s="56"/>
      <c r="C261" s="9"/>
      <c r="D261" s="28" t="s">
        <v>818</v>
      </c>
      <c r="E261" s="9"/>
      <c r="F261" s="9"/>
      <c r="G261" s="108"/>
      <c r="H261" s="109"/>
      <c r="I261" s="9"/>
      <c r="J261" s="9"/>
      <c r="K261" s="9"/>
      <c r="M261" s="6"/>
      <c r="N261" s="6"/>
      <c r="O261" s="6"/>
    </row>
    <row r="262" spans="1:15" x14ac:dyDescent="0.2">
      <c r="A262" s="2" t="s">
        <v>824</v>
      </c>
      <c r="B262" s="56">
        <v>1901</v>
      </c>
      <c r="C262" s="57" t="s">
        <v>715</v>
      </c>
      <c r="D262" s="58" t="s">
        <v>716</v>
      </c>
      <c r="E262" s="59">
        <v>0.1597312398544796</v>
      </c>
      <c r="F262" s="17">
        <v>36.36</v>
      </c>
      <c r="G262" s="97"/>
      <c r="H262" s="107"/>
      <c r="I262" s="60">
        <f t="shared" ref="I262:I325" si="38">ROUND(H262,2)/F262</f>
        <v>0</v>
      </c>
      <c r="J262" s="20">
        <f t="shared" ref="J262:J325" si="39">E262*I262</f>
        <v>0</v>
      </c>
      <c r="K262" s="61">
        <f t="shared" ref="K262:K325" si="40">ROUND((G262*J262),2)</f>
        <v>0</v>
      </c>
    </row>
    <row r="263" spans="1:15" x14ac:dyDescent="0.2">
      <c r="A263" s="2" t="s">
        <v>824</v>
      </c>
      <c r="B263" s="56">
        <v>1902</v>
      </c>
      <c r="C263" s="37" t="s">
        <v>717</v>
      </c>
      <c r="D263" s="41" t="s">
        <v>718</v>
      </c>
      <c r="E263" s="39">
        <v>0.33379421016607147</v>
      </c>
      <c r="F263" s="17">
        <v>67.150000000000006</v>
      </c>
      <c r="G263" s="97"/>
      <c r="H263" s="107"/>
      <c r="I263" s="36">
        <f t="shared" si="38"/>
        <v>0</v>
      </c>
      <c r="J263" s="20">
        <f t="shared" si="39"/>
        <v>0</v>
      </c>
      <c r="K263" s="20">
        <f t="shared" si="40"/>
        <v>0</v>
      </c>
    </row>
    <row r="264" spans="1:15" x14ac:dyDescent="0.2">
      <c r="A264" s="2" t="s">
        <v>824</v>
      </c>
      <c r="B264" s="56">
        <v>1903</v>
      </c>
      <c r="C264" s="37" t="s">
        <v>719</v>
      </c>
      <c r="D264" s="41" t="s">
        <v>720</v>
      </c>
      <c r="E264" s="39">
        <v>0.33379421016607147</v>
      </c>
      <c r="F264" s="17">
        <v>67.150000000000006</v>
      </c>
      <c r="G264" s="97"/>
      <c r="H264" s="107"/>
      <c r="I264" s="36">
        <f t="shared" si="38"/>
        <v>0</v>
      </c>
      <c r="J264" s="20">
        <f t="shared" si="39"/>
        <v>0</v>
      </c>
      <c r="K264" s="20">
        <f t="shared" si="40"/>
        <v>0</v>
      </c>
    </row>
    <row r="265" spans="1:15" x14ac:dyDescent="0.2">
      <c r="A265" s="2" t="s">
        <v>824</v>
      </c>
      <c r="B265" s="56">
        <v>1904</v>
      </c>
      <c r="C265" s="37" t="s">
        <v>721</v>
      </c>
      <c r="D265" s="41" t="s">
        <v>722</v>
      </c>
      <c r="E265" s="39">
        <v>0.33379421016607147</v>
      </c>
      <c r="F265" s="17">
        <v>67.150000000000006</v>
      </c>
      <c r="G265" s="97"/>
      <c r="H265" s="107"/>
      <c r="I265" s="36">
        <f t="shared" si="38"/>
        <v>0</v>
      </c>
      <c r="J265" s="20">
        <f t="shared" si="39"/>
        <v>0</v>
      </c>
      <c r="K265" s="20">
        <f t="shared" si="40"/>
        <v>0</v>
      </c>
    </row>
    <row r="266" spans="1:15" x14ac:dyDescent="0.2">
      <c r="A266" s="2" t="s">
        <v>824</v>
      </c>
      <c r="B266" s="56">
        <v>1905</v>
      </c>
      <c r="C266" s="34" t="s">
        <v>462</v>
      </c>
      <c r="D266" s="34" t="s">
        <v>463</v>
      </c>
      <c r="E266" s="17">
        <v>0.2</v>
      </c>
      <c r="F266" s="17">
        <v>38.71</v>
      </c>
      <c r="G266" s="97"/>
      <c r="H266" s="98"/>
      <c r="I266" s="36">
        <f t="shared" si="38"/>
        <v>0</v>
      </c>
      <c r="J266" s="20">
        <f t="shared" si="39"/>
        <v>0</v>
      </c>
      <c r="K266" s="20">
        <f t="shared" si="40"/>
        <v>0</v>
      </c>
    </row>
    <row r="267" spans="1:15" x14ac:dyDescent="0.2">
      <c r="A267" s="2" t="s">
        <v>824</v>
      </c>
      <c r="B267" s="56">
        <v>1906</v>
      </c>
      <c r="C267" s="11" t="s">
        <v>464</v>
      </c>
      <c r="D267" s="11" t="s">
        <v>465</v>
      </c>
      <c r="E267" s="17">
        <v>0.25</v>
      </c>
      <c r="F267" s="17">
        <v>49</v>
      </c>
      <c r="G267" s="97"/>
      <c r="H267" s="98"/>
      <c r="I267" s="36">
        <f t="shared" si="38"/>
        <v>0</v>
      </c>
      <c r="J267" s="20">
        <f t="shared" si="39"/>
        <v>0</v>
      </c>
      <c r="K267" s="20">
        <f t="shared" si="40"/>
        <v>0</v>
      </c>
    </row>
    <row r="268" spans="1:15" x14ac:dyDescent="0.2">
      <c r="A268" s="2" t="s">
        <v>824</v>
      </c>
      <c r="B268" s="56">
        <v>1907</v>
      </c>
      <c r="C268" s="11" t="s">
        <v>466</v>
      </c>
      <c r="D268" s="11" t="s">
        <v>467</v>
      </c>
      <c r="E268" s="17">
        <v>0.39</v>
      </c>
      <c r="F268" s="17">
        <v>75.39</v>
      </c>
      <c r="G268" s="97"/>
      <c r="H268" s="98"/>
      <c r="I268" s="36">
        <f t="shared" si="38"/>
        <v>0</v>
      </c>
      <c r="J268" s="20">
        <f t="shared" si="39"/>
        <v>0</v>
      </c>
      <c r="K268" s="20">
        <f t="shared" si="40"/>
        <v>0</v>
      </c>
    </row>
    <row r="269" spans="1:15" x14ac:dyDescent="0.2">
      <c r="A269" s="2" t="s">
        <v>824</v>
      </c>
      <c r="B269" s="56">
        <v>1908</v>
      </c>
      <c r="C269" s="9" t="s">
        <v>460</v>
      </c>
      <c r="D269" s="9" t="s">
        <v>461</v>
      </c>
      <c r="E269" s="17">
        <v>0.43</v>
      </c>
      <c r="F269" s="17">
        <v>84.25</v>
      </c>
      <c r="G269" s="97"/>
      <c r="H269" s="98"/>
      <c r="I269" s="36">
        <f t="shared" si="38"/>
        <v>0</v>
      </c>
      <c r="J269" s="20">
        <f t="shared" si="39"/>
        <v>0</v>
      </c>
      <c r="K269" s="20">
        <f t="shared" si="40"/>
        <v>0</v>
      </c>
    </row>
    <row r="270" spans="1:15" x14ac:dyDescent="0.2">
      <c r="A270" s="2" t="s">
        <v>824</v>
      </c>
      <c r="B270" s="56">
        <v>1909</v>
      </c>
      <c r="C270" s="11" t="s">
        <v>468</v>
      </c>
      <c r="D270" s="11" t="s">
        <v>469</v>
      </c>
      <c r="E270" s="17">
        <v>0.25</v>
      </c>
      <c r="F270" s="17">
        <v>48.73</v>
      </c>
      <c r="G270" s="97"/>
      <c r="H270" s="98"/>
      <c r="I270" s="36">
        <f t="shared" si="38"/>
        <v>0</v>
      </c>
      <c r="J270" s="20">
        <f t="shared" si="39"/>
        <v>0</v>
      </c>
      <c r="K270" s="20">
        <f t="shared" si="40"/>
        <v>0</v>
      </c>
    </row>
    <row r="271" spans="1:15" x14ac:dyDescent="0.2">
      <c r="A271" s="2" t="s">
        <v>824</v>
      </c>
      <c r="B271" s="56">
        <v>1910</v>
      </c>
      <c r="C271" s="11" t="s">
        <v>470</v>
      </c>
      <c r="D271" s="11" t="s">
        <v>471</v>
      </c>
      <c r="E271" s="17">
        <v>0.33</v>
      </c>
      <c r="F271" s="17">
        <v>63.71</v>
      </c>
      <c r="G271" s="97"/>
      <c r="H271" s="98"/>
      <c r="I271" s="36">
        <f t="shared" si="38"/>
        <v>0</v>
      </c>
      <c r="J271" s="20">
        <f t="shared" si="39"/>
        <v>0</v>
      </c>
      <c r="K271" s="20">
        <f t="shared" si="40"/>
        <v>0</v>
      </c>
    </row>
    <row r="272" spans="1:15" x14ac:dyDescent="0.2">
      <c r="A272" s="2" t="s">
        <v>824</v>
      </c>
      <c r="B272" s="56">
        <v>1911</v>
      </c>
      <c r="C272" s="11" t="s">
        <v>472</v>
      </c>
      <c r="D272" s="11" t="s">
        <v>473</v>
      </c>
      <c r="E272" s="17">
        <v>0.53</v>
      </c>
      <c r="F272" s="17">
        <v>102.78</v>
      </c>
      <c r="G272" s="97"/>
      <c r="H272" s="98"/>
      <c r="I272" s="36">
        <f t="shared" si="38"/>
        <v>0</v>
      </c>
      <c r="J272" s="20">
        <f t="shared" si="39"/>
        <v>0</v>
      </c>
      <c r="K272" s="20">
        <f t="shared" si="40"/>
        <v>0</v>
      </c>
    </row>
    <row r="273" spans="1:11" x14ac:dyDescent="0.2">
      <c r="A273" s="2" t="s">
        <v>824</v>
      </c>
      <c r="B273" s="56">
        <v>1912</v>
      </c>
      <c r="C273" s="9" t="s">
        <v>446</v>
      </c>
      <c r="D273" s="9" t="s">
        <v>447</v>
      </c>
      <c r="E273" s="17">
        <v>0.42</v>
      </c>
      <c r="F273" s="17">
        <v>81.87</v>
      </c>
      <c r="G273" s="97"/>
      <c r="H273" s="107"/>
      <c r="I273" s="36">
        <f t="shared" si="38"/>
        <v>0</v>
      </c>
      <c r="J273" s="20">
        <f t="shared" si="39"/>
        <v>0</v>
      </c>
      <c r="K273" s="20">
        <f t="shared" si="40"/>
        <v>0</v>
      </c>
    </row>
    <row r="274" spans="1:11" x14ac:dyDescent="0.2">
      <c r="A274" s="2" t="s">
        <v>824</v>
      </c>
      <c r="B274" s="56">
        <v>1913</v>
      </c>
      <c r="C274" s="9" t="s">
        <v>448</v>
      </c>
      <c r="D274" s="9" t="s">
        <v>449</v>
      </c>
      <c r="E274" s="17">
        <v>0.63</v>
      </c>
      <c r="F274" s="17">
        <v>121.41</v>
      </c>
      <c r="G274" s="97"/>
      <c r="H274" s="98"/>
      <c r="I274" s="36">
        <f t="shared" si="38"/>
        <v>0</v>
      </c>
      <c r="J274" s="20">
        <f t="shared" si="39"/>
        <v>0</v>
      </c>
      <c r="K274" s="20">
        <f t="shared" si="40"/>
        <v>0</v>
      </c>
    </row>
    <row r="275" spans="1:11" x14ac:dyDescent="0.2">
      <c r="A275" s="2" t="s">
        <v>824</v>
      </c>
      <c r="B275" s="56">
        <v>1914</v>
      </c>
      <c r="C275" s="9" t="s">
        <v>450</v>
      </c>
      <c r="D275" s="9" t="s">
        <v>451</v>
      </c>
      <c r="E275" s="17">
        <v>0.63</v>
      </c>
      <c r="F275" s="17">
        <v>121.41</v>
      </c>
      <c r="G275" s="97"/>
      <c r="H275" s="98"/>
      <c r="I275" s="36">
        <f t="shared" si="38"/>
        <v>0</v>
      </c>
      <c r="J275" s="20">
        <f t="shared" si="39"/>
        <v>0</v>
      </c>
      <c r="K275" s="20">
        <f t="shared" si="40"/>
        <v>0</v>
      </c>
    </row>
    <row r="276" spans="1:11" x14ac:dyDescent="0.2">
      <c r="A276" s="2" t="s">
        <v>824</v>
      </c>
      <c r="B276" s="56">
        <v>1915</v>
      </c>
      <c r="C276" s="11" t="s">
        <v>474</v>
      </c>
      <c r="D276" s="11" t="s">
        <v>475</v>
      </c>
      <c r="E276" s="17">
        <v>0.53</v>
      </c>
      <c r="F276" s="17">
        <v>102.78</v>
      </c>
      <c r="G276" s="97"/>
      <c r="H276" s="98"/>
      <c r="I276" s="36">
        <f t="shared" si="38"/>
        <v>0</v>
      </c>
      <c r="J276" s="20">
        <f t="shared" si="39"/>
        <v>0</v>
      </c>
      <c r="K276" s="20">
        <f t="shared" si="40"/>
        <v>0</v>
      </c>
    </row>
    <row r="277" spans="1:11" x14ac:dyDescent="0.2">
      <c r="A277" s="2" t="s">
        <v>824</v>
      </c>
      <c r="B277" s="56">
        <v>1916</v>
      </c>
      <c r="C277" s="9" t="s">
        <v>452</v>
      </c>
      <c r="D277" s="9" t="s">
        <v>453</v>
      </c>
      <c r="E277" s="17">
        <v>0.76</v>
      </c>
      <c r="F277" s="17">
        <v>147.5</v>
      </c>
      <c r="G277" s="97"/>
      <c r="H277" s="98"/>
      <c r="I277" s="36">
        <f t="shared" si="38"/>
        <v>0</v>
      </c>
      <c r="J277" s="20">
        <f t="shared" si="39"/>
        <v>0</v>
      </c>
      <c r="K277" s="20">
        <f t="shared" si="40"/>
        <v>0</v>
      </c>
    </row>
    <row r="278" spans="1:11" x14ac:dyDescent="0.2">
      <c r="A278" s="2" t="s">
        <v>824</v>
      </c>
      <c r="B278" s="56">
        <v>1917</v>
      </c>
      <c r="C278" s="11" t="s">
        <v>476</v>
      </c>
      <c r="D278" s="11" t="s">
        <v>477</v>
      </c>
      <c r="E278" s="17">
        <v>0.26</v>
      </c>
      <c r="F278" s="17">
        <v>49.42</v>
      </c>
      <c r="G278" s="97"/>
      <c r="H278" s="98"/>
      <c r="I278" s="36">
        <f t="shared" si="38"/>
        <v>0</v>
      </c>
      <c r="J278" s="20">
        <f t="shared" si="39"/>
        <v>0</v>
      </c>
      <c r="K278" s="20">
        <f t="shared" si="40"/>
        <v>0</v>
      </c>
    </row>
    <row r="279" spans="1:11" x14ac:dyDescent="0.2">
      <c r="A279" s="2" t="s">
        <v>824</v>
      </c>
      <c r="B279" s="56">
        <v>1918</v>
      </c>
      <c r="C279" s="11" t="s">
        <v>478</v>
      </c>
      <c r="D279" s="11" t="s">
        <v>479</v>
      </c>
      <c r="E279" s="17">
        <v>0.28999999999999998</v>
      </c>
      <c r="F279" s="17">
        <v>55.91</v>
      </c>
      <c r="G279" s="97"/>
      <c r="H279" s="98"/>
      <c r="I279" s="36">
        <f t="shared" si="38"/>
        <v>0</v>
      </c>
      <c r="J279" s="20">
        <f t="shared" si="39"/>
        <v>0</v>
      </c>
      <c r="K279" s="20">
        <f t="shared" si="40"/>
        <v>0</v>
      </c>
    </row>
    <row r="280" spans="1:11" x14ac:dyDescent="0.2">
      <c r="A280" s="2" t="s">
        <v>824</v>
      </c>
      <c r="B280" s="56">
        <v>1919</v>
      </c>
      <c r="C280" s="11" t="s">
        <v>480</v>
      </c>
      <c r="D280" s="11" t="s">
        <v>481</v>
      </c>
      <c r="E280" s="17">
        <v>0.31</v>
      </c>
      <c r="F280" s="17">
        <v>59.88</v>
      </c>
      <c r="G280" s="97"/>
      <c r="H280" s="98"/>
      <c r="I280" s="36">
        <f t="shared" si="38"/>
        <v>0</v>
      </c>
      <c r="J280" s="20">
        <f t="shared" si="39"/>
        <v>0</v>
      </c>
      <c r="K280" s="20">
        <f t="shared" si="40"/>
        <v>0</v>
      </c>
    </row>
    <row r="281" spans="1:11" x14ac:dyDescent="0.2">
      <c r="A281" s="2" t="s">
        <v>824</v>
      </c>
      <c r="B281" s="56">
        <v>1920</v>
      </c>
      <c r="C281" s="9" t="s">
        <v>454</v>
      </c>
      <c r="D281" s="9" t="s">
        <v>455</v>
      </c>
      <c r="E281" s="17">
        <v>0.37</v>
      </c>
      <c r="F281" s="17">
        <v>72.38</v>
      </c>
      <c r="G281" s="97"/>
      <c r="H281" s="98"/>
      <c r="I281" s="36">
        <f t="shared" si="38"/>
        <v>0</v>
      </c>
      <c r="J281" s="20">
        <f t="shared" si="39"/>
        <v>0</v>
      </c>
      <c r="K281" s="20">
        <f t="shared" si="40"/>
        <v>0</v>
      </c>
    </row>
    <row r="282" spans="1:11" x14ac:dyDescent="0.2">
      <c r="A282" s="2" t="s">
        <v>824</v>
      </c>
      <c r="B282" s="56">
        <v>1921</v>
      </c>
      <c r="C282" s="9" t="s">
        <v>456</v>
      </c>
      <c r="D282" s="9" t="s">
        <v>457</v>
      </c>
      <c r="E282" s="17">
        <v>0.41</v>
      </c>
      <c r="F282" s="17">
        <v>78.95</v>
      </c>
      <c r="G282" s="97"/>
      <c r="H282" s="98"/>
      <c r="I282" s="36">
        <f t="shared" si="38"/>
        <v>0</v>
      </c>
      <c r="J282" s="20">
        <f t="shared" si="39"/>
        <v>0</v>
      </c>
      <c r="K282" s="20">
        <f t="shared" si="40"/>
        <v>0</v>
      </c>
    </row>
    <row r="283" spans="1:11" x14ac:dyDescent="0.2">
      <c r="A283" s="2" t="s">
        <v>824</v>
      </c>
      <c r="B283" s="56">
        <v>1922</v>
      </c>
      <c r="C283" s="9" t="s">
        <v>458</v>
      </c>
      <c r="D283" s="9" t="s">
        <v>459</v>
      </c>
      <c r="E283" s="17">
        <v>0.43</v>
      </c>
      <c r="F283" s="17">
        <v>82.97</v>
      </c>
      <c r="G283" s="97"/>
      <c r="H283" s="98"/>
      <c r="I283" s="36">
        <f t="shared" si="38"/>
        <v>0</v>
      </c>
      <c r="J283" s="20">
        <f t="shared" si="39"/>
        <v>0</v>
      </c>
      <c r="K283" s="20">
        <f t="shared" si="40"/>
        <v>0</v>
      </c>
    </row>
    <row r="284" spans="1:11" x14ac:dyDescent="0.2">
      <c r="A284" s="2" t="s">
        <v>824</v>
      </c>
      <c r="B284" s="56">
        <v>1923</v>
      </c>
      <c r="C284" s="11" t="s">
        <v>482</v>
      </c>
      <c r="D284" s="11" t="s">
        <v>483</v>
      </c>
      <c r="E284" s="17">
        <v>0.28000000000000003</v>
      </c>
      <c r="F284" s="17">
        <v>54.66</v>
      </c>
      <c r="G284" s="97"/>
      <c r="H284" s="98"/>
      <c r="I284" s="36">
        <f t="shared" si="38"/>
        <v>0</v>
      </c>
      <c r="J284" s="20">
        <f t="shared" si="39"/>
        <v>0</v>
      </c>
      <c r="K284" s="20">
        <f t="shared" si="40"/>
        <v>0</v>
      </c>
    </row>
    <row r="285" spans="1:11" x14ac:dyDescent="0.2">
      <c r="A285" s="2" t="s">
        <v>824</v>
      </c>
      <c r="B285" s="56">
        <v>1924</v>
      </c>
      <c r="C285" s="11" t="s">
        <v>484</v>
      </c>
      <c r="D285" s="11" t="s">
        <v>485</v>
      </c>
      <c r="E285" s="17">
        <v>0.34</v>
      </c>
      <c r="F285" s="17">
        <v>65.84</v>
      </c>
      <c r="G285" s="97"/>
      <c r="H285" s="98"/>
      <c r="I285" s="36">
        <f t="shared" si="38"/>
        <v>0</v>
      </c>
      <c r="J285" s="20">
        <f t="shared" si="39"/>
        <v>0</v>
      </c>
      <c r="K285" s="20">
        <f t="shared" si="40"/>
        <v>0</v>
      </c>
    </row>
    <row r="286" spans="1:11" x14ac:dyDescent="0.2">
      <c r="A286" s="2" t="s">
        <v>824</v>
      </c>
      <c r="B286" s="56">
        <v>1925</v>
      </c>
      <c r="C286" s="11" t="s">
        <v>486</v>
      </c>
      <c r="D286" s="11" t="s">
        <v>487</v>
      </c>
      <c r="E286" s="17">
        <v>0.43</v>
      </c>
      <c r="F286" s="17">
        <v>82.48</v>
      </c>
      <c r="G286" s="97"/>
      <c r="H286" s="98"/>
      <c r="I286" s="36">
        <f t="shared" si="38"/>
        <v>0</v>
      </c>
      <c r="J286" s="20">
        <f t="shared" si="39"/>
        <v>0</v>
      </c>
      <c r="K286" s="20">
        <f t="shared" si="40"/>
        <v>0</v>
      </c>
    </row>
    <row r="287" spans="1:11" x14ac:dyDescent="0.2">
      <c r="A287" s="2" t="s">
        <v>824</v>
      </c>
      <c r="B287" s="56">
        <v>1926</v>
      </c>
      <c r="C287" s="11" t="s">
        <v>489</v>
      </c>
      <c r="D287" s="11" t="s">
        <v>490</v>
      </c>
      <c r="E287" s="17">
        <v>0.26</v>
      </c>
      <c r="F287" s="17">
        <v>50.41</v>
      </c>
      <c r="G287" s="97"/>
      <c r="H287" s="98"/>
      <c r="I287" s="36">
        <f t="shared" si="38"/>
        <v>0</v>
      </c>
      <c r="J287" s="20">
        <f t="shared" si="39"/>
        <v>0</v>
      </c>
      <c r="K287" s="20">
        <f t="shared" si="40"/>
        <v>0</v>
      </c>
    </row>
    <row r="288" spans="1:11" x14ac:dyDescent="0.2">
      <c r="A288" s="2" t="s">
        <v>824</v>
      </c>
      <c r="B288" s="56">
        <v>1927</v>
      </c>
      <c r="C288" s="11" t="s">
        <v>491</v>
      </c>
      <c r="D288" s="11" t="s">
        <v>492</v>
      </c>
      <c r="E288" s="17">
        <v>0.32</v>
      </c>
      <c r="F288" s="17">
        <v>61.36</v>
      </c>
      <c r="G288" s="97"/>
      <c r="H288" s="98"/>
      <c r="I288" s="36">
        <f t="shared" si="38"/>
        <v>0</v>
      </c>
      <c r="J288" s="20">
        <f t="shared" si="39"/>
        <v>0</v>
      </c>
      <c r="K288" s="20">
        <f t="shared" si="40"/>
        <v>0</v>
      </c>
    </row>
    <row r="289" spans="1:23" x14ac:dyDescent="0.2">
      <c r="A289" s="2" t="s">
        <v>824</v>
      </c>
      <c r="B289" s="56">
        <v>1928</v>
      </c>
      <c r="C289" s="11" t="s">
        <v>493</v>
      </c>
      <c r="D289" s="11" t="s">
        <v>494</v>
      </c>
      <c r="E289" s="17">
        <v>0.35</v>
      </c>
      <c r="F289" s="17">
        <v>68.69</v>
      </c>
      <c r="G289" s="97"/>
      <c r="H289" s="98"/>
      <c r="I289" s="36">
        <f t="shared" si="38"/>
        <v>0</v>
      </c>
      <c r="J289" s="20">
        <f t="shared" si="39"/>
        <v>0</v>
      </c>
      <c r="K289" s="20">
        <f t="shared" si="40"/>
        <v>0</v>
      </c>
    </row>
    <row r="290" spans="1:23" x14ac:dyDescent="0.2">
      <c r="A290" s="2" t="s">
        <v>824</v>
      </c>
      <c r="B290" s="56">
        <v>1929</v>
      </c>
      <c r="C290" s="11" t="s">
        <v>495</v>
      </c>
      <c r="D290" s="11" t="s">
        <v>496</v>
      </c>
      <c r="E290" s="17">
        <v>0.31</v>
      </c>
      <c r="F290" s="17">
        <v>59.68</v>
      </c>
      <c r="G290" s="97"/>
      <c r="H290" s="98"/>
      <c r="I290" s="36">
        <f t="shared" si="38"/>
        <v>0</v>
      </c>
      <c r="J290" s="20">
        <f t="shared" si="39"/>
        <v>0</v>
      </c>
      <c r="K290" s="20">
        <f t="shared" si="40"/>
        <v>0</v>
      </c>
    </row>
    <row r="291" spans="1:23" x14ac:dyDescent="0.2">
      <c r="A291" s="2" t="s">
        <v>824</v>
      </c>
      <c r="B291" s="56">
        <v>1930</v>
      </c>
      <c r="C291" s="11" t="s">
        <v>497</v>
      </c>
      <c r="D291" s="11" t="s">
        <v>498</v>
      </c>
      <c r="E291" s="17">
        <v>0.39</v>
      </c>
      <c r="F291" s="17">
        <v>75.319999999999993</v>
      </c>
      <c r="G291" s="97"/>
      <c r="H291" s="98"/>
      <c r="I291" s="36">
        <f t="shared" si="38"/>
        <v>0</v>
      </c>
      <c r="J291" s="20">
        <f t="shared" si="39"/>
        <v>0</v>
      </c>
      <c r="K291" s="20">
        <f t="shared" si="40"/>
        <v>0</v>
      </c>
    </row>
    <row r="292" spans="1:23" s="6" customFormat="1" x14ac:dyDescent="0.2">
      <c r="A292" s="2" t="s">
        <v>824</v>
      </c>
      <c r="B292" s="56">
        <v>1931</v>
      </c>
      <c r="C292" s="11" t="s">
        <v>499</v>
      </c>
      <c r="D292" s="11" t="s">
        <v>500</v>
      </c>
      <c r="E292" s="17">
        <v>0.49</v>
      </c>
      <c r="F292" s="17">
        <v>95.34</v>
      </c>
      <c r="G292" s="97"/>
      <c r="H292" s="98"/>
      <c r="I292" s="36">
        <f t="shared" si="38"/>
        <v>0</v>
      </c>
      <c r="J292" s="20">
        <f t="shared" si="39"/>
        <v>0</v>
      </c>
      <c r="K292" s="20">
        <f t="shared" si="40"/>
        <v>0</v>
      </c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x14ac:dyDescent="0.2">
      <c r="A293" s="2" t="s">
        <v>824</v>
      </c>
      <c r="B293" s="56">
        <v>2001</v>
      </c>
      <c r="C293" s="11" t="s">
        <v>501</v>
      </c>
      <c r="D293" s="11" t="s">
        <v>502</v>
      </c>
      <c r="E293" s="17">
        <v>0.2</v>
      </c>
      <c r="F293" s="17">
        <v>38.53</v>
      </c>
      <c r="G293" s="97"/>
      <c r="H293" s="98"/>
      <c r="I293" s="36">
        <f t="shared" si="38"/>
        <v>0</v>
      </c>
      <c r="J293" s="20">
        <f t="shared" si="39"/>
        <v>0</v>
      </c>
      <c r="K293" s="20">
        <f t="shared" si="40"/>
        <v>0</v>
      </c>
    </row>
    <row r="294" spans="1:23" x14ac:dyDescent="0.2">
      <c r="A294" s="2" t="s">
        <v>824</v>
      </c>
      <c r="B294" s="56">
        <v>2002</v>
      </c>
      <c r="C294" s="11" t="s">
        <v>503</v>
      </c>
      <c r="D294" s="11" t="s">
        <v>504</v>
      </c>
      <c r="E294" s="17">
        <v>0.23</v>
      </c>
      <c r="F294" s="17">
        <v>43.92</v>
      </c>
      <c r="G294" s="97"/>
      <c r="H294" s="98"/>
      <c r="I294" s="36">
        <f t="shared" si="38"/>
        <v>0</v>
      </c>
      <c r="J294" s="20">
        <f t="shared" si="39"/>
        <v>0</v>
      </c>
      <c r="K294" s="20">
        <f t="shared" si="40"/>
        <v>0</v>
      </c>
    </row>
    <row r="295" spans="1:23" x14ac:dyDescent="0.2">
      <c r="A295" s="2" t="s">
        <v>824</v>
      </c>
      <c r="B295" s="56">
        <v>2003</v>
      </c>
      <c r="C295" s="11" t="s">
        <v>505</v>
      </c>
      <c r="D295" s="11" t="s">
        <v>506</v>
      </c>
      <c r="E295" s="17">
        <v>0.25</v>
      </c>
      <c r="F295" s="17">
        <v>47.96</v>
      </c>
      <c r="G295" s="97"/>
      <c r="H295" s="98"/>
      <c r="I295" s="36">
        <f t="shared" si="38"/>
        <v>0</v>
      </c>
      <c r="J295" s="20">
        <f t="shared" si="39"/>
        <v>0</v>
      </c>
      <c r="K295" s="20">
        <f t="shared" si="40"/>
        <v>0</v>
      </c>
    </row>
    <row r="296" spans="1:23" x14ac:dyDescent="0.2">
      <c r="A296" s="2" t="s">
        <v>824</v>
      </c>
      <c r="B296" s="56">
        <v>2004</v>
      </c>
      <c r="C296" s="11" t="s">
        <v>507</v>
      </c>
      <c r="D296" s="11" t="s">
        <v>508</v>
      </c>
      <c r="E296" s="17">
        <v>0.25</v>
      </c>
      <c r="F296" s="17">
        <v>47.81</v>
      </c>
      <c r="G296" s="97"/>
      <c r="H296" s="98"/>
      <c r="I296" s="36">
        <f t="shared" si="38"/>
        <v>0</v>
      </c>
      <c r="J296" s="20">
        <f t="shared" si="39"/>
        <v>0</v>
      </c>
      <c r="K296" s="20">
        <f t="shared" si="40"/>
        <v>0</v>
      </c>
    </row>
    <row r="297" spans="1:23" x14ac:dyDescent="0.2">
      <c r="A297" s="2" t="s">
        <v>824</v>
      </c>
      <c r="B297" s="56">
        <v>2005</v>
      </c>
      <c r="C297" s="11" t="s">
        <v>509</v>
      </c>
      <c r="D297" s="11" t="s">
        <v>510</v>
      </c>
      <c r="E297" s="17">
        <v>0.3</v>
      </c>
      <c r="F297" s="17">
        <v>57.89</v>
      </c>
      <c r="G297" s="97"/>
      <c r="H297" s="98"/>
      <c r="I297" s="36">
        <f t="shared" si="38"/>
        <v>0</v>
      </c>
      <c r="J297" s="20">
        <f t="shared" si="39"/>
        <v>0</v>
      </c>
      <c r="K297" s="20">
        <f t="shared" si="40"/>
        <v>0</v>
      </c>
    </row>
    <row r="298" spans="1:23" x14ac:dyDescent="0.2">
      <c r="A298" s="2" t="s">
        <v>824</v>
      </c>
      <c r="B298" s="56">
        <v>2006</v>
      </c>
      <c r="C298" s="11" t="s">
        <v>511</v>
      </c>
      <c r="D298" s="11" t="s">
        <v>512</v>
      </c>
      <c r="E298" s="17">
        <v>0.39</v>
      </c>
      <c r="F298" s="17">
        <v>74.599999999999994</v>
      </c>
      <c r="G298" s="97"/>
      <c r="H298" s="98"/>
      <c r="I298" s="36">
        <f t="shared" si="38"/>
        <v>0</v>
      </c>
      <c r="J298" s="20">
        <f t="shared" si="39"/>
        <v>0</v>
      </c>
      <c r="K298" s="20">
        <f t="shared" si="40"/>
        <v>0</v>
      </c>
    </row>
    <row r="299" spans="1:23" x14ac:dyDescent="0.2">
      <c r="A299" s="2" t="s">
        <v>824</v>
      </c>
      <c r="B299" s="56">
        <v>2007</v>
      </c>
      <c r="C299" s="9" t="s">
        <v>383</v>
      </c>
      <c r="D299" s="9" t="s">
        <v>488</v>
      </c>
      <c r="E299" s="17">
        <v>0.66</v>
      </c>
      <c r="F299" s="17">
        <v>128.38</v>
      </c>
      <c r="G299" s="97"/>
      <c r="H299" s="107"/>
      <c r="I299" s="36">
        <f t="shared" si="38"/>
        <v>0</v>
      </c>
      <c r="J299" s="20">
        <f t="shared" si="39"/>
        <v>0</v>
      </c>
      <c r="K299" s="20">
        <f t="shared" si="40"/>
        <v>0</v>
      </c>
    </row>
    <row r="300" spans="1:23" x14ac:dyDescent="0.2">
      <c r="A300" s="2" t="s">
        <v>824</v>
      </c>
      <c r="B300" s="56">
        <v>2008</v>
      </c>
      <c r="C300" s="37" t="s">
        <v>723</v>
      </c>
      <c r="D300" s="41" t="s">
        <v>724</v>
      </c>
      <c r="E300" s="39">
        <v>4.2136601761313112E-2</v>
      </c>
      <c r="F300" s="17">
        <v>11.08</v>
      </c>
      <c r="G300" s="97"/>
      <c r="H300" s="107"/>
      <c r="I300" s="36">
        <f t="shared" si="38"/>
        <v>0</v>
      </c>
      <c r="J300" s="20">
        <f t="shared" si="39"/>
        <v>0</v>
      </c>
      <c r="K300" s="20">
        <f t="shared" si="40"/>
        <v>0</v>
      </c>
    </row>
    <row r="301" spans="1:23" x14ac:dyDescent="0.2">
      <c r="A301" s="2" t="s">
        <v>824</v>
      </c>
      <c r="B301" s="56">
        <v>2009</v>
      </c>
      <c r="C301" s="37" t="s">
        <v>725</v>
      </c>
      <c r="D301" s="41" t="s">
        <v>726</v>
      </c>
      <c r="E301" s="46">
        <v>18.467057969352282</v>
      </c>
      <c r="F301" s="17">
        <v>3866.43</v>
      </c>
      <c r="G301" s="97"/>
      <c r="H301" s="107"/>
      <c r="I301" s="36">
        <f t="shared" si="38"/>
        <v>0</v>
      </c>
      <c r="J301" s="20">
        <f t="shared" si="39"/>
        <v>0</v>
      </c>
      <c r="K301" s="20">
        <f t="shared" si="40"/>
        <v>0</v>
      </c>
    </row>
    <row r="302" spans="1:23" x14ac:dyDescent="0.2">
      <c r="A302" s="2" t="s">
        <v>824</v>
      </c>
      <c r="B302" s="56">
        <v>2011</v>
      </c>
      <c r="C302" s="9" t="s">
        <v>357</v>
      </c>
      <c r="D302" s="9" t="s">
        <v>358</v>
      </c>
      <c r="E302" s="20">
        <v>0.18</v>
      </c>
      <c r="F302" s="20">
        <v>27.68</v>
      </c>
      <c r="G302" s="97"/>
      <c r="H302" s="107"/>
      <c r="I302" s="36">
        <f t="shared" si="38"/>
        <v>0</v>
      </c>
      <c r="J302" s="20">
        <f t="shared" si="39"/>
        <v>0</v>
      </c>
      <c r="K302" s="20">
        <f t="shared" si="40"/>
        <v>0</v>
      </c>
    </row>
    <row r="303" spans="1:23" x14ac:dyDescent="0.2">
      <c r="A303" s="2" t="s">
        <v>824</v>
      </c>
      <c r="B303" s="56">
        <v>2012</v>
      </c>
      <c r="C303" s="9" t="s">
        <v>359</v>
      </c>
      <c r="D303" s="9" t="s">
        <v>360</v>
      </c>
      <c r="E303" s="20">
        <v>0.25</v>
      </c>
      <c r="F303" s="20">
        <v>37.89</v>
      </c>
      <c r="G303" s="97"/>
      <c r="H303" s="107"/>
      <c r="I303" s="36">
        <f t="shared" si="38"/>
        <v>0</v>
      </c>
      <c r="J303" s="20">
        <f t="shared" si="39"/>
        <v>0</v>
      </c>
      <c r="K303" s="20">
        <f t="shared" si="40"/>
        <v>0</v>
      </c>
    </row>
    <row r="304" spans="1:23" x14ac:dyDescent="0.2">
      <c r="A304" s="2" t="s">
        <v>824</v>
      </c>
      <c r="B304" s="56">
        <v>2013</v>
      </c>
      <c r="C304" s="9" t="s">
        <v>361</v>
      </c>
      <c r="D304" s="9" t="s">
        <v>362</v>
      </c>
      <c r="E304" s="20">
        <v>0.42</v>
      </c>
      <c r="F304" s="20">
        <v>64.040000000000006</v>
      </c>
      <c r="G304" s="97"/>
      <c r="H304" s="98"/>
      <c r="I304" s="36">
        <f t="shared" si="38"/>
        <v>0</v>
      </c>
      <c r="J304" s="20">
        <f t="shared" si="39"/>
        <v>0</v>
      </c>
      <c r="K304" s="20">
        <f t="shared" si="40"/>
        <v>0</v>
      </c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11" x14ac:dyDescent="0.2">
      <c r="A305" s="2" t="s">
        <v>824</v>
      </c>
      <c r="B305" s="56">
        <v>2014</v>
      </c>
      <c r="C305" s="9" t="s">
        <v>363</v>
      </c>
      <c r="D305" s="9" t="s">
        <v>364</v>
      </c>
      <c r="E305" s="20">
        <v>0.11</v>
      </c>
      <c r="F305" s="20">
        <v>20.83</v>
      </c>
      <c r="G305" s="97"/>
      <c r="H305" s="98"/>
      <c r="I305" s="36">
        <f t="shared" si="38"/>
        <v>0</v>
      </c>
      <c r="J305" s="20">
        <f t="shared" si="39"/>
        <v>0</v>
      </c>
      <c r="K305" s="20">
        <f t="shared" si="40"/>
        <v>0</v>
      </c>
    </row>
    <row r="306" spans="1:11" x14ac:dyDescent="0.2">
      <c r="A306" s="2" t="s">
        <v>824</v>
      </c>
      <c r="B306" s="56">
        <v>2015</v>
      </c>
      <c r="C306" s="9" t="s">
        <v>365</v>
      </c>
      <c r="D306" s="9" t="s">
        <v>366</v>
      </c>
      <c r="E306" s="20">
        <v>0.13</v>
      </c>
      <c r="F306" s="20">
        <v>25.51</v>
      </c>
      <c r="G306" s="97"/>
      <c r="H306" s="98"/>
      <c r="I306" s="36">
        <f t="shared" si="38"/>
        <v>0</v>
      </c>
      <c r="J306" s="20">
        <f t="shared" si="39"/>
        <v>0</v>
      </c>
      <c r="K306" s="20">
        <f t="shared" si="40"/>
        <v>0</v>
      </c>
    </row>
    <row r="307" spans="1:11" x14ac:dyDescent="0.2">
      <c r="A307" s="2" t="s">
        <v>824</v>
      </c>
      <c r="B307" s="56">
        <v>2016</v>
      </c>
      <c r="C307" s="9" t="s">
        <v>367</v>
      </c>
      <c r="D307" s="9" t="s">
        <v>368</v>
      </c>
      <c r="E307" s="20">
        <v>0.37</v>
      </c>
      <c r="F307" s="20">
        <v>64.349999999999994</v>
      </c>
      <c r="G307" s="97"/>
      <c r="H307" s="98"/>
      <c r="I307" s="36">
        <f t="shared" si="38"/>
        <v>0</v>
      </c>
      <c r="J307" s="20">
        <f t="shared" si="39"/>
        <v>0</v>
      </c>
      <c r="K307" s="20">
        <f t="shared" si="40"/>
        <v>0</v>
      </c>
    </row>
    <row r="308" spans="1:11" x14ac:dyDescent="0.2">
      <c r="A308" s="2" t="s">
        <v>824</v>
      </c>
      <c r="B308" s="56">
        <v>2017</v>
      </c>
      <c r="C308" s="9" t="s">
        <v>369</v>
      </c>
      <c r="D308" s="9" t="s">
        <v>370</v>
      </c>
      <c r="E308" s="20">
        <v>0.2</v>
      </c>
      <c r="F308" s="20">
        <v>38.200000000000003</v>
      </c>
      <c r="G308" s="97"/>
      <c r="H308" s="98"/>
      <c r="I308" s="36">
        <f t="shared" si="38"/>
        <v>0</v>
      </c>
      <c r="J308" s="20">
        <f t="shared" si="39"/>
        <v>0</v>
      </c>
      <c r="K308" s="20">
        <f t="shared" si="40"/>
        <v>0</v>
      </c>
    </row>
    <row r="309" spans="1:11" x14ac:dyDescent="0.2">
      <c r="A309" s="2" t="s">
        <v>824</v>
      </c>
      <c r="B309" s="56">
        <v>2018</v>
      </c>
      <c r="C309" s="9" t="s">
        <v>371</v>
      </c>
      <c r="D309" s="9" t="s">
        <v>372</v>
      </c>
      <c r="E309" s="21">
        <v>0.17</v>
      </c>
      <c r="F309" s="21">
        <v>33.57</v>
      </c>
      <c r="G309" s="97"/>
      <c r="H309" s="110"/>
      <c r="I309" s="36">
        <f t="shared" si="38"/>
        <v>0</v>
      </c>
      <c r="J309" s="20">
        <f t="shared" si="39"/>
        <v>0</v>
      </c>
      <c r="K309" s="20">
        <f t="shared" si="40"/>
        <v>0</v>
      </c>
    </row>
    <row r="310" spans="1:11" x14ac:dyDescent="0.2">
      <c r="A310" s="2" t="s">
        <v>824</v>
      </c>
      <c r="B310" s="56">
        <v>2019</v>
      </c>
      <c r="C310" s="9" t="s">
        <v>373</v>
      </c>
      <c r="D310" s="9" t="s">
        <v>374</v>
      </c>
      <c r="E310" s="21">
        <v>0.21</v>
      </c>
      <c r="F310" s="21">
        <v>39.99</v>
      </c>
      <c r="G310" s="97"/>
      <c r="H310" s="110"/>
      <c r="I310" s="36">
        <f t="shared" si="38"/>
        <v>0</v>
      </c>
      <c r="J310" s="20">
        <f t="shared" si="39"/>
        <v>0</v>
      </c>
      <c r="K310" s="20">
        <f t="shared" si="40"/>
        <v>0</v>
      </c>
    </row>
    <row r="311" spans="1:11" x14ac:dyDescent="0.2">
      <c r="A311" s="2" t="s">
        <v>824</v>
      </c>
      <c r="B311" s="56">
        <v>2020</v>
      </c>
      <c r="C311" s="9" t="s">
        <v>375</v>
      </c>
      <c r="D311" s="9" t="s">
        <v>376</v>
      </c>
      <c r="E311" s="21">
        <v>0.23</v>
      </c>
      <c r="F311" s="21">
        <v>43.92</v>
      </c>
      <c r="G311" s="97"/>
      <c r="H311" s="110"/>
      <c r="I311" s="36">
        <f t="shared" si="38"/>
        <v>0</v>
      </c>
      <c r="J311" s="20">
        <f t="shared" si="39"/>
        <v>0</v>
      </c>
      <c r="K311" s="20">
        <f t="shared" si="40"/>
        <v>0</v>
      </c>
    </row>
    <row r="312" spans="1:11" x14ac:dyDescent="0.2">
      <c r="A312" s="2" t="s">
        <v>824</v>
      </c>
      <c r="B312" s="56">
        <v>2021</v>
      </c>
      <c r="C312" s="9" t="s">
        <v>377</v>
      </c>
      <c r="D312" s="9" t="s">
        <v>378</v>
      </c>
      <c r="E312" s="22">
        <v>0.11</v>
      </c>
      <c r="F312" s="22">
        <v>20.83</v>
      </c>
      <c r="G312" s="97"/>
      <c r="H312" s="110"/>
      <c r="I312" s="36">
        <f t="shared" si="38"/>
        <v>0</v>
      </c>
      <c r="J312" s="20">
        <f t="shared" si="39"/>
        <v>0</v>
      </c>
      <c r="K312" s="20">
        <f t="shared" si="40"/>
        <v>0</v>
      </c>
    </row>
    <row r="313" spans="1:11" x14ac:dyDescent="0.2">
      <c r="A313" s="2" t="s">
        <v>824</v>
      </c>
      <c r="B313" s="56">
        <v>2022</v>
      </c>
      <c r="C313" s="9" t="s">
        <v>379</v>
      </c>
      <c r="D313" s="9" t="s">
        <v>380</v>
      </c>
      <c r="E313" s="22">
        <v>0.13</v>
      </c>
      <c r="F313" s="22">
        <v>25.51</v>
      </c>
      <c r="G313" s="97"/>
      <c r="H313" s="110"/>
      <c r="I313" s="36">
        <f t="shared" si="38"/>
        <v>0</v>
      </c>
      <c r="J313" s="20">
        <f t="shared" si="39"/>
        <v>0</v>
      </c>
      <c r="K313" s="20">
        <f t="shared" si="40"/>
        <v>0</v>
      </c>
    </row>
    <row r="314" spans="1:11" x14ac:dyDescent="0.2">
      <c r="A314" s="2" t="s">
        <v>824</v>
      </c>
      <c r="B314" s="56">
        <v>2023</v>
      </c>
      <c r="C314" s="9" t="s">
        <v>381</v>
      </c>
      <c r="D314" s="9" t="s">
        <v>382</v>
      </c>
      <c r="E314" s="22">
        <v>0.2</v>
      </c>
      <c r="F314" s="22">
        <v>38.200000000000003</v>
      </c>
      <c r="G314" s="97"/>
      <c r="H314" s="110"/>
      <c r="I314" s="36">
        <f t="shared" si="38"/>
        <v>0</v>
      </c>
      <c r="J314" s="20">
        <f t="shared" si="39"/>
        <v>0</v>
      </c>
      <c r="K314" s="20">
        <f t="shared" si="40"/>
        <v>0</v>
      </c>
    </row>
    <row r="315" spans="1:11" x14ac:dyDescent="0.2">
      <c r="A315" s="2" t="s">
        <v>824</v>
      </c>
      <c r="B315" s="56">
        <v>2024</v>
      </c>
      <c r="C315" s="9" t="s">
        <v>384</v>
      </c>
      <c r="D315" s="9" t="s">
        <v>385</v>
      </c>
      <c r="E315" s="21">
        <v>0.26</v>
      </c>
      <c r="F315" s="21">
        <v>38.54</v>
      </c>
      <c r="G315" s="97"/>
      <c r="H315" s="110"/>
      <c r="I315" s="36">
        <f t="shared" si="38"/>
        <v>0</v>
      </c>
      <c r="J315" s="20">
        <f t="shared" si="39"/>
        <v>0</v>
      </c>
      <c r="K315" s="20">
        <f t="shared" si="40"/>
        <v>0</v>
      </c>
    </row>
    <row r="316" spans="1:11" x14ac:dyDescent="0.2">
      <c r="A316" s="2" t="s">
        <v>824</v>
      </c>
      <c r="B316" s="56">
        <v>2025</v>
      </c>
      <c r="C316" s="9" t="s">
        <v>386</v>
      </c>
      <c r="D316" s="27" t="s">
        <v>387</v>
      </c>
      <c r="E316" s="21">
        <v>0.33</v>
      </c>
      <c r="F316" s="21">
        <v>49.38</v>
      </c>
      <c r="G316" s="97"/>
      <c r="H316" s="110"/>
      <c r="I316" s="36">
        <f t="shared" si="38"/>
        <v>0</v>
      </c>
      <c r="J316" s="20">
        <f t="shared" si="39"/>
        <v>0</v>
      </c>
      <c r="K316" s="20">
        <f t="shared" si="40"/>
        <v>0</v>
      </c>
    </row>
    <row r="317" spans="1:11" x14ac:dyDescent="0.2">
      <c r="A317" s="2" t="s">
        <v>824</v>
      </c>
      <c r="B317" s="56">
        <v>2026</v>
      </c>
      <c r="C317" s="9" t="s">
        <v>388</v>
      </c>
      <c r="D317" s="27" t="s">
        <v>389</v>
      </c>
      <c r="E317" s="21">
        <v>0.38</v>
      </c>
      <c r="F317" s="21">
        <v>56.65</v>
      </c>
      <c r="G317" s="97"/>
      <c r="H317" s="110"/>
      <c r="I317" s="36">
        <f t="shared" si="38"/>
        <v>0</v>
      </c>
      <c r="J317" s="20">
        <f t="shared" si="39"/>
        <v>0</v>
      </c>
      <c r="K317" s="20">
        <f t="shared" si="40"/>
        <v>0</v>
      </c>
    </row>
    <row r="318" spans="1:11" x14ac:dyDescent="0.2">
      <c r="A318" s="2" t="s">
        <v>824</v>
      </c>
      <c r="B318" s="56">
        <v>2027</v>
      </c>
      <c r="C318" s="9" t="s">
        <v>390</v>
      </c>
      <c r="D318" s="27" t="s">
        <v>391</v>
      </c>
      <c r="E318" s="22">
        <v>0.11</v>
      </c>
      <c r="F318" s="22">
        <v>20.83</v>
      </c>
      <c r="G318" s="97"/>
      <c r="H318" s="110"/>
      <c r="I318" s="36">
        <f t="shared" si="38"/>
        <v>0</v>
      </c>
      <c r="J318" s="20">
        <f t="shared" si="39"/>
        <v>0</v>
      </c>
      <c r="K318" s="20">
        <f t="shared" si="40"/>
        <v>0</v>
      </c>
    </row>
    <row r="319" spans="1:11" x14ac:dyDescent="0.2">
      <c r="A319" s="2" t="s">
        <v>824</v>
      </c>
      <c r="B319" s="56">
        <v>2028</v>
      </c>
      <c r="C319" s="9" t="s">
        <v>392</v>
      </c>
      <c r="D319" s="9" t="s">
        <v>393</v>
      </c>
      <c r="E319" s="22">
        <v>0.13</v>
      </c>
      <c r="F319" s="22">
        <v>25.51</v>
      </c>
      <c r="G319" s="97"/>
      <c r="H319" s="110"/>
      <c r="I319" s="36">
        <f t="shared" si="38"/>
        <v>0</v>
      </c>
      <c r="J319" s="20">
        <f t="shared" si="39"/>
        <v>0</v>
      </c>
      <c r="K319" s="20">
        <f t="shared" si="40"/>
        <v>0</v>
      </c>
    </row>
    <row r="320" spans="1:11" x14ac:dyDescent="0.2">
      <c r="A320" s="2" t="s">
        <v>824</v>
      </c>
      <c r="B320" s="56">
        <v>2029</v>
      </c>
      <c r="C320" s="9" t="s">
        <v>394</v>
      </c>
      <c r="D320" s="9" t="s">
        <v>395</v>
      </c>
      <c r="E320" s="22">
        <v>0.2</v>
      </c>
      <c r="F320" s="22">
        <v>38.200000000000003</v>
      </c>
      <c r="G320" s="97"/>
      <c r="H320" s="110"/>
      <c r="I320" s="36">
        <f t="shared" si="38"/>
        <v>0</v>
      </c>
      <c r="J320" s="20">
        <f t="shared" si="39"/>
        <v>0</v>
      </c>
      <c r="K320" s="20">
        <f t="shared" si="40"/>
        <v>0</v>
      </c>
    </row>
    <row r="321" spans="1:11" x14ac:dyDescent="0.2">
      <c r="A321" s="2" t="s">
        <v>824</v>
      </c>
      <c r="B321" s="56">
        <v>2030</v>
      </c>
      <c r="C321" s="9" t="s">
        <v>396</v>
      </c>
      <c r="D321" s="9" t="s">
        <v>397</v>
      </c>
      <c r="E321" s="21">
        <v>0.18</v>
      </c>
      <c r="F321" s="21">
        <v>26.77</v>
      </c>
      <c r="G321" s="97"/>
      <c r="H321" s="110"/>
      <c r="I321" s="36">
        <f t="shared" si="38"/>
        <v>0</v>
      </c>
      <c r="J321" s="20">
        <f t="shared" si="39"/>
        <v>0</v>
      </c>
      <c r="K321" s="20">
        <f t="shared" si="40"/>
        <v>0</v>
      </c>
    </row>
    <row r="322" spans="1:11" x14ac:dyDescent="0.2">
      <c r="A322" s="2" t="s">
        <v>824</v>
      </c>
      <c r="B322" s="56">
        <v>2031</v>
      </c>
      <c r="C322" s="9" t="s">
        <v>398</v>
      </c>
      <c r="D322" s="27" t="s">
        <v>399</v>
      </c>
      <c r="E322" s="21">
        <v>0.21</v>
      </c>
      <c r="F322" s="21">
        <v>32.11</v>
      </c>
      <c r="G322" s="97"/>
      <c r="H322" s="110"/>
      <c r="I322" s="36">
        <f t="shared" si="38"/>
        <v>0</v>
      </c>
      <c r="J322" s="20">
        <f t="shared" si="39"/>
        <v>0</v>
      </c>
      <c r="K322" s="20">
        <f t="shared" si="40"/>
        <v>0</v>
      </c>
    </row>
    <row r="323" spans="1:11" x14ac:dyDescent="0.2">
      <c r="A323" s="2" t="s">
        <v>824</v>
      </c>
      <c r="B323" s="56">
        <v>2032</v>
      </c>
      <c r="C323" s="9" t="s">
        <v>400</v>
      </c>
      <c r="D323" s="9" t="s">
        <v>401</v>
      </c>
      <c r="E323" s="21">
        <v>0.24</v>
      </c>
      <c r="F323" s="21">
        <v>36.130000000000003</v>
      </c>
      <c r="G323" s="97"/>
      <c r="H323" s="110"/>
      <c r="I323" s="36">
        <f t="shared" si="38"/>
        <v>0</v>
      </c>
      <c r="J323" s="20">
        <f t="shared" si="39"/>
        <v>0</v>
      </c>
      <c r="K323" s="20">
        <f t="shared" si="40"/>
        <v>0</v>
      </c>
    </row>
    <row r="324" spans="1:11" x14ac:dyDescent="0.2">
      <c r="A324" s="2" t="s">
        <v>824</v>
      </c>
      <c r="B324" s="56">
        <v>2033</v>
      </c>
      <c r="C324" s="9" t="s">
        <v>402</v>
      </c>
      <c r="D324" s="9" t="s">
        <v>403</v>
      </c>
      <c r="E324" s="22">
        <v>0.11</v>
      </c>
      <c r="F324" s="22">
        <v>20.83</v>
      </c>
      <c r="G324" s="97"/>
      <c r="H324" s="110"/>
      <c r="I324" s="36">
        <f t="shared" si="38"/>
        <v>0</v>
      </c>
      <c r="J324" s="20">
        <f t="shared" si="39"/>
        <v>0</v>
      </c>
      <c r="K324" s="20">
        <f t="shared" si="40"/>
        <v>0</v>
      </c>
    </row>
    <row r="325" spans="1:11" x14ac:dyDescent="0.2">
      <c r="A325" s="2" t="s">
        <v>824</v>
      </c>
      <c r="B325" s="56">
        <v>2034</v>
      </c>
      <c r="C325" s="9" t="s">
        <v>404</v>
      </c>
      <c r="D325" s="9" t="s">
        <v>405</v>
      </c>
      <c r="E325" s="22">
        <v>0.13</v>
      </c>
      <c r="F325" s="22">
        <v>25.51</v>
      </c>
      <c r="G325" s="97"/>
      <c r="H325" s="110"/>
      <c r="I325" s="36">
        <f t="shared" si="38"/>
        <v>0</v>
      </c>
      <c r="J325" s="20">
        <f t="shared" si="39"/>
        <v>0</v>
      </c>
      <c r="K325" s="20">
        <f t="shared" si="40"/>
        <v>0</v>
      </c>
    </row>
    <row r="326" spans="1:11" x14ac:dyDescent="0.2">
      <c r="A326" s="2" t="s">
        <v>824</v>
      </c>
      <c r="B326" s="56">
        <v>2035</v>
      </c>
      <c r="C326" s="9" t="s">
        <v>406</v>
      </c>
      <c r="D326" s="9" t="s">
        <v>407</v>
      </c>
      <c r="E326" s="22">
        <v>0.2</v>
      </c>
      <c r="F326" s="22">
        <v>38.200000000000003</v>
      </c>
      <c r="G326" s="97"/>
      <c r="H326" s="110"/>
      <c r="I326" s="36">
        <f t="shared" ref="I326:I355" si="41">ROUND(H326,2)/F326</f>
        <v>0</v>
      </c>
      <c r="J326" s="20">
        <f t="shared" ref="J326" si="42">E326*I326</f>
        <v>0</v>
      </c>
      <c r="K326" s="20">
        <f t="shared" ref="K326:K355" si="43">ROUND((G326*J326),2)</f>
        <v>0</v>
      </c>
    </row>
    <row r="327" spans="1:11" x14ac:dyDescent="0.2">
      <c r="A327" s="2" t="s">
        <v>824</v>
      </c>
      <c r="B327" s="56">
        <v>2128</v>
      </c>
      <c r="C327" s="9" t="s">
        <v>408</v>
      </c>
      <c r="D327" s="9" t="s">
        <v>843</v>
      </c>
      <c r="E327" s="22">
        <v>-0.02</v>
      </c>
      <c r="F327" s="22">
        <v>6.69</v>
      </c>
      <c r="G327" s="97"/>
      <c r="H327" s="110"/>
      <c r="I327" s="36">
        <f t="shared" si="41"/>
        <v>0</v>
      </c>
      <c r="J327" s="20">
        <f>E327*0.7*I327</f>
        <v>0</v>
      </c>
      <c r="K327" s="20">
        <f t="shared" ref="K327:K329" si="44">ROUND((G327*J327),2)</f>
        <v>0</v>
      </c>
    </row>
    <row r="328" spans="1:11" x14ac:dyDescent="0.2">
      <c r="A328" s="2" t="s">
        <v>824</v>
      </c>
      <c r="B328" s="56">
        <v>2129</v>
      </c>
      <c r="C328" s="9" t="s">
        <v>409</v>
      </c>
      <c r="D328" s="9" t="s">
        <v>844</v>
      </c>
      <c r="E328" s="22">
        <v>-0.02</v>
      </c>
      <c r="F328" s="22">
        <v>10.82</v>
      </c>
      <c r="G328" s="97"/>
      <c r="H328" s="110"/>
      <c r="I328" s="36">
        <f t="shared" si="41"/>
        <v>0</v>
      </c>
      <c r="J328" s="20">
        <f t="shared" ref="J328:J329" si="45">E328*0.7*I328</f>
        <v>0</v>
      </c>
      <c r="K328" s="20">
        <f t="shared" si="44"/>
        <v>0</v>
      </c>
    </row>
    <row r="329" spans="1:11" x14ac:dyDescent="0.2">
      <c r="A329" s="2" t="s">
        <v>824</v>
      </c>
      <c r="B329" s="56">
        <v>2130</v>
      </c>
      <c r="C329" s="9" t="s">
        <v>410</v>
      </c>
      <c r="D329" s="9" t="s">
        <v>845</v>
      </c>
      <c r="E329" s="22">
        <v>-0.02</v>
      </c>
      <c r="F329" s="22">
        <v>7.04</v>
      </c>
      <c r="G329" s="97"/>
      <c r="H329" s="110"/>
      <c r="I329" s="36">
        <f t="shared" si="41"/>
        <v>0</v>
      </c>
      <c r="J329" s="20">
        <f t="shared" si="45"/>
        <v>0</v>
      </c>
      <c r="K329" s="20">
        <f t="shared" si="44"/>
        <v>0</v>
      </c>
    </row>
    <row r="330" spans="1:11" x14ac:dyDescent="0.2">
      <c r="A330" s="2" t="s">
        <v>824</v>
      </c>
      <c r="B330" s="56">
        <v>2132</v>
      </c>
      <c r="C330" s="9" t="s">
        <v>440</v>
      </c>
      <c r="D330" s="9" t="s">
        <v>441</v>
      </c>
      <c r="E330" s="49">
        <v>0</v>
      </c>
      <c r="F330" s="21">
        <v>1.0900000000000001</v>
      </c>
      <c r="G330" s="120" t="s">
        <v>862</v>
      </c>
      <c r="H330" s="121"/>
      <c r="I330" s="20"/>
      <c r="J330" s="20"/>
      <c r="K330" s="20"/>
    </row>
    <row r="331" spans="1:11" x14ac:dyDescent="0.2">
      <c r="A331" s="2" t="s">
        <v>824</v>
      </c>
      <c r="B331" s="56">
        <v>2133</v>
      </c>
      <c r="C331" s="9" t="s">
        <v>442</v>
      </c>
      <c r="D331" s="9" t="s">
        <v>443</v>
      </c>
      <c r="E331" s="49">
        <v>0</v>
      </c>
      <c r="F331" s="21">
        <v>1.44</v>
      </c>
      <c r="G331" s="120" t="s">
        <v>862</v>
      </c>
      <c r="H331" s="121"/>
      <c r="I331" s="20"/>
      <c r="J331" s="20"/>
      <c r="K331" s="20"/>
    </row>
    <row r="332" spans="1:11" x14ac:dyDescent="0.2">
      <c r="A332" s="2" t="s">
        <v>824</v>
      </c>
      <c r="B332" s="56">
        <v>2134</v>
      </c>
      <c r="C332" s="9" t="s">
        <v>444</v>
      </c>
      <c r="D332" s="9" t="s">
        <v>445</v>
      </c>
      <c r="E332" s="49">
        <v>0</v>
      </c>
      <c r="F332" s="21">
        <v>1.45</v>
      </c>
      <c r="G332" s="120" t="s">
        <v>862</v>
      </c>
      <c r="H332" s="121"/>
      <c r="I332" s="20"/>
      <c r="J332" s="20"/>
      <c r="K332" s="20"/>
    </row>
    <row r="333" spans="1:11" x14ac:dyDescent="0.2">
      <c r="A333" s="2" t="s">
        <v>824</v>
      </c>
      <c r="B333" s="56">
        <v>2201</v>
      </c>
      <c r="C333" s="9" t="s">
        <v>412</v>
      </c>
      <c r="D333" s="9" t="s">
        <v>413</v>
      </c>
      <c r="E333" s="21">
        <v>0.13</v>
      </c>
      <c r="F333" s="21">
        <v>40.19</v>
      </c>
      <c r="G333" s="97"/>
      <c r="H333" s="110"/>
      <c r="I333" s="36">
        <f t="shared" si="41"/>
        <v>0</v>
      </c>
      <c r="J333" s="20">
        <f t="shared" ref="J333:J345" si="46">E333*I333</f>
        <v>0</v>
      </c>
      <c r="K333" s="20">
        <f t="shared" si="43"/>
        <v>0</v>
      </c>
    </row>
    <row r="334" spans="1:11" x14ac:dyDescent="0.2">
      <c r="A334" s="2" t="s">
        <v>824</v>
      </c>
      <c r="B334" s="56">
        <v>2202</v>
      </c>
      <c r="C334" s="9" t="s">
        <v>414</v>
      </c>
      <c r="D334" s="9" t="s">
        <v>415</v>
      </c>
      <c r="E334" s="48">
        <v>0.12</v>
      </c>
      <c r="F334" s="48">
        <v>37.5</v>
      </c>
      <c r="G334" s="97"/>
      <c r="H334" s="111"/>
      <c r="I334" s="36">
        <f t="shared" si="41"/>
        <v>0</v>
      </c>
      <c r="J334" s="20">
        <f t="shared" si="46"/>
        <v>0</v>
      </c>
      <c r="K334" s="20">
        <f t="shared" si="43"/>
        <v>0</v>
      </c>
    </row>
    <row r="335" spans="1:11" x14ac:dyDescent="0.2">
      <c r="A335" s="2" t="s">
        <v>824</v>
      </c>
      <c r="B335" s="56">
        <v>2203</v>
      </c>
      <c r="C335" s="9" t="s">
        <v>416</v>
      </c>
      <c r="D335" s="9" t="s">
        <v>417</v>
      </c>
      <c r="E335" s="48">
        <v>0.13</v>
      </c>
      <c r="F335" s="48">
        <v>41.2</v>
      </c>
      <c r="G335" s="97"/>
      <c r="H335" s="111"/>
      <c r="I335" s="36">
        <f t="shared" si="41"/>
        <v>0</v>
      </c>
      <c r="J335" s="20">
        <f t="shared" si="46"/>
        <v>0</v>
      </c>
      <c r="K335" s="20">
        <f t="shared" si="43"/>
        <v>0</v>
      </c>
    </row>
    <row r="336" spans="1:11" x14ac:dyDescent="0.2">
      <c r="A336" s="2" t="s">
        <v>824</v>
      </c>
      <c r="B336" s="56">
        <v>2204</v>
      </c>
      <c r="C336" s="9" t="s">
        <v>418</v>
      </c>
      <c r="D336" s="9" t="s">
        <v>419</v>
      </c>
      <c r="E336" s="48">
        <v>0.14000000000000001</v>
      </c>
      <c r="F336" s="48">
        <v>46.66</v>
      </c>
      <c r="G336" s="97"/>
      <c r="H336" s="111"/>
      <c r="I336" s="36">
        <f t="shared" si="41"/>
        <v>0</v>
      </c>
      <c r="J336" s="20">
        <f t="shared" si="46"/>
        <v>0</v>
      </c>
      <c r="K336" s="20">
        <f t="shared" si="43"/>
        <v>0</v>
      </c>
    </row>
    <row r="337" spans="1:15" x14ac:dyDescent="0.2">
      <c r="A337" s="2" t="s">
        <v>824</v>
      </c>
      <c r="B337" s="56">
        <v>2205</v>
      </c>
      <c r="C337" s="9" t="s">
        <v>420</v>
      </c>
      <c r="D337" s="9" t="s">
        <v>421</v>
      </c>
      <c r="E337" s="48">
        <v>0.14000000000000001</v>
      </c>
      <c r="F337" s="48">
        <v>39.590000000000003</v>
      </c>
      <c r="G337" s="97"/>
      <c r="H337" s="111"/>
      <c r="I337" s="36">
        <f t="shared" si="41"/>
        <v>0</v>
      </c>
      <c r="J337" s="20">
        <f t="shared" si="46"/>
        <v>0</v>
      </c>
      <c r="K337" s="20">
        <f t="shared" si="43"/>
        <v>0</v>
      </c>
    </row>
    <row r="338" spans="1:15" x14ac:dyDescent="0.2">
      <c r="A338" s="2" t="s">
        <v>824</v>
      </c>
      <c r="B338" s="56">
        <v>2206</v>
      </c>
      <c r="C338" s="9" t="s">
        <v>422</v>
      </c>
      <c r="D338" s="9" t="s">
        <v>423</v>
      </c>
      <c r="E338" s="21">
        <v>0.14000000000000001</v>
      </c>
      <c r="F338" s="21">
        <v>51.23</v>
      </c>
      <c r="G338" s="97"/>
      <c r="H338" s="110"/>
      <c r="I338" s="36">
        <f t="shared" si="41"/>
        <v>0</v>
      </c>
      <c r="J338" s="20">
        <f t="shared" si="46"/>
        <v>0</v>
      </c>
      <c r="K338" s="20">
        <f t="shared" si="43"/>
        <v>0</v>
      </c>
    </row>
    <row r="339" spans="1:15" x14ac:dyDescent="0.2">
      <c r="A339" s="2" t="s">
        <v>824</v>
      </c>
      <c r="B339" s="56">
        <v>2207</v>
      </c>
      <c r="C339" s="9" t="s">
        <v>424</v>
      </c>
      <c r="D339" s="9" t="s">
        <v>425</v>
      </c>
      <c r="E339" s="21">
        <v>0.23</v>
      </c>
      <c r="F339" s="21">
        <v>63.63</v>
      </c>
      <c r="G339" s="97"/>
      <c r="H339" s="110"/>
      <c r="I339" s="36">
        <f t="shared" si="41"/>
        <v>0</v>
      </c>
      <c r="J339" s="20">
        <f t="shared" si="46"/>
        <v>0</v>
      </c>
      <c r="K339" s="20">
        <f t="shared" si="43"/>
        <v>0</v>
      </c>
    </row>
    <row r="340" spans="1:15" x14ac:dyDescent="0.2">
      <c r="A340" s="2" t="s">
        <v>824</v>
      </c>
      <c r="B340" s="56">
        <v>2208</v>
      </c>
      <c r="C340" s="9" t="s">
        <v>426</v>
      </c>
      <c r="D340" s="9" t="s">
        <v>427</v>
      </c>
      <c r="E340" s="21">
        <v>0.13</v>
      </c>
      <c r="F340" s="21">
        <v>40.24</v>
      </c>
      <c r="G340" s="97"/>
      <c r="H340" s="110"/>
      <c r="I340" s="36">
        <f t="shared" si="41"/>
        <v>0</v>
      </c>
      <c r="J340" s="20">
        <f t="shared" si="46"/>
        <v>0</v>
      </c>
      <c r="K340" s="20">
        <f t="shared" si="43"/>
        <v>0</v>
      </c>
    </row>
    <row r="341" spans="1:15" x14ac:dyDescent="0.2">
      <c r="A341" s="2" t="s">
        <v>824</v>
      </c>
      <c r="B341" s="56">
        <v>2209</v>
      </c>
      <c r="C341" s="9" t="s">
        <v>428</v>
      </c>
      <c r="D341" s="9" t="s">
        <v>429</v>
      </c>
      <c r="E341" s="21">
        <v>0.12</v>
      </c>
      <c r="F341" s="21">
        <v>37.47</v>
      </c>
      <c r="G341" s="97"/>
      <c r="H341" s="110"/>
      <c r="I341" s="36">
        <f t="shared" si="41"/>
        <v>0</v>
      </c>
      <c r="J341" s="20">
        <f t="shared" si="46"/>
        <v>0</v>
      </c>
      <c r="K341" s="20">
        <f t="shared" si="43"/>
        <v>0</v>
      </c>
    </row>
    <row r="342" spans="1:15" x14ac:dyDescent="0.2">
      <c r="A342" s="2" t="s">
        <v>824</v>
      </c>
      <c r="B342" s="56">
        <v>2210</v>
      </c>
      <c r="C342" s="9" t="s">
        <v>430</v>
      </c>
      <c r="D342" s="9" t="s">
        <v>431</v>
      </c>
      <c r="E342" s="21">
        <v>0.13</v>
      </c>
      <c r="F342" s="21">
        <v>41.2</v>
      </c>
      <c r="G342" s="97"/>
      <c r="H342" s="110"/>
      <c r="I342" s="36">
        <f t="shared" si="41"/>
        <v>0</v>
      </c>
      <c r="J342" s="20">
        <f t="shared" si="46"/>
        <v>0</v>
      </c>
      <c r="K342" s="20">
        <f t="shared" si="43"/>
        <v>0</v>
      </c>
    </row>
    <row r="343" spans="1:15" x14ac:dyDescent="0.2">
      <c r="A343" s="2" t="s">
        <v>824</v>
      </c>
      <c r="B343" s="56">
        <v>2211</v>
      </c>
      <c r="C343" s="9" t="s">
        <v>432</v>
      </c>
      <c r="D343" s="9" t="s">
        <v>433</v>
      </c>
      <c r="E343" s="21">
        <v>0.14000000000000001</v>
      </c>
      <c r="F343" s="21">
        <v>46.66</v>
      </c>
      <c r="G343" s="97"/>
      <c r="H343" s="110"/>
      <c r="I343" s="36">
        <f t="shared" si="41"/>
        <v>0</v>
      </c>
      <c r="J343" s="20">
        <f t="shared" si="46"/>
        <v>0</v>
      </c>
      <c r="K343" s="20">
        <f t="shared" si="43"/>
        <v>0</v>
      </c>
    </row>
    <row r="344" spans="1:15" x14ac:dyDescent="0.2">
      <c r="A344" s="2" t="s">
        <v>824</v>
      </c>
      <c r="B344" s="56">
        <v>2212</v>
      </c>
      <c r="C344" s="9" t="s">
        <v>434</v>
      </c>
      <c r="D344" s="9" t="s">
        <v>435</v>
      </c>
      <c r="E344" s="21">
        <v>0.14000000000000001</v>
      </c>
      <c r="F344" s="21">
        <v>39.590000000000003</v>
      </c>
      <c r="G344" s="97"/>
      <c r="H344" s="110"/>
      <c r="I344" s="36">
        <f t="shared" si="41"/>
        <v>0</v>
      </c>
      <c r="J344" s="20">
        <f t="shared" si="46"/>
        <v>0</v>
      </c>
      <c r="K344" s="20">
        <f t="shared" si="43"/>
        <v>0</v>
      </c>
    </row>
    <row r="345" spans="1:15" x14ac:dyDescent="0.2">
      <c r="A345" s="2" t="s">
        <v>824</v>
      </c>
      <c r="B345" s="56">
        <v>2213</v>
      </c>
      <c r="C345" s="9" t="s">
        <v>436</v>
      </c>
      <c r="D345" s="9" t="s">
        <v>437</v>
      </c>
      <c r="E345" s="21">
        <v>0.14000000000000001</v>
      </c>
      <c r="F345" s="21">
        <v>51.23</v>
      </c>
      <c r="G345" s="97"/>
      <c r="H345" s="110"/>
      <c r="I345" s="36">
        <f t="shared" si="41"/>
        <v>0</v>
      </c>
      <c r="J345" s="20">
        <f t="shared" si="46"/>
        <v>0</v>
      </c>
      <c r="K345" s="20">
        <f t="shared" si="43"/>
        <v>0</v>
      </c>
    </row>
    <row r="346" spans="1:15" x14ac:dyDescent="0.2">
      <c r="A346" s="2" t="s">
        <v>824</v>
      </c>
      <c r="B346" s="56">
        <v>2230</v>
      </c>
      <c r="C346" s="9" t="s">
        <v>438</v>
      </c>
      <c r="D346" s="9" t="s">
        <v>439</v>
      </c>
      <c r="E346" s="49">
        <v>0</v>
      </c>
      <c r="F346" s="21">
        <v>1.52</v>
      </c>
      <c r="G346" s="120" t="s">
        <v>862</v>
      </c>
      <c r="H346" s="121"/>
      <c r="I346" s="20"/>
      <c r="J346" s="20"/>
      <c r="K346" s="20"/>
    </row>
    <row r="347" spans="1:15" x14ac:dyDescent="0.2">
      <c r="A347" s="2" t="s">
        <v>824</v>
      </c>
      <c r="B347" s="56">
        <v>2301</v>
      </c>
      <c r="C347" s="37" t="s">
        <v>787</v>
      </c>
      <c r="D347" s="41" t="s">
        <v>788</v>
      </c>
      <c r="E347" s="39">
        <v>4.2136601761313112E-2</v>
      </c>
      <c r="F347" s="21">
        <v>11.08</v>
      </c>
      <c r="G347" s="97"/>
      <c r="H347" s="107"/>
      <c r="I347" s="36">
        <f t="shared" si="41"/>
        <v>0</v>
      </c>
      <c r="J347" s="20">
        <f>E347*I347</f>
        <v>0</v>
      </c>
      <c r="K347" s="20">
        <f t="shared" si="43"/>
        <v>0</v>
      </c>
      <c r="M347" s="75"/>
      <c r="N347" s="6"/>
      <c r="O347" s="6"/>
    </row>
    <row r="348" spans="1:15" x14ac:dyDescent="0.2">
      <c r="A348" s="2" t="s">
        <v>824</v>
      </c>
      <c r="B348" s="56">
        <v>2303</v>
      </c>
      <c r="C348" s="37" t="s">
        <v>727</v>
      </c>
      <c r="D348" s="41" t="s">
        <v>728</v>
      </c>
      <c r="E348" s="39">
        <v>0</v>
      </c>
      <c r="F348" s="21">
        <v>7.02</v>
      </c>
      <c r="G348" s="120" t="s">
        <v>862</v>
      </c>
      <c r="H348" s="121"/>
      <c r="I348" s="20"/>
      <c r="J348" s="20"/>
      <c r="K348" s="20"/>
      <c r="M348" s="75"/>
      <c r="N348" s="75"/>
      <c r="O348" s="75"/>
    </row>
    <row r="349" spans="1:15" x14ac:dyDescent="0.2">
      <c r="A349" s="2" t="s">
        <v>824</v>
      </c>
      <c r="B349" s="56">
        <v>2304</v>
      </c>
      <c r="C349" s="37" t="s">
        <v>731</v>
      </c>
      <c r="D349" s="41" t="s">
        <v>732</v>
      </c>
      <c r="E349" s="39">
        <v>0</v>
      </c>
      <c r="F349" s="21">
        <v>6.84</v>
      </c>
      <c r="G349" s="120" t="s">
        <v>862</v>
      </c>
      <c r="H349" s="121"/>
      <c r="I349" s="20"/>
      <c r="J349" s="20"/>
      <c r="K349" s="20"/>
      <c r="M349" s="75"/>
      <c r="N349" s="75"/>
      <c r="O349" s="75"/>
    </row>
    <row r="350" spans="1:15" x14ac:dyDescent="0.2">
      <c r="A350" s="2" t="s">
        <v>824</v>
      </c>
      <c r="B350" s="56">
        <v>2305</v>
      </c>
      <c r="C350" s="37" t="s">
        <v>735</v>
      </c>
      <c r="D350" s="41" t="s">
        <v>736</v>
      </c>
      <c r="E350" s="39">
        <v>0</v>
      </c>
      <c r="F350" s="21">
        <v>8.2799999999999994</v>
      </c>
      <c r="G350" s="120" t="s">
        <v>862</v>
      </c>
      <c r="H350" s="121"/>
      <c r="I350" s="20"/>
      <c r="J350" s="20"/>
      <c r="K350" s="20"/>
      <c r="M350" s="75"/>
      <c r="N350" s="75"/>
      <c r="O350" s="75"/>
    </row>
    <row r="351" spans="1:15" x14ac:dyDescent="0.2">
      <c r="A351" s="2" t="s">
        <v>824</v>
      </c>
      <c r="B351" s="56">
        <v>2306</v>
      </c>
      <c r="C351" s="37" t="s">
        <v>737</v>
      </c>
      <c r="D351" s="41" t="s">
        <v>738</v>
      </c>
      <c r="E351" s="39">
        <v>0.01</v>
      </c>
      <c r="F351" s="21">
        <v>20</v>
      </c>
      <c r="G351" s="97"/>
      <c r="H351" s="107"/>
      <c r="I351" s="36">
        <f t="shared" si="41"/>
        <v>0</v>
      </c>
      <c r="J351" s="20">
        <f t="shared" ref="J351:J352" si="47">E351*I351</f>
        <v>0</v>
      </c>
      <c r="K351" s="20">
        <f t="shared" si="43"/>
        <v>0</v>
      </c>
      <c r="M351" s="75"/>
      <c r="N351" s="75"/>
      <c r="O351" s="75"/>
    </row>
    <row r="352" spans="1:15" x14ac:dyDescent="0.2">
      <c r="A352" s="2" t="s">
        <v>824</v>
      </c>
      <c r="B352" s="56">
        <v>2307</v>
      </c>
      <c r="C352" s="37" t="s">
        <v>739</v>
      </c>
      <c r="D352" s="41" t="s">
        <v>740</v>
      </c>
      <c r="E352" s="39">
        <v>0.01</v>
      </c>
      <c r="F352" s="21">
        <v>20</v>
      </c>
      <c r="G352" s="97"/>
      <c r="H352" s="107"/>
      <c r="I352" s="36">
        <f t="shared" si="41"/>
        <v>0</v>
      </c>
      <c r="J352" s="20">
        <f t="shared" si="47"/>
        <v>0</v>
      </c>
      <c r="K352" s="20">
        <f t="shared" si="43"/>
        <v>0</v>
      </c>
      <c r="M352" s="75"/>
      <c r="N352" s="75"/>
      <c r="O352" s="75"/>
    </row>
    <row r="353" spans="1:15" x14ac:dyDescent="0.2">
      <c r="A353" s="2" t="s">
        <v>824</v>
      </c>
      <c r="B353" s="56">
        <v>2308</v>
      </c>
      <c r="C353" s="37" t="s">
        <v>741</v>
      </c>
      <c r="D353" s="41" t="s">
        <v>742</v>
      </c>
      <c r="E353" s="39">
        <v>0</v>
      </c>
      <c r="F353" s="21">
        <v>6.94</v>
      </c>
      <c r="G353" s="120" t="s">
        <v>862</v>
      </c>
      <c r="H353" s="121"/>
      <c r="I353" s="20"/>
      <c r="J353" s="20"/>
      <c r="K353" s="20"/>
      <c r="M353" s="75"/>
      <c r="N353" s="75"/>
      <c r="O353" s="75"/>
    </row>
    <row r="354" spans="1:15" x14ac:dyDescent="0.2">
      <c r="A354" s="2" t="s">
        <v>824</v>
      </c>
      <c r="B354" s="56">
        <v>2309</v>
      </c>
      <c r="C354" s="37" t="s">
        <v>744</v>
      </c>
      <c r="D354" s="41" t="s">
        <v>745</v>
      </c>
      <c r="E354" s="39">
        <v>0.01</v>
      </c>
      <c r="F354" s="21">
        <v>20</v>
      </c>
      <c r="G354" s="97"/>
      <c r="H354" s="107"/>
      <c r="I354" s="36">
        <f t="shared" si="41"/>
        <v>0</v>
      </c>
      <c r="J354" s="20">
        <f t="shared" ref="J354:J355" si="48">E354*I354</f>
        <v>0</v>
      </c>
      <c r="K354" s="20">
        <f t="shared" si="43"/>
        <v>0</v>
      </c>
      <c r="M354" s="75"/>
      <c r="N354" s="75"/>
      <c r="O354" s="75"/>
    </row>
    <row r="355" spans="1:15" x14ac:dyDescent="0.2">
      <c r="A355" s="2" t="s">
        <v>824</v>
      </c>
      <c r="B355" s="56">
        <v>2310</v>
      </c>
      <c r="C355" s="37" t="s">
        <v>747</v>
      </c>
      <c r="D355" s="41" t="s">
        <v>748</v>
      </c>
      <c r="E355" s="39">
        <v>0.01</v>
      </c>
      <c r="F355" s="21">
        <v>20</v>
      </c>
      <c r="G355" s="97"/>
      <c r="H355" s="107"/>
      <c r="I355" s="36">
        <f t="shared" si="41"/>
        <v>0</v>
      </c>
      <c r="J355" s="20">
        <f t="shared" si="48"/>
        <v>0</v>
      </c>
      <c r="K355" s="20">
        <f t="shared" si="43"/>
        <v>0</v>
      </c>
      <c r="M355" s="75"/>
      <c r="N355" s="75"/>
      <c r="O355" s="75"/>
    </row>
    <row r="356" spans="1:15" x14ac:dyDescent="0.2">
      <c r="A356" s="2" t="s">
        <v>824</v>
      </c>
      <c r="B356" s="56">
        <v>2229</v>
      </c>
      <c r="C356" s="9" t="s">
        <v>411</v>
      </c>
      <c r="D356" s="9" t="s">
        <v>856</v>
      </c>
      <c r="E356" s="22">
        <v>-0.01</v>
      </c>
      <c r="F356" s="22">
        <v>5.4</v>
      </c>
      <c r="G356" s="97"/>
      <c r="H356" s="98"/>
      <c r="I356" s="36">
        <f>ROUND(H356,2)/F356</f>
        <v>0</v>
      </c>
      <c r="J356" s="20">
        <f>E356*0.7*I356</f>
        <v>0</v>
      </c>
      <c r="K356" s="20">
        <f>ROUND((G356*J356),2)</f>
        <v>0</v>
      </c>
    </row>
    <row r="357" spans="1:15" x14ac:dyDescent="0.2">
      <c r="B357" s="56"/>
      <c r="C357" s="11"/>
      <c r="D357" s="11"/>
      <c r="E357" s="9"/>
      <c r="F357" s="9"/>
      <c r="G357" s="108"/>
      <c r="H357" s="109"/>
      <c r="I357" s="9"/>
      <c r="J357" s="9"/>
      <c r="K357" s="9"/>
    </row>
    <row r="358" spans="1:15" x14ac:dyDescent="0.2">
      <c r="B358" s="56"/>
      <c r="C358" s="34"/>
      <c r="D358" s="62" t="s">
        <v>819</v>
      </c>
      <c r="E358" s="34"/>
      <c r="F358" s="34"/>
      <c r="G358" s="112"/>
      <c r="H358" s="113"/>
      <c r="I358" s="34"/>
      <c r="J358" s="34"/>
      <c r="K358" s="34"/>
    </row>
    <row r="359" spans="1:15" x14ac:dyDescent="0.2">
      <c r="B359" s="56"/>
      <c r="C359" s="73" t="s">
        <v>4</v>
      </c>
      <c r="D359" s="73" t="s">
        <v>5</v>
      </c>
      <c r="E359" s="74"/>
      <c r="F359" s="74"/>
      <c r="G359" s="114"/>
      <c r="H359" s="109"/>
      <c r="I359" s="74"/>
      <c r="J359" s="74"/>
      <c r="K359" s="74"/>
    </row>
    <row r="360" spans="1:15" x14ac:dyDescent="0.2">
      <c r="A360" s="2" t="s">
        <v>825</v>
      </c>
      <c r="B360" s="56">
        <v>2401</v>
      </c>
      <c r="C360" s="9" t="s">
        <v>652</v>
      </c>
      <c r="D360" s="11" t="s">
        <v>651</v>
      </c>
      <c r="E360" s="17">
        <v>0.34</v>
      </c>
      <c r="F360" s="17">
        <v>64.19</v>
      </c>
      <c r="G360" s="97"/>
      <c r="H360" s="98"/>
      <c r="I360" s="36">
        <f t="shared" ref="I360:I377" si="49">ROUND(H360,2)/F360</f>
        <v>0</v>
      </c>
      <c r="J360" s="20">
        <f t="shared" ref="J360:J377" si="50">E360*I360</f>
        <v>0</v>
      </c>
      <c r="K360" s="20">
        <f t="shared" ref="K360:K377" si="51">ROUND((G360*J360),2)</f>
        <v>0</v>
      </c>
    </row>
    <row r="361" spans="1:15" x14ac:dyDescent="0.2">
      <c r="A361" s="2" t="s">
        <v>825</v>
      </c>
      <c r="B361" s="56">
        <v>2402</v>
      </c>
      <c r="C361" s="9" t="s">
        <v>650</v>
      </c>
      <c r="D361" s="11" t="s">
        <v>649</v>
      </c>
      <c r="E361" s="17">
        <v>0.43</v>
      </c>
      <c r="F361" s="17">
        <v>81.53</v>
      </c>
      <c r="G361" s="97"/>
      <c r="H361" s="98"/>
      <c r="I361" s="36">
        <f t="shared" si="49"/>
        <v>0</v>
      </c>
      <c r="J361" s="20">
        <f t="shared" si="50"/>
        <v>0</v>
      </c>
      <c r="K361" s="20">
        <f t="shared" si="51"/>
        <v>0</v>
      </c>
    </row>
    <row r="362" spans="1:15" x14ac:dyDescent="0.2">
      <c r="A362" s="2" t="s">
        <v>825</v>
      </c>
      <c r="B362" s="56">
        <v>2403</v>
      </c>
      <c r="C362" s="9" t="s">
        <v>648</v>
      </c>
      <c r="D362" s="11" t="s">
        <v>8</v>
      </c>
      <c r="E362" s="17">
        <v>0.52</v>
      </c>
      <c r="F362" s="17">
        <v>98.32</v>
      </c>
      <c r="G362" s="97"/>
      <c r="H362" s="98"/>
      <c r="I362" s="36">
        <f t="shared" si="49"/>
        <v>0</v>
      </c>
      <c r="J362" s="20">
        <f t="shared" si="50"/>
        <v>0</v>
      </c>
      <c r="K362" s="20">
        <f t="shared" si="51"/>
        <v>0</v>
      </c>
    </row>
    <row r="363" spans="1:15" x14ac:dyDescent="0.2">
      <c r="A363" s="2" t="s">
        <v>825</v>
      </c>
      <c r="B363" s="56">
        <v>2404</v>
      </c>
      <c r="C363" s="9" t="s">
        <v>646</v>
      </c>
      <c r="D363" s="11" t="s">
        <v>10</v>
      </c>
      <c r="E363" s="17">
        <v>0.59</v>
      </c>
      <c r="F363" s="17">
        <v>112.07</v>
      </c>
      <c r="G363" s="97"/>
      <c r="H363" s="98"/>
      <c r="I363" s="36">
        <f t="shared" si="49"/>
        <v>0</v>
      </c>
      <c r="J363" s="20">
        <f t="shared" si="50"/>
        <v>0</v>
      </c>
      <c r="K363" s="20">
        <f t="shared" si="51"/>
        <v>0</v>
      </c>
    </row>
    <row r="364" spans="1:15" x14ac:dyDescent="0.2">
      <c r="A364" s="2" t="s">
        <v>825</v>
      </c>
      <c r="B364" s="56">
        <v>2405</v>
      </c>
      <c r="C364" s="9" t="s">
        <v>644</v>
      </c>
      <c r="D364" s="11" t="s">
        <v>12</v>
      </c>
      <c r="E364" s="17">
        <v>0.81</v>
      </c>
      <c r="F364" s="17">
        <v>154.65</v>
      </c>
      <c r="G364" s="97"/>
      <c r="H364" s="98"/>
      <c r="I364" s="36">
        <f t="shared" si="49"/>
        <v>0</v>
      </c>
      <c r="J364" s="20">
        <f t="shared" si="50"/>
        <v>0</v>
      </c>
      <c r="K364" s="20">
        <f t="shared" si="51"/>
        <v>0</v>
      </c>
    </row>
    <row r="365" spans="1:15" x14ac:dyDescent="0.2">
      <c r="A365" s="2" t="s">
        <v>825</v>
      </c>
      <c r="B365" s="56">
        <v>2406</v>
      </c>
      <c r="C365" s="9" t="s">
        <v>642</v>
      </c>
      <c r="D365" s="11" t="s">
        <v>14</v>
      </c>
      <c r="E365" s="17">
        <v>0.81</v>
      </c>
      <c r="F365" s="17">
        <v>154.63999999999999</v>
      </c>
      <c r="G365" s="97"/>
      <c r="H365" s="98"/>
      <c r="I365" s="36">
        <f t="shared" si="49"/>
        <v>0</v>
      </c>
      <c r="J365" s="20">
        <f t="shared" si="50"/>
        <v>0</v>
      </c>
      <c r="K365" s="20">
        <f t="shared" si="51"/>
        <v>0</v>
      </c>
    </row>
    <row r="366" spans="1:15" x14ac:dyDescent="0.2">
      <c r="A366" s="2" t="s">
        <v>825</v>
      </c>
      <c r="B366" s="56">
        <v>2407</v>
      </c>
      <c r="C366" s="9" t="s">
        <v>640</v>
      </c>
      <c r="D366" s="11" t="s">
        <v>16</v>
      </c>
      <c r="E366" s="17">
        <v>0.95</v>
      </c>
      <c r="F366" s="17">
        <v>181.54</v>
      </c>
      <c r="G366" s="97"/>
      <c r="H366" s="98"/>
      <c r="I366" s="36">
        <f t="shared" si="49"/>
        <v>0</v>
      </c>
      <c r="J366" s="20">
        <f t="shared" si="50"/>
        <v>0</v>
      </c>
      <c r="K366" s="20">
        <f t="shared" si="51"/>
        <v>0</v>
      </c>
    </row>
    <row r="367" spans="1:15" x14ac:dyDescent="0.2">
      <c r="A367" s="2" t="s">
        <v>825</v>
      </c>
      <c r="B367" s="56">
        <v>2408</v>
      </c>
      <c r="C367" s="9" t="s">
        <v>638</v>
      </c>
      <c r="D367" s="11" t="s">
        <v>18</v>
      </c>
      <c r="E367" s="17">
        <v>1.1100000000000001</v>
      </c>
      <c r="F367" s="17">
        <v>210.93</v>
      </c>
      <c r="G367" s="97"/>
      <c r="H367" s="98"/>
      <c r="I367" s="36">
        <f t="shared" si="49"/>
        <v>0</v>
      </c>
      <c r="J367" s="20">
        <f t="shared" si="50"/>
        <v>0</v>
      </c>
      <c r="K367" s="20">
        <f t="shared" si="51"/>
        <v>0</v>
      </c>
    </row>
    <row r="368" spans="1:15" x14ac:dyDescent="0.2">
      <c r="A368" s="2" t="s">
        <v>825</v>
      </c>
      <c r="B368" s="56">
        <v>2409</v>
      </c>
      <c r="C368" s="9" t="s">
        <v>636</v>
      </c>
      <c r="D368" s="11" t="s">
        <v>20</v>
      </c>
      <c r="E368" s="17">
        <v>0.79</v>
      </c>
      <c r="F368" s="17">
        <v>150.58000000000001</v>
      </c>
      <c r="G368" s="97"/>
      <c r="H368" s="98"/>
      <c r="I368" s="36">
        <f t="shared" si="49"/>
        <v>0</v>
      </c>
      <c r="J368" s="20">
        <f t="shared" si="50"/>
        <v>0</v>
      </c>
      <c r="K368" s="20">
        <f t="shared" si="51"/>
        <v>0</v>
      </c>
    </row>
    <row r="369" spans="1:11" x14ac:dyDescent="0.2">
      <c r="A369" s="2" t="s">
        <v>825</v>
      </c>
      <c r="B369" s="56">
        <v>2410</v>
      </c>
      <c r="C369" s="9" t="s">
        <v>633</v>
      </c>
      <c r="D369" s="11" t="s">
        <v>23</v>
      </c>
      <c r="E369" s="17">
        <v>1.21</v>
      </c>
      <c r="F369" s="17">
        <v>230.37</v>
      </c>
      <c r="G369" s="97"/>
      <c r="H369" s="98"/>
      <c r="I369" s="36">
        <f t="shared" si="49"/>
        <v>0</v>
      </c>
      <c r="J369" s="20">
        <f t="shared" si="50"/>
        <v>0</v>
      </c>
      <c r="K369" s="20">
        <f t="shared" si="51"/>
        <v>0</v>
      </c>
    </row>
    <row r="370" spans="1:11" x14ac:dyDescent="0.2">
      <c r="A370" s="2" t="s">
        <v>825</v>
      </c>
      <c r="B370" s="56">
        <v>2412</v>
      </c>
      <c r="C370" s="9" t="s">
        <v>647</v>
      </c>
      <c r="D370" s="11" t="s">
        <v>9</v>
      </c>
      <c r="E370" s="17">
        <v>0.62</v>
      </c>
      <c r="F370" s="17">
        <v>117.63</v>
      </c>
      <c r="G370" s="97"/>
      <c r="H370" s="98"/>
      <c r="I370" s="36">
        <f t="shared" si="49"/>
        <v>0</v>
      </c>
      <c r="J370" s="20">
        <f t="shared" si="50"/>
        <v>0</v>
      </c>
      <c r="K370" s="20">
        <f t="shared" si="51"/>
        <v>0</v>
      </c>
    </row>
    <row r="371" spans="1:11" x14ac:dyDescent="0.2">
      <c r="A371" s="2" t="s">
        <v>825</v>
      </c>
      <c r="B371" s="56">
        <v>2413</v>
      </c>
      <c r="C371" s="9" t="s">
        <v>645</v>
      </c>
      <c r="D371" s="11" t="s">
        <v>11</v>
      </c>
      <c r="E371" s="17">
        <v>0.69</v>
      </c>
      <c r="F371" s="17">
        <v>131.36000000000001</v>
      </c>
      <c r="G371" s="97"/>
      <c r="H371" s="98"/>
      <c r="I371" s="36">
        <f t="shared" si="49"/>
        <v>0</v>
      </c>
      <c r="J371" s="20">
        <f t="shared" si="50"/>
        <v>0</v>
      </c>
      <c r="K371" s="20">
        <f t="shared" si="51"/>
        <v>0</v>
      </c>
    </row>
    <row r="372" spans="1:11" x14ac:dyDescent="0.2">
      <c r="A372" s="2" t="s">
        <v>825</v>
      </c>
      <c r="B372" s="56">
        <v>2414</v>
      </c>
      <c r="C372" s="9" t="s">
        <v>643</v>
      </c>
      <c r="D372" s="11" t="s">
        <v>13</v>
      </c>
      <c r="E372" s="17">
        <v>0.92</v>
      </c>
      <c r="F372" s="17">
        <v>175.45</v>
      </c>
      <c r="G372" s="97"/>
      <c r="H372" s="98"/>
      <c r="I372" s="36">
        <f t="shared" si="49"/>
        <v>0</v>
      </c>
      <c r="J372" s="20">
        <f t="shared" si="50"/>
        <v>0</v>
      </c>
      <c r="K372" s="20">
        <f t="shared" si="51"/>
        <v>0</v>
      </c>
    </row>
    <row r="373" spans="1:11" x14ac:dyDescent="0.2">
      <c r="A373" s="2" t="s">
        <v>825</v>
      </c>
      <c r="B373" s="56">
        <v>2415</v>
      </c>
      <c r="C373" s="9" t="s">
        <v>641</v>
      </c>
      <c r="D373" s="11" t="s">
        <v>15</v>
      </c>
      <c r="E373" s="17">
        <v>0.92</v>
      </c>
      <c r="F373" s="17">
        <v>175.41</v>
      </c>
      <c r="G373" s="97"/>
      <c r="H373" s="98"/>
      <c r="I373" s="36">
        <f t="shared" si="49"/>
        <v>0</v>
      </c>
      <c r="J373" s="20">
        <f t="shared" si="50"/>
        <v>0</v>
      </c>
      <c r="K373" s="20">
        <f t="shared" si="51"/>
        <v>0</v>
      </c>
    </row>
    <row r="374" spans="1:11" x14ac:dyDescent="0.2">
      <c r="A374" s="2" t="s">
        <v>825</v>
      </c>
      <c r="B374" s="56">
        <v>2416</v>
      </c>
      <c r="C374" s="9" t="s">
        <v>639</v>
      </c>
      <c r="D374" s="11" t="s">
        <v>17</v>
      </c>
      <c r="E374" s="17">
        <v>1.1000000000000001</v>
      </c>
      <c r="F374" s="17">
        <v>209.69</v>
      </c>
      <c r="G374" s="97"/>
      <c r="H374" s="98"/>
      <c r="I374" s="36">
        <f t="shared" si="49"/>
        <v>0</v>
      </c>
      <c r="J374" s="20">
        <f t="shared" si="50"/>
        <v>0</v>
      </c>
      <c r="K374" s="20">
        <f t="shared" si="51"/>
        <v>0</v>
      </c>
    </row>
    <row r="375" spans="1:11" x14ac:dyDescent="0.2">
      <c r="A375" s="2" t="s">
        <v>825</v>
      </c>
      <c r="B375" s="56">
        <v>2417</v>
      </c>
      <c r="C375" s="9" t="s">
        <v>637</v>
      </c>
      <c r="D375" s="11" t="s">
        <v>19</v>
      </c>
      <c r="E375" s="17">
        <v>1.26</v>
      </c>
      <c r="F375" s="17">
        <v>239.09</v>
      </c>
      <c r="G375" s="97"/>
      <c r="H375" s="98"/>
      <c r="I375" s="36">
        <f t="shared" si="49"/>
        <v>0</v>
      </c>
      <c r="J375" s="20">
        <f t="shared" si="50"/>
        <v>0</v>
      </c>
      <c r="K375" s="20">
        <f t="shared" si="51"/>
        <v>0</v>
      </c>
    </row>
    <row r="376" spans="1:11" x14ac:dyDescent="0.2">
      <c r="A376" s="2" t="s">
        <v>825</v>
      </c>
      <c r="B376" s="56">
        <v>2418</v>
      </c>
      <c r="C376" s="9" t="s">
        <v>635</v>
      </c>
      <c r="D376" s="11" t="s">
        <v>634</v>
      </c>
      <c r="E376" s="17">
        <v>1.0900000000000001</v>
      </c>
      <c r="F376" s="17">
        <v>208.26</v>
      </c>
      <c r="G376" s="97"/>
      <c r="H376" s="98"/>
      <c r="I376" s="36">
        <f t="shared" si="49"/>
        <v>0</v>
      </c>
      <c r="J376" s="20">
        <f t="shared" si="50"/>
        <v>0</v>
      </c>
      <c r="K376" s="20">
        <f t="shared" si="51"/>
        <v>0</v>
      </c>
    </row>
    <row r="377" spans="1:11" x14ac:dyDescent="0.2">
      <c r="A377" s="2" t="s">
        <v>825</v>
      </c>
      <c r="B377" s="56">
        <v>2419</v>
      </c>
      <c r="C377" s="9" t="s">
        <v>632</v>
      </c>
      <c r="D377" s="11" t="s">
        <v>25</v>
      </c>
      <c r="E377" s="17">
        <v>1.36</v>
      </c>
      <c r="F377" s="17">
        <v>258.56</v>
      </c>
      <c r="G377" s="97"/>
      <c r="H377" s="98"/>
      <c r="I377" s="36">
        <f t="shared" si="49"/>
        <v>0</v>
      </c>
      <c r="J377" s="20">
        <f t="shared" si="50"/>
        <v>0</v>
      </c>
      <c r="K377" s="20">
        <f t="shared" si="51"/>
        <v>0</v>
      </c>
    </row>
    <row r="378" spans="1:11" x14ac:dyDescent="0.2">
      <c r="B378" s="56"/>
      <c r="C378" s="53"/>
      <c r="D378" s="52"/>
      <c r="E378" s="17"/>
      <c r="F378" s="17"/>
      <c r="G378" s="99"/>
      <c r="H378" s="100"/>
      <c r="I378" s="36"/>
      <c r="J378" s="20"/>
      <c r="K378" s="20"/>
    </row>
    <row r="379" spans="1:11" x14ac:dyDescent="0.2">
      <c r="B379" s="56"/>
      <c r="C379" s="14" t="s">
        <v>56</v>
      </c>
      <c r="D379" s="13" t="s">
        <v>57</v>
      </c>
      <c r="E379" s="17"/>
      <c r="F379" s="17"/>
      <c r="G379" s="99"/>
      <c r="H379" s="102"/>
      <c r="I379" s="17"/>
      <c r="J379" s="17"/>
      <c r="K379" s="17"/>
    </row>
    <row r="380" spans="1:11" x14ac:dyDescent="0.2">
      <c r="A380" s="2" t="s">
        <v>825</v>
      </c>
      <c r="B380" s="56">
        <v>2421</v>
      </c>
      <c r="C380" s="9" t="s">
        <v>631</v>
      </c>
      <c r="D380" s="11" t="s">
        <v>59</v>
      </c>
      <c r="E380" s="17">
        <v>0.3</v>
      </c>
      <c r="F380" s="17">
        <v>57.68</v>
      </c>
      <c r="G380" s="97"/>
      <c r="H380" s="98"/>
      <c r="I380" s="36">
        <f t="shared" ref="I380:I392" si="52">ROUND(H380,2)/F380</f>
        <v>0</v>
      </c>
      <c r="J380" s="20">
        <f t="shared" ref="J380:J392" si="53">E380*I380</f>
        <v>0</v>
      </c>
      <c r="K380" s="20">
        <f t="shared" ref="K380:K391" si="54">ROUND((G380*J380),2)</f>
        <v>0</v>
      </c>
    </row>
    <row r="381" spans="1:11" x14ac:dyDescent="0.2">
      <c r="A381" s="2" t="s">
        <v>825</v>
      </c>
      <c r="B381" s="56">
        <v>2422</v>
      </c>
      <c r="C381" s="9" t="s">
        <v>629</v>
      </c>
      <c r="D381" s="11" t="s">
        <v>63</v>
      </c>
      <c r="E381" s="17">
        <v>0.48</v>
      </c>
      <c r="F381" s="17">
        <v>92.2</v>
      </c>
      <c r="G381" s="97"/>
      <c r="H381" s="98"/>
      <c r="I381" s="36">
        <f t="shared" si="52"/>
        <v>0</v>
      </c>
      <c r="J381" s="20">
        <f t="shared" si="53"/>
        <v>0</v>
      </c>
      <c r="K381" s="20">
        <f>ROUND((G381*J381),2)</f>
        <v>0</v>
      </c>
    </row>
    <row r="382" spans="1:11" x14ac:dyDescent="0.2">
      <c r="A382" s="2" t="s">
        <v>825</v>
      </c>
      <c r="B382" s="56">
        <v>2423</v>
      </c>
      <c r="C382" s="9" t="s">
        <v>627</v>
      </c>
      <c r="D382" s="11" t="s">
        <v>67</v>
      </c>
      <c r="E382" s="17">
        <v>0.53</v>
      </c>
      <c r="F382" s="17">
        <v>101.71</v>
      </c>
      <c r="G382" s="97"/>
      <c r="H382" s="98"/>
      <c r="I382" s="36">
        <f t="shared" si="52"/>
        <v>0</v>
      </c>
      <c r="J382" s="20">
        <f t="shared" si="53"/>
        <v>0</v>
      </c>
      <c r="K382" s="20">
        <f>ROUND((G382*J382),2)</f>
        <v>0</v>
      </c>
    </row>
    <row r="383" spans="1:11" x14ac:dyDescent="0.2">
      <c r="A383" s="2" t="s">
        <v>825</v>
      </c>
      <c r="B383" s="56">
        <v>2424</v>
      </c>
      <c r="C383" s="9" t="s">
        <v>625</v>
      </c>
      <c r="D383" s="11" t="s">
        <v>71</v>
      </c>
      <c r="E383" s="17">
        <v>0.64</v>
      </c>
      <c r="F383" s="17">
        <v>122.25</v>
      </c>
      <c r="G383" s="97"/>
      <c r="H383" s="98"/>
      <c r="I383" s="36">
        <f t="shared" si="52"/>
        <v>0</v>
      </c>
      <c r="J383" s="20">
        <f t="shared" si="53"/>
        <v>0</v>
      </c>
      <c r="K383" s="20">
        <f>ROUND((G383*J383),2)</f>
        <v>0</v>
      </c>
    </row>
    <row r="384" spans="1:11" x14ac:dyDescent="0.2">
      <c r="A384" s="2" t="s">
        <v>825</v>
      </c>
      <c r="B384" s="56">
        <v>2425</v>
      </c>
      <c r="C384" s="9" t="s">
        <v>623</v>
      </c>
      <c r="D384" s="11" t="s">
        <v>75</v>
      </c>
      <c r="E384" s="17">
        <v>0.7</v>
      </c>
      <c r="F384" s="17">
        <v>133.16</v>
      </c>
      <c r="G384" s="97"/>
      <c r="H384" s="98"/>
      <c r="I384" s="36">
        <f t="shared" si="52"/>
        <v>0</v>
      </c>
      <c r="J384" s="20">
        <f t="shared" si="53"/>
        <v>0</v>
      </c>
      <c r="K384" s="20">
        <f>ROUND((G384*J384),2)</f>
        <v>0</v>
      </c>
    </row>
    <row r="385" spans="1:11" x14ac:dyDescent="0.2">
      <c r="A385" s="2" t="s">
        <v>825</v>
      </c>
      <c r="B385" s="56">
        <v>2426</v>
      </c>
      <c r="C385" s="9" t="s">
        <v>621</v>
      </c>
      <c r="D385" s="11" t="s">
        <v>79</v>
      </c>
      <c r="E385" s="17">
        <v>0.88</v>
      </c>
      <c r="F385" s="17">
        <v>167.53</v>
      </c>
      <c r="G385" s="97"/>
      <c r="H385" s="98"/>
      <c r="I385" s="36">
        <f t="shared" si="52"/>
        <v>0</v>
      </c>
      <c r="J385" s="20">
        <f t="shared" si="53"/>
        <v>0</v>
      </c>
      <c r="K385" s="20">
        <f>ROUND((G385*J385),2)</f>
        <v>0</v>
      </c>
    </row>
    <row r="386" spans="1:11" x14ac:dyDescent="0.2">
      <c r="A386" s="2" t="s">
        <v>825</v>
      </c>
      <c r="B386" s="56">
        <v>2501</v>
      </c>
      <c r="C386" s="9" t="s">
        <v>630</v>
      </c>
      <c r="D386" s="11" t="s">
        <v>61</v>
      </c>
      <c r="E386" s="17">
        <v>0.43</v>
      </c>
      <c r="F386" s="17">
        <v>82.23</v>
      </c>
      <c r="G386" s="97"/>
      <c r="H386" s="98"/>
      <c r="I386" s="36">
        <f t="shared" si="52"/>
        <v>0</v>
      </c>
      <c r="J386" s="20">
        <f t="shared" si="53"/>
        <v>0</v>
      </c>
      <c r="K386" s="20">
        <f t="shared" si="54"/>
        <v>0</v>
      </c>
    </row>
    <row r="387" spans="1:11" x14ac:dyDescent="0.2">
      <c r="A387" s="2" t="s">
        <v>825</v>
      </c>
      <c r="B387" s="56">
        <v>2502</v>
      </c>
      <c r="C387" s="9" t="s">
        <v>628</v>
      </c>
      <c r="D387" s="11" t="s">
        <v>65</v>
      </c>
      <c r="E387" s="17">
        <v>0.6</v>
      </c>
      <c r="F387" s="17">
        <v>114.55</v>
      </c>
      <c r="G387" s="97"/>
      <c r="H387" s="98"/>
      <c r="I387" s="36">
        <f t="shared" si="52"/>
        <v>0</v>
      </c>
      <c r="J387" s="20">
        <f t="shared" si="53"/>
        <v>0</v>
      </c>
      <c r="K387" s="20">
        <f t="shared" si="54"/>
        <v>0</v>
      </c>
    </row>
    <row r="388" spans="1:11" x14ac:dyDescent="0.2">
      <c r="A388" s="2" t="s">
        <v>825</v>
      </c>
      <c r="B388" s="56">
        <v>2503</v>
      </c>
      <c r="C388" s="9" t="s">
        <v>626</v>
      </c>
      <c r="D388" s="11" t="s">
        <v>69</v>
      </c>
      <c r="E388" s="17">
        <v>0.67</v>
      </c>
      <c r="F388" s="17">
        <v>126.83</v>
      </c>
      <c r="G388" s="97"/>
      <c r="H388" s="98"/>
      <c r="I388" s="36">
        <f t="shared" si="52"/>
        <v>0</v>
      </c>
      <c r="J388" s="20">
        <f t="shared" si="53"/>
        <v>0</v>
      </c>
      <c r="K388" s="20">
        <f t="shared" si="54"/>
        <v>0</v>
      </c>
    </row>
    <row r="389" spans="1:11" x14ac:dyDescent="0.2">
      <c r="A389" s="2" t="s">
        <v>825</v>
      </c>
      <c r="B389" s="56">
        <v>2504</v>
      </c>
      <c r="C389" s="9" t="s">
        <v>624</v>
      </c>
      <c r="D389" s="11" t="s">
        <v>73</v>
      </c>
      <c r="E389" s="17">
        <v>0.78</v>
      </c>
      <c r="F389" s="17">
        <v>148.72</v>
      </c>
      <c r="G389" s="97"/>
      <c r="H389" s="98"/>
      <c r="I389" s="36">
        <f t="shared" si="52"/>
        <v>0</v>
      </c>
      <c r="J389" s="20">
        <f t="shared" si="53"/>
        <v>0</v>
      </c>
      <c r="K389" s="20">
        <f t="shared" si="54"/>
        <v>0</v>
      </c>
    </row>
    <row r="390" spans="1:11" x14ac:dyDescent="0.2">
      <c r="A390" s="2" t="s">
        <v>825</v>
      </c>
      <c r="B390" s="56">
        <v>2505</v>
      </c>
      <c r="C390" s="9" t="s">
        <v>622</v>
      </c>
      <c r="D390" s="11" t="s">
        <v>77</v>
      </c>
      <c r="E390" s="17">
        <v>0.84</v>
      </c>
      <c r="F390" s="17">
        <v>160.13</v>
      </c>
      <c r="G390" s="97"/>
      <c r="H390" s="98"/>
      <c r="I390" s="36">
        <f t="shared" si="52"/>
        <v>0</v>
      </c>
      <c r="J390" s="20">
        <f t="shared" si="53"/>
        <v>0</v>
      </c>
      <c r="K390" s="20">
        <f t="shared" si="54"/>
        <v>0</v>
      </c>
    </row>
    <row r="391" spans="1:11" x14ac:dyDescent="0.2">
      <c r="A391" s="2" t="s">
        <v>825</v>
      </c>
      <c r="B391" s="56">
        <v>2506</v>
      </c>
      <c r="C391" s="9" t="s">
        <v>620</v>
      </c>
      <c r="D391" s="11" t="s">
        <v>81</v>
      </c>
      <c r="E391" s="17">
        <v>1.02</v>
      </c>
      <c r="F391" s="17">
        <v>195.12</v>
      </c>
      <c r="G391" s="97"/>
      <c r="H391" s="98"/>
      <c r="I391" s="36">
        <f t="shared" si="52"/>
        <v>0</v>
      </c>
      <c r="J391" s="20">
        <f t="shared" si="53"/>
        <v>0</v>
      </c>
      <c r="K391" s="20">
        <f t="shared" si="54"/>
        <v>0</v>
      </c>
    </row>
    <row r="392" spans="1:11" x14ac:dyDescent="0.2">
      <c r="A392" s="2" t="s">
        <v>825</v>
      </c>
      <c r="B392" s="56">
        <v>2508</v>
      </c>
      <c r="C392" s="9" t="s">
        <v>516</v>
      </c>
      <c r="D392" s="9" t="s">
        <v>515</v>
      </c>
      <c r="E392" s="17">
        <v>1.71</v>
      </c>
      <c r="F392" s="17">
        <v>329.36</v>
      </c>
      <c r="G392" s="97"/>
      <c r="H392" s="98"/>
      <c r="I392" s="36">
        <f t="shared" si="52"/>
        <v>0</v>
      </c>
      <c r="J392" s="20">
        <f t="shared" si="53"/>
        <v>0</v>
      </c>
      <c r="K392" s="20">
        <f>ROUND((G392*J392),2)</f>
        <v>0</v>
      </c>
    </row>
    <row r="393" spans="1:11" x14ac:dyDescent="0.2">
      <c r="B393" s="56"/>
      <c r="C393" s="53"/>
      <c r="D393" s="33"/>
      <c r="E393" s="17"/>
      <c r="F393" s="17"/>
      <c r="G393" s="99"/>
      <c r="H393" s="100"/>
      <c r="I393" s="36"/>
      <c r="J393" s="20"/>
      <c r="K393" s="20"/>
    </row>
    <row r="394" spans="1:11" x14ac:dyDescent="0.2">
      <c r="B394" s="56"/>
      <c r="C394" s="14" t="s">
        <v>82</v>
      </c>
      <c r="D394" s="13" t="s">
        <v>83</v>
      </c>
      <c r="E394" s="17"/>
      <c r="F394" s="17"/>
      <c r="G394" s="99"/>
      <c r="H394" s="102"/>
      <c r="I394" s="17"/>
      <c r="J394" s="17"/>
      <c r="K394" s="17"/>
    </row>
    <row r="395" spans="1:11" x14ac:dyDescent="0.2">
      <c r="A395" s="2" t="s">
        <v>825</v>
      </c>
      <c r="B395" s="56">
        <v>2510</v>
      </c>
      <c r="C395" s="9" t="s">
        <v>619</v>
      </c>
      <c r="D395" s="11" t="s">
        <v>618</v>
      </c>
      <c r="E395" s="17">
        <v>0.33</v>
      </c>
      <c r="F395" s="17">
        <v>63.31</v>
      </c>
      <c r="G395" s="97"/>
      <c r="H395" s="98"/>
      <c r="I395" s="36">
        <f t="shared" ref="I395:I422" si="55">ROUND(H395,2)/F395</f>
        <v>0</v>
      </c>
      <c r="J395" s="20">
        <f t="shared" ref="J395:J422" si="56">E395*I395</f>
        <v>0</v>
      </c>
      <c r="K395" s="20">
        <f t="shared" ref="K395:K422" si="57">ROUND((G395*J395),2)</f>
        <v>0</v>
      </c>
    </row>
    <row r="396" spans="1:11" x14ac:dyDescent="0.2">
      <c r="A396" s="2" t="s">
        <v>825</v>
      </c>
      <c r="B396" s="56">
        <v>2511</v>
      </c>
      <c r="C396" s="9" t="s">
        <v>615</v>
      </c>
      <c r="D396" s="11" t="s">
        <v>614</v>
      </c>
      <c r="E396" s="17">
        <v>0.42</v>
      </c>
      <c r="F396" s="17">
        <v>79.34</v>
      </c>
      <c r="G396" s="97"/>
      <c r="H396" s="98"/>
      <c r="I396" s="36">
        <f t="shared" si="55"/>
        <v>0</v>
      </c>
      <c r="J396" s="20">
        <f t="shared" si="56"/>
        <v>0</v>
      </c>
      <c r="K396" s="20">
        <f t="shared" si="57"/>
        <v>0</v>
      </c>
    </row>
    <row r="397" spans="1:11" x14ac:dyDescent="0.2">
      <c r="A397" s="2" t="s">
        <v>825</v>
      </c>
      <c r="B397" s="56">
        <v>2512</v>
      </c>
      <c r="C397" s="9" t="s">
        <v>611</v>
      </c>
      <c r="D397" s="11" t="s">
        <v>93</v>
      </c>
      <c r="E397" s="17">
        <v>0.49</v>
      </c>
      <c r="F397" s="17">
        <v>92.92</v>
      </c>
      <c r="G397" s="97"/>
      <c r="H397" s="98"/>
      <c r="I397" s="36">
        <f t="shared" si="55"/>
        <v>0</v>
      </c>
      <c r="J397" s="20">
        <f t="shared" si="56"/>
        <v>0</v>
      </c>
      <c r="K397" s="20">
        <f t="shared" si="57"/>
        <v>0</v>
      </c>
    </row>
    <row r="398" spans="1:11" x14ac:dyDescent="0.2">
      <c r="A398" s="2" t="s">
        <v>825</v>
      </c>
      <c r="B398" s="56">
        <v>2513</v>
      </c>
      <c r="C398" s="9" t="s">
        <v>607</v>
      </c>
      <c r="D398" s="11" t="s">
        <v>101</v>
      </c>
      <c r="E398" s="17">
        <v>0.55000000000000004</v>
      </c>
      <c r="F398" s="17">
        <v>105.4</v>
      </c>
      <c r="G398" s="97"/>
      <c r="H398" s="98"/>
      <c r="I398" s="36">
        <f t="shared" si="55"/>
        <v>0</v>
      </c>
      <c r="J398" s="20">
        <f t="shared" si="56"/>
        <v>0</v>
      </c>
      <c r="K398" s="20">
        <f t="shared" si="57"/>
        <v>0</v>
      </c>
    </row>
    <row r="399" spans="1:11" x14ac:dyDescent="0.2">
      <c r="A399" s="2" t="s">
        <v>825</v>
      </c>
      <c r="B399" s="56">
        <v>2514</v>
      </c>
      <c r="C399" s="9" t="s">
        <v>603</v>
      </c>
      <c r="D399" s="11" t="s">
        <v>109</v>
      </c>
      <c r="E399" s="17">
        <v>0.67</v>
      </c>
      <c r="F399" s="17">
        <v>126.98</v>
      </c>
      <c r="G399" s="97"/>
      <c r="H399" s="98"/>
      <c r="I399" s="36">
        <f t="shared" si="55"/>
        <v>0</v>
      </c>
      <c r="J399" s="20">
        <f t="shared" si="56"/>
        <v>0</v>
      </c>
      <c r="K399" s="20">
        <f t="shared" si="57"/>
        <v>0</v>
      </c>
    </row>
    <row r="400" spans="1:11" x14ac:dyDescent="0.2">
      <c r="A400" s="2" t="s">
        <v>825</v>
      </c>
      <c r="B400" s="56">
        <v>2515</v>
      </c>
      <c r="C400" s="9" t="s">
        <v>599</v>
      </c>
      <c r="D400" s="11" t="s">
        <v>117</v>
      </c>
      <c r="E400" s="17">
        <v>0.63</v>
      </c>
      <c r="F400" s="17">
        <v>120.4</v>
      </c>
      <c r="G400" s="97"/>
      <c r="H400" s="98"/>
      <c r="I400" s="36">
        <f t="shared" si="55"/>
        <v>0</v>
      </c>
      <c r="J400" s="20">
        <f t="shared" si="56"/>
        <v>0</v>
      </c>
      <c r="K400" s="20">
        <f t="shared" si="57"/>
        <v>0</v>
      </c>
    </row>
    <row r="401" spans="1:11" x14ac:dyDescent="0.2">
      <c r="A401" s="2" t="s">
        <v>825</v>
      </c>
      <c r="B401" s="56">
        <v>2516</v>
      </c>
      <c r="C401" s="9" t="s">
        <v>595</v>
      </c>
      <c r="D401" s="9" t="s">
        <v>125</v>
      </c>
      <c r="E401" s="17">
        <v>0.82</v>
      </c>
      <c r="F401" s="17">
        <v>155.99</v>
      </c>
      <c r="G401" s="97"/>
      <c r="H401" s="98"/>
      <c r="I401" s="36">
        <f t="shared" si="55"/>
        <v>0</v>
      </c>
      <c r="J401" s="20">
        <f t="shared" si="56"/>
        <v>0</v>
      </c>
      <c r="K401" s="20">
        <f t="shared" si="57"/>
        <v>0</v>
      </c>
    </row>
    <row r="402" spans="1:11" x14ac:dyDescent="0.2">
      <c r="A402" s="2" t="s">
        <v>825</v>
      </c>
      <c r="B402" s="56">
        <v>2517</v>
      </c>
      <c r="C402" s="9" t="s">
        <v>591</v>
      </c>
      <c r="D402" s="11" t="s">
        <v>133</v>
      </c>
      <c r="E402" s="17">
        <v>0.8</v>
      </c>
      <c r="F402" s="17">
        <v>151.55000000000001</v>
      </c>
      <c r="G402" s="97"/>
      <c r="H402" s="98"/>
      <c r="I402" s="36">
        <f t="shared" si="55"/>
        <v>0</v>
      </c>
      <c r="J402" s="20">
        <f t="shared" si="56"/>
        <v>0</v>
      </c>
      <c r="K402" s="20">
        <f t="shared" si="57"/>
        <v>0</v>
      </c>
    </row>
    <row r="403" spans="1:11" x14ac:dyDescent="0.2">
      <c r="A403" s="2" t="s">
        <v>825</v>
      </c>
      <c r="B403" s="56">
        <v>2519</v>
      </c>
      <c r="C403" s="9" t="s">
        <v>617</v>
      </c>
      <c r="D403" s="11" t="s">
        <v>616</v>
      </c>
      <c r="E403" s="17">
        <v>0.52</v>
      </c>
      <c r="F403" s="17">
        <v>98.65</v>
      </c>
      <c r="G403" s="97"/>
      <c r="H403" s="98"/>
      <c r="I403" s="36">
        <f t="shared" si="55"/>
        <v>0</v>
      </c>
      <c r="J403" s="20">
        <f t="shared" si="56"/>
        <v>0</v>
      </c>
      <c r="K403" s="20">
        <f t="shared" si="57"/>
        <v>0</v>
      </c>
    </row>
    <row r="404" spans="1:11" x14ac:dyDescent="0.2">
      <c r="A404" s="2" t="s">
        <v>825</v>
      </c>
      <c r="B404" s="56">
        <v>2520</v>
      </c>
      <c r="C404" s="9" t="s">
        <v>613</v>
      </c>
      <c r="D404" s="11" t="s">
        <v>612</v>
      </c>
      <c r="E404" s="17">
        <v>0.6</v>
      </c>
      <c r="F404" s="17">
        <v>114.69</v>
      </c>
      <c r="G404" s="97"/>
      <c r="H404" s="98"/>
      <c r="I404" s="36">
        <f t="shared" si="55"/>
        <v>0</v>
      </c>
      <c r="J404" s="20">
        <f t="shared" si="56"/>
        <v>0</v>
      </c>
      <c r="K404" s="20">
        <f t="shared" si="57"/>
        <v>0</v>
      </c>
    </row>
    <row r="405" spans="1:11" x14ac:dyDescent="0.2">
      <c r="A405" s="2" t="s">
        <v>825</v>
      </c>
      <c r="B405" s="56">
        <v>2521</v>
      </c>
      <c r="C405" s="9" t="s">
        <v>610</v>
      </c>
      <c r="D405" s="11" t="s">
        <v>95</v>
      </c>
      <c r="E405" s="17">
        <v>0.67</v>
      </c>
      <c r="F405" s="17">
        <v>128.27000000000001</v>
      </c>
      <c r="G405" s="97"/>
      <c r="H405" s="98"/>
      <c r="I405" s="36">
        <f t="shared" si="55"/>
        <v>0</v>
      </c>
      <c r="J405" s="20">
        <f t="shared" si="56"/>
        <v>0</v>
      </c>
      <c r="K405" s="20">
        <f t="shared" si="57"/>
        <v>0</v>
      </c>
    </row>
    <row r="406" spans="1:11" x14ac:dyDescent="0.2">
      <c r="A406" s="2" t="s">
        <v>825</v>
      </c>
      <c r="B406" s="56">
        <v>2522</v>
      </c>
      <c r="C406" s="9" t="s">
        <v>606</v>
      </c>
      <c r="D406" s="11" t="s">
        <v>103</v>
      </c>
      <c r="E406" s="17">
        <v>0.74</v>
      </c>
      <c r="F406" s="17">
        <v>140.75</v>
      </c>
      <c r="G406" s="97"/>
      <c r="H406" s="98"/>
      <c r="I406" s="36">
        <f t="shared" si="55"/>
        <v>0</v>
      </c>
      <c r="J406" s="20">
        <f t="shared" si="56"/>
        <v>0</v>
      </c>
      <c r="K406" s="20">
        <f t="shared" si="57"/>
        <v>0</v>
      </c>
    </row>
    <row r="407" spans="1:11" x14ac:dyDescent="0.2">
      <c r="A407" s="2" t="s">
        <v>825</v>
      </c>
      <c r="B407" s="56">
        <v>2523</v>
      </c>
      <c r="C407" s="9" t="s">
        <v>602</v>
      </c>
      <c r="D407" s="11" t="s">
        <v>111</v>
      </c>
      <c r="E407" s="17">
        <v>0.92</v>
      </c>
      <c r="F407" s="17">
        <v>175.32</v>
      </c>
      <c r="G407" s="97"/>
      <c r="H407" s="98"/>
      <c r="I407" s="36">
        <f t="shared" si="55"/>
        <v>0</v>
      </c>
      <c r="J407" s="20">
        <f t="shared" si="56"/>
        <v>0</v>
      </c>
      <c r="K407" s="20">
        <f t="shared" si="57"/>
        <v>0</v>
      </c>
    </row>
    <row r="408" spans="1:11" x14ac:dyDescent="0.2">
      <c r="A408" s="2" t="s">
        <v>825</v>
      </c>
      <c r="B408" s="56">
        <v>2524</v>
      </c>
      <c r="C408" s="9" t="s">
        <v>598</v>
      </c>
      <c r="D408" s="11" t="s">
        <v>119</v>
      </c>
      <c r="E408" s="17">
        <v>0.89</v>
      </c>
      <c r="F408" s="17">
        <v>168.75</v>
      </c>
      <c r="G408" s="97"/>
      <c r="H408" s="98"/>
      <c r="I408" s="36">
        <f t="shared" si="55"/>
        <v>0</v>
      </c>
      <c r="J408" s="20">
        <f t="shared" si="56"/>
        <v>0</v>
      </c>
      <c r="K408" s="20">
        <f t="shared" si="57"/>
        <v>0</v>
      </c>
    </row>
    <row r="409" spans="1:11" x14ac:dyDescent="0.2">
      <c r="A409" s="2" t="s">
        <v>825</v>
      </c>
      <c r="B409" s="56">
        <v>2525</v>
      </c>
      <c r="C409" s="9" t="s">
        <v>594</v>
      </c>
      <c r="D409" s="9" t="s">
        <v>127</v>
      </c>
      <c r="E409" s="17">
        <v>1.25</v>
      </c>
      <c r="F409" s="17">
        <v>237.76</v>
      </c>
      <c r="G409" s="97"/>
      <c r="H409" s="98"/>
      <c r="I409" s="36">
        <f t="shared" si="55"/>
        <v>0</v>
      </c>
      <c r="J409" s="20">
        <f t="shared" si="56"/>
        <v>0</v>
      </c>
      <c r="K409" s="20">
        <f t="shared" si="57"/>
        <v>0</v>
      </c>
    </row>
    <row r="410" spans="1:11" x14ac:dyDescent="0.2">
      <c r="A410" s="2" t="s">
        <v>825</v>
      </c>
      <c r="B410" s="56">
        <v>2526</v>
      </c>
      <c r="C410" s="9" t="s">
        <v>590</v>
      </c>
      <c r="D410" s="11" t="s">
        <v>135</v>
      </c>
      <c r="E410" s="17">
        <v>1.05</v>
      </c>
      <c r="F410" s="17">
        <v>199.9</v>
      </c>
      <c r="G410" s="97"/>
      <c r="H410" s="98"/>
      <c r="I410" s="36">
        <f t="shared" si="55"/>
        <v>0</v>
      </c>
      <c r="J410" s="20">
        <f t="shared" si="56"/>
        <v>0</v>
      </c>
      <c r="K410" s="20">
        <f t="shared" si="57"/>
        <v>0</v>
      </c>
    </row>
    <row r="411" spans="1:11" x14ac:dyDescent="0.2">
      <c r="A411" s="2" t="s">
        <v>825</v>
      </c>
      <c r="B411" s="56">
        <v>2601</v>
      </c>
      <c r="C411" s="9" t="s">
        <v>609</v>
      </c>
      <c r="D411" s="11" t="s">
        <v>97</v>
      </c>
      <c r="E411" s="17">
        <v>0.53</v>
      </c>
      <c r="F411" s="17">
        <v>101.68</v>
      </c>
      <c r="G411" s="97"/>
      <c r="H411" s="98"/>
      <c r="I411" s="36">
        <f t="shared" si="55"/>
        <v>0</v>
      </c>
      <c r="J411" s="20">
        <f t="shared" si="56"/>
        <v>0</v>
      </c>
      <c r="K411" s="20">
        <f t="shared" si="57"/>
        <v>0</v>
      </c>
    </row>
    <row r="412" spans="1:11" x14ac:dyDescent="0.2">
      <c r="A412" s="2" t="s">
        <v>825</v>
      </c>
      <c r="B412" s="56">
        <v>2602</v>
      </c>
      <c r="C412" s="9" t="s">
        <v>605</v>
      </c>
      <c r="D412" s="11" t="s">
        <v>105</v>
      </c>
      <c r="E412" s="17">
        <v>0.61</v>
      </c>
      <c r="F412" s="17">
        <v>115.74</v>
      </c>
      <c r="G412" s="97"/>
      <c r="H412" s="98"/>
      <c r="I412" s="36">
        <f t="shared" si="55"/>
        <v>0</v>
      </c>
      <c r="J412" s="20">
        <f t="shared" si="56"/>
        <v>0</v>
      </c>
      <c r="K412" s="20">
        <f t="shared" si="57"/>
        <v>0</v>
      </c>
    </row>
    <row r="413" spans="1:11" x14ac:dyDescent="0.2">
      <c r="A413" s="2" t="s">
        <v>825</v>
      </c>
      <c r="B413" s="56">
        <v>2603</v>
      </c>
      <c r="C413" s="9" t="s">
        <v>601</v>
      </c>
      <c r="D413" s="11" t="s">
        <v>113</v>
      </c>
      <c r="E413" s="17">
        <v>0.75</v>
      </c>
      <c r="F413" s="17">
        <v>141.94999999999999</v>
      </c>
      <c r="G413" s="97"/>
      <c r="H413" s="98"/>
      <c r="I413" s="36">
        <f t="shared" si="55"/>
        <v>0</v>
      </c>
      <c r="J413" s="20">
        <f t="shared" si="56"/>
        <v>0</v>
      </c>
      <c r="K413" s="20">
        <f t="shared" si="57"/>
        <v>0</v>
      </c>
    </row>
    <row r="414" spans="1:11" x14ac:dyDescent="0.2">
      <c r="A414" s="2" t="s">
        <v>825</v>
      </c>
      <c r="B414" s="56">
        <v>2604</v>
      </c>
      <c r="C414" s="9" t="s">
        <v>597</v>
      </c>
      <c r="D414" s="11" t="s">
        <v>121</v>
      </c>
      <c r="E414" s="17">
        <v>0.72</v>
      </c>
      <c r="F414" s="17">
        <v>136.22</v>
      </c>
      <c r="G414" s="97"/>
      <c r="H414" s="98"/>
      <c r="I414" s="36">
        <f t="shared" si="55"/>
        <v>0</v>
      </c>
      <c r="J414" s="20">
        <f t="shared" si="56"/>
        <v>0</v>
      </c>
      <c r="K414" s="20">
        <f t="shared" si="57"/>
        <v>0</v>
      </c>
    </row>
    <row r="415" spans="1:11" x14ac:dyDescent="0.2">
      <c r="A415" s="2" t="s">
        <v>825</v>
      </c>
      <c r="B415" s="56">
        <v>2605</v>
      </c>
      <c r="C415" s="9" t="s">
        <v>593</v>
      </c>
      <c r="D415" s="11" t="s">
        <v>129</v>
      </c>
      <c r="E415" s="17">
        <v>0.93</v>
      </c>
      <c r="F415" s="17">
        <v>176.58</v>
      </c>
      <c r="G415" s="97"/>
      <c r="H415" s="98"/>
      <c r="I415" s="36">
        <f t="shared" si="55"/>
        <v>0</v>
      </c>
      <c r="J415" s="20">
        <f t="shared" si="56"/>
        <v>0</v>
      </c>
      <c r="K415" s="20">
        <f t="shared" si="57"/>
        <v>0</v>
      </c>
    </row>
    <row r="416" spans="1:11" x14ac:dyDescent="0.2">
      <c r="A416" s="2" t="s">
        <v>825</v>
      </c>
      <c r="B416" s="56">
        <v>2606</v>
      </c>
      <c r="C416" s="9" t="s">
        <v>589</v>
      </c>
      <c r="D416" s="11" t="s">
        <v>137</v>
      </c>
      <c r="E416" s="17">
        <v>0.87</v>
      </c>
      <c r="F416" s="17">
        <v>166.54</v>
      </c>
      <c r="G416" s="97"/>
      <c r="H416" s="98"/>
      <c r="I416" s="36">
        <f t="shared" si="55"/>
        <v>0</v>
      </c>
      <c r="J416" s="20">
        <f t="shared" si="56"/>
        <v>0</v>
      </c>
      <c r="K416" s="20">
        <f t="shared" si="57"/>
        <v>0</v>
      </c>
    </row>
    <row r="417" spans="1:11" x14ac:dyDescent="0.2">
      <c r="A417" s="2" t="s">
        <v>825</v>
      </c>
      <c r="B417" s="56">
        <v>2608</v>
      </c>
      <c r="C417" s="9" t="s">
        <v>608</v>
      </c>
      <c r="D417" s="11" t="s">
        <v>99</v>
      </c>
      <c r="E417" s="17">
        <v>0.72</v>
      </c>
      <c r="F417" s="17">
        <v>137.02000000000001</v>
      </c>
      <c r="G417" s="97"/>
      <c r="H417" s="98"/>
      <c r="I417" s="36">
        <f t="shared" si="55"/>
        <v>0</v>
      </c>
      <c r="J417" s="20">
        <f t="shared" si="56"/>
        <v>0</v>
      </c>
      <c r="K417" s="20">
        <f t="shared" si="57"/>
        <v>0</v>
      </c>
    </row>
    <row r="418" spans="1:11" x14ac:dyDescent="0.2">
      <c r="A418" s="2" t="s">
        <v>825</v>
      </c>
      <c r="B418" s="56">
        <v>2609</v>
      </c>
      <c r="C418" s="9" t="s">
        <v>604</v>
      </c>
      <c r="D418" s="11" t="s">
        <v>107</v>
      </c>
      <c r="E418" s="17">
        <v>0.79</v>
      </c>
      <c r="F418" s="17">
        <v>151.09</v>
      </c>
      <c r="G418" s="97"/>
      <c r="H418" s="98"/>
      <c r="I418" s="36">
        <f t="shared" si="55"/>
        <v>0</v>
      </c>
      <c r="J418" s="20">
        <f t="shared" si="56"/>
        <v>0</v>
      </c>
      <c r="K418" s="20">
        <f t="shared" si="57"/>
        <v>0</v>
      </c>
    </row>
    <row r="419" spans="1:11" x14ac:dyDescent="0.2">
      <c r="A419" s="2" t="s">
        <v>825</v>
      </c>
      <c r="B419" s="56">
        <v>2610</v>
      </c>
      <c r="C419" s="9" t="s">
        <v>600</v>
      </c>
      <c r="D419" s="11" t="s">
        <v>115</v>
      </c>
      <c r="E419" s="17">
        <v>1</v>
      </c>
      <c r="F419" s="17">
        <v>190.29</v>
      </c>
      <c r="G419" s="97"/>
      <c r="H419" s="98"/>
      <c r="I419" s="36">
        <f t="shared" si="55"/>
        <v>0</v>
      </c>
      <c r="J419" s="20">
        <f t="shared" si="56"/>
        <v>0</v>
      </c>
      <c r="K419" s="20">
        <f t="shared" si="57"/>
        <v>0</v>
      </c>
    </row>
    <row r="420" spans="1:11" x14ac:dyDescent="0.2">
      <c r="A420" s="2" t="s">
        <v>825</v>
      </c>
      <c r="B420" s="56">
        <v>2611</v>
      </c>
      <c r="C420" s="9" t="s">
        <v>596</v>
      </c>
      <c r="D420" s="11" t="s">
        <v>123</v>
      </c>
      <c r="E420" s="17">
        <v>0.97</v>
      </c>
      <c r="F420" s="17">
        <v>184.57</v>
      </c>
      <c r="G420" s="97"/>
      <c r="H420" s="98"/>
      <c r="I420" s="36">
        <f t="shared" si="55"/>
        <v>0</v>
      </c>
      <c r="J420" s="20">
        <f t="shared" si="56"/>
        <v>0</v>
      </c>
      <c r="K420" s="20">
        <f t="shared" si="57"/>
        <v>0</v>
      </c>
    </row>
    <row r="421" spans="1:11" x14ac:dyDescent="0.2">
      <c r="A421" s="2" t="s">
        <v>825</v>
      </c>
      <c r="B421" s="56">
        <v>2612</v>
      </c>
      <c r="C421" s="9" t="s">
        <v>592</v>
      </c>
      <c r="D421" s="15" t="s">
        <v>131</v>
      </c>
      <c r="E421" s="17">
        <v>1.36</v>
      </c>
      <c r="F421" s="17">
        <v>258.33999999999997</v>
      </c>
      <c r="G421" s="97"/>
      <c r="H421" s="98"/>
      <c r="I421" s="36">
        <f t="shared" si="55"/>
        <v>0</v>
      </c>
      <c r="J421" s="20">
        <f t="shared" si="56"/>
        <v>0</v>
      </c>
      <c r="K421" s="20">
        <f t="shared" si="57"/>
        <v>0</v>
      </c>
    </row>
    <row r="422" spans="1:11" x14ac:dyDescent="0.2">
      <c r="A422" s="2" t="s">
        <v>825</v>
      </c>
      <c r="B422" s="56">
        <v>2613</v>
      </c>
      <c r="C422" s="9" t="s">
        <v>588</v>
      </c>
      <c r="D422" s="11" t="s">
        <v>139</v>
      </c>
      <c r="E422" s="17">
        <v>1.1299999999999999</v>
      </c>
      <c r="F422" s="17">
        <v>214.88</v>
      </c>
      <c r="G422" s="97"/>
      <c r="H422" s="98"/>
      <c r="I422" s="36">
        <f t="shared" si="55"/>
        <v>0</v>
      </c>
      <c r="J422" s="20">
        <f t="shared" si="56"/>
        <v>0</v>
      </c>
      <c r="K422" s="20">
        <f t="shared" si="57"/>
        <v>0</v>
      </c>
    </row>
    <row r="423" spans="1:11" x14ac:dyDescent="0.2">
      <c r="B423" s="56"/>
      <c r="C423" s="53"/>
      <c r="D423" s="52"/>
      <c r="E423" s="17"/>
      <c r="F423" s="17"/>
      <c r="G423" s="99"/>
      <c r="H423" s="100"/>
      <c r="I423" s="36"/>
      <c r="J423" s="20"/>
      <c r="K423" s="20"/>
    </row>
    <row r="424" spans="1:11" x14ac:dyDescent="0.2">
      <c r="B424" s="56"/>
      <c r="C424" s="14" t="s">
        <v>140</v>
      </c>
      <c r="D424" s="13" t="s">
        <v>141</v>
      </c>
      <c r="E424" s="17"/>
      <c r="F424" s="17"/>
      <c r="G424" s="99"/>
      <c r="H424" s="102"/>
      <c r="I424" s="17"/>
      <c r="J424" s="17"/>
      <c r="K424" s="17"/>
    </row>
    <row r="425" spans="1:11" x14ac:dyDescent="0.2">
      <c r="A425" s="2" t="s">
        <v>825</v>
      </c>
      <c r="B425" s="56">
        <v>2615</v>
      </c>
      <c r="C425" s="9" t="s">
        <v>587</v>
      </c>
      <c r="D425" s="11" t="s">
        <v>143</v>
      </c>
      <c r="E425" s="17">
        <v>0.67</v>
      </c>
      <c r="F425" s="17">
        <v>126.87</v>
      </c>
      <c r="G425" s="97"/>
      <c r="H425" s="98"/>
      <c r="I425" s="36">
        <f t="shared" ref="I425:I429" si="58">ROUND(H425,2)/F425</f>
        <v>0</v>
      </c>
      <c r="J425" s="20">
        <f t="shared" ref="J425:J429" si="59">E425*I425</f>
        <v>0</v>
      </c>
      <c r="K425" s="20">
        <f>ROUND((G425*J425),2)</f>
        <v>0</v>
      </c>
    </row>
    <row r="426" spans="1:11" x14ac:dyDescent="0.2">
      <c r="A426" s="2" t="s">
        <v>825</v>
      </c>
      <c r="B426" s="56">
        <v>2616</v>
      </c>
      <c r="C426" s="9" t="s">
        <v>586</v>
      </c>
      <c r="D426" s="11" t="s">
        <v>145</v>
      </c>
      <c r="E426" s="17">
        <v>0.87</v>
      </c>
      <c r="F426" s="17">
        <v>164.95</v>
      </c>
      <c r="G426" s="97"/>
      <c r="H426" s="98"/>
      <c r="I426" s="36">
        <f t="shared" si="58"/>
        <v>0</v>
      </c>
      <c r="J426" s="20">
        <f t="shared" si="59"/>
        <v>0</v>
      </c>
      <c r="K426" s="20">
        <f>ROUND((G426*J426),2)</f>
        <v>0</v>
      </c>
    </row>
    <row r="427" spans="1:11" x14ac:dyDescent="0.2">
      <c r="A427" s="2" t="s">
        <v>825</v>
      </c>
      <c r="B427" s="56">
        <v>2617</v>
      </c>
      <c r="C427" s="9" t="s">
        <v>585</v>
      </c>
      <c r="D427" s="11" t="s">
        <v>147</v>
      </c>
      <c r="E427" s="17">
        <v>1.07</v>
      </c>
      <c r="F427" s="17">
        <v>204.53</v>
      </c>
      <c r="G427" s="97"/>
      <c r="H427" s="98"/>
      <c r="I427" s="36">
        <f t="shared" si="58"/>
        <v>0</v>
      </c>
      <c r="J427" s="20">
        <f t="shared" si="59"/>
        <v>0</v>
      </c>
      <c r="K427" s="20">
        <f>ROUND((G427*J427),2)</f>
        <v>0</v>
      </c>
    </row>
    <row r="428" spans="1:11" x14ac:dyDescent="0.2">
      <c r="A428" s="2" t="s">
        <v>825</v>
      </c>
      <c r="B428" s="56">
        <v>2618</v>
      </c>
      <c r="C428" s="9" t="s">
        <v>584</v>
      </c>
      <c r="D428" s="11" t="s">
        <v>149</v>
      </c>
      <c r="E428" s="17">
        <v>1.27</v>
      </c>
      <c r="F428" s="17">
        <v>242.33</v>
      </c>
      <c r="G428" s="97"/>
      <c r="H428" s="98"/>
      <c r="I428" s="36">
        <f t="shared" si="58"/>
        <v>0</v>
      </c>
      <c r="J428" s="20">
        <f t="shared" si="59"/>
        <v>0</v>
      </c>
      <c r="K428" s="20">
        <f>ROUND((G428*J428),2)</f>
        <v>0</v>
      </c>
    </row>
    <row r="429" spans="1:11" x14ac:dyDescent="0.2">
      <c r="A429" s="2" t="s">
        <v>825</v>
      </c>
      <c r="B429" s="56">
        <v>2619</v>
      </c>
      <c r="C429" s="9" t="s">
        <v>583</v>
      </c>
      <c r="D429" s="11" t="s">
        <v>151</v>
      </c>
      <c r="E429" s="17">
        <v>1.27</v>
      </c>
      <c r="F429" s="17">
        <v>241.19</v>
      </c>
      <c r="G429" s="97"/>
      <c r="H429" s="98"/>
      <c r="I429" s="36">
        <f t="shared" si="58"/>
        <v>0</v>
      </c>
      <c r="J429" s="20">
        <f t="shared" si="59"/>
        <v>0</v>
      </c>
      <c r="K429" s="20">
        <f>ROUND((G429*J429),2)</f>
        <v>0</v>
      </c>
    </row>
    <row r="430" spans="1:11" x14ac:dyDescent="0.2">
      <c r="B430" s="56"/>
      <c r="C430" s="53"/>
      <c r="D430" s="52"/>
      <c r="E430" s="17"/>
      <c r="F430" s="17"/>
      <c r="G430" s="99"/>
      <c r="H430" s="100"/>
      <c r="I430" s="36"/>
      <c r="J430" s="20"/>
      <c r="K430" s="20"/>
    </row>
    <row r="431" spans="1:11" x14ac:dyDescent="0.2">
      <c r="B431" s="56"/>
      <c r="C431" s="14" t="s">
        <v>152</v>
      </c>
      <c r="D431" s="13" t="s">
        <v>153</v>
      </c>
      <c r="E431" s="17"/>
      <c r="F431" s="17"/>
      <c r="G431" s="99"/>
      <c r="H431" s="102"/>
      <c r="I431" s="17"/>
      <c r="J431" s="17"/>
      <c r="K431" s="17"/>
    </row>
    <row r="432" spans="1:11" x14ac:dyDescent="0.2">
      <c r="A432" s="2" t="s">
        <v>825</v>
      </c>
      <c r="B432" s="56">
        <v>2621</v>
      </c>
      <c r="C432" s="9" t="s">
        <v>582</v>
      </c>
      <c r="D432" s="15" t="s">
        <v>155</v>
      </c>
      <c r="E432" s="17">
        <v>1.66</v>
      </c>
      <c r="F432" s="17">
        <v>315.60000000000002</v>
      </c>
      <c r="G432" s="97"/>
      <c r="H432" s="98"/>
      <c r="I432" s="36">
        <f>ROUND(H432,2)/F432</f>
        <v>0</v>
      </c>
      <c r="J432" s="20">
        <f>E432*I432</f>
        <v>0</v>
      </c>
      <c r="K432" s="20">
        <f>ROUND((G432*J432),2)</f>
        <v>0</v>
      </c>
    </row>
    <row r="433" spans="1:11" x14ac:dyDescent="0.2">
      <c r="B433" s="56"/>
      <c r="C433" s="53"/>
      <c r="D433" s="51"/>
      <c r="E433" s="17"/>
      <c r="F433" s="17"/>
      <c r="G433" s="99"/>
      <c r="H433" s="100"/>
      <c r="I433" s="36"/>
      <c r="J433" s="20"/>
      <c r="K433" s="20"/>
    </row>
    <row r="434" spans="1:11" x14ac:dyDescent="0.2">
      <c r="B434" s="56"/>
      <c r="C434" s="14" t="s">
        <v>156</v>
      </c>
      <c r="D434" s="13" t="s">
        <v>157</v>
      </c>
      <c r="E434" s="17"/>
      <c r="F434" s="17"/>
      <c r="G434" s="99"/>
      <c r="H434" s="102"/>
      <c r="I434" s="17"/>
      <c r="J434" s="17"/>
      <c r="K434" s="17"/>
    </row>
    <row r="435" spans="1:11" x14ac:dyDescent="0.2">
      <c r="A435" s="2" t="s">
        <v>825</v>
      </c>
      <c r="B435" s="56">
        <v>2701</v>
      </c>
      <c r="C435" s="9" t="s">
        <v>581</v>
      </c>
      <c r="D435" s="11" t="s">
        <v>580</v>
      </c>
      <c r="E435" s="17">
        <v>0.45</v>
      </c>
      <c r="F435" s="17">
        <v>84.87</v>
      </c>
      <c r="G435" s="97"/>
      <c r="H435" s="98"/>
      <c r="I435" s="36">
        <f t="shared" ref="I435:I458" si="60">ROUND(H435,2)/F435</f>
        <v>0</v>
      </c>
      <c r="J435" s="20">
        <f t="shared" ref="J435:J458" si="61">E435*I435</f>
        <v>0</v>
      </c>
      <c r="K435" s="20">
        <f t="shared" ref="K435:K458" si="62">ROUND((G435*J435),2)</f>
        <v>0</v>
      </c>
    </row>
    <row r="436" spans="1:11" x14ac:dyDescent="0.2">
      <c r="A436" s="2" t="s">
        <v>825</v>
      </c>
      <c r="B436" s="56">
        <v>2702</v>
      </c>
      <c r="C436" s="9" t="s">
        <v>577</v>
      </c>
      <c r="D436" s="11" t="s">
        <v>576</v>
      </c>
      <c r="E436" s="17">
        <v>0.59</v>
      </c>
      <c r="F436" s="17">
        <v>112.39</v>
      </c>
      <c r="G436" s="97"/>
      <c r="H436" s="98"/>
      <c r="I436" s="36">
        <f t="shared" si="60"/>
        <v>0</v>
      </c>
      <c r="J436" s="20">
        <f t="shared" si="61"/>
        <v>0</v>
      </c>
      <c r="K436" s="20">
        <f t="shared" si="62"/>
        <v>0</v>
      </c>
    </row>
    <row r="437" spans="1:11" x14ac:dyDescent="0.2">
      <c r="A437" s="2" t="s">
        <v>825</v>
      </c>
      <c r="B437" s="56">
        <v>2703</v>
      </c>
      <c r="C437" s="9" t="s">
        <v>573</v>
      </c>
      <c r="D437" s="11" t="s">
        <v>167</v>
      </c>
      <c r="E437" s="17">
        <v>0.52</v>
      </c>
      <c r="F437" s="17">
        <v>98.63</v>
      </c>
      <c r="G437" s="97"/>
      <c r="H437" s="98"/>
      <c r="I437" s="36">
        <f t="shared" si="60"/>
        <v>0</v>
      </c>
      <c r="J437" s="20">
        <f t="shared" si="61"/>
        <v>0</v>
      </c>
      <c r="K437" s="20">
        <f t="shared" si="62"/>
        <v>0</v>
      </c>
    </row>
    <row r="438" spans="1:11" x14ac:dyDescent="0.2">
      <c r="A438" s="2" t="s">
        <v>825</v>
      </c>
      <c r="B438" s="56">
        <v>2704</v>
      </c>
      <c r="C438" s="9" t="s">
        <v>569</v>
      </c>
      <c r="D438" s="11" t="s">
        <v>175</v>
      </c>
      <c r="E438" s="17">
        <v>0.6</v>
      </c>
      <c r="F438" s="17">
        <v>114.13</v>
      </c>
      <c r="G438" s="97"/>
      <c r="H438" s="98"/>
      <c r="I438" s="36">
        <f t="shared" si="60"/>
        <v>0</v>
      </c>
      <c r="J438" s="20">
        <f t="shared" si="61"/>
        <v>0</v>
      </c>
      <c r="K438" s="20">
        <f t="shared" si="62"/>
        <v>0</v>
      </c>
    </row>
    <row r="439" spans="1:11" x14ac:dyDescent="0.2">
      <c r="A439" s="2" t="s">
        <v>825</v>
      </c>
      <c r="B439" s="56">
        <v>2705</v>
      </c>
      <c r="C439" s="9" t="s">
        <v>565</v>
      </c>
      <c r="D439" s="11" t="s">
        <v>183</v>
      </c>
      <c r="E439" s="17">
        <v>0.71</v>
      </c>
      <c r="F439" s="17">
        <v>135.05000000000001</v>
      </c>
      <c r="G439" s="97"/>
      <c r="H439" s="98"/>
      <c r="I439" s="36">
        <f t="shared" si="60"/>
        <v>0</v>
      </c>
      <c r="J439" s="20">
        <f t="shared" si="61"/>
        <v>0</v>
      </c>
      <c r="K439" s="20">
        <f t="shared" si="62"/>
        <v>0</v>
      </c>
    </row>
    <row r="440" spans="1:11" x14ac:dyDescent="0.2">
      <c r="A440" s="2" t="s">
        <v>825</v>
      </c>
      <c r="B440" s="56">
        <v>2706</v>
      </c>
      <c r="C440" s="9" t="s">
        <v>561</v>
      </c>
      <c r="D440" s="11" t="s">
        <v>191</v>
      </c>
      <c r="E440" s="17">
        <v>0.78</v>
      </c>
      <c r="F440" s="17">
        <v>148.22999999999999</v>
      </c>
      <c r="G440" s="97"/>
      <c r="H440" s="98"/>
      <c r="I440" s="36">
        <f t="shared" si="60"/>
        <v>0</v>
      </c>
      <c r="J440" s="20">
        <f t="shared" si="61"/>
        <v>0</v>
      </c>
      <c r="K440" s="20">
        <f t="shared" si="62"/>
        <v>0</v>
      </c>
    </row>
    <row r="441" spans="1:11" x14ac:dyDescent="0.2">
      <c r="A441" s="2" t="s">
        <v>825</v>
      </c>
      <c r="B441" s="56">
        <v>2707</v>
      </c>
      <c r="C441" s="9" t="s">
        <v>557</v>
      </c>
      <c r="D441" s="11" t="s">
        <v>199</v>
      </c>
      <c r="E441" s="17">
        <v>0.87</v>
      </c>
      <c r="F441" s="17">
        <v>165.54</v>
      </c>
      <c r="G441" s="97"/>
      <c r="H441" s="98"/>
      <c r="I441" s="36">
        <f t="shared" si="60"/>
        <v>0</v>
      </c>
      <c r="J441" s="20">
        <f t="shared" si="61"/>
        <v>0</v>
      </c>
      <c r="K441" s="20">
        <f t="shared" si="62"/>
        <v>0</v>
      </c>
    </row>
    <row r="442" spans="1:11" x14ac:dyDescent="0.2">
      <c r="A442" s="2" t="s">
        <v>825</v>
      </c>
      <c r="B442" s="56">
        <v>2709</v>
      </c>
      <c r="C442" s="9" t="s">
        <v>579</v>
      </c>
      <c r="D442" s="11" t="s">
        <v>578</v>
      </c>
      <c r="E442" s="17">
        <v>0.67</v>
      </c>
      <c r="F442" s="17">
        <v>128.47999999999999</v>
      </c>
      <c r="G442" s="97"/>
      <c r="H442" s="98"/>
      <c r="I442" s="36">
        <f t="shared" si="60"/>
        <v>0</v>
      </c>
      <c r="J442" s="20">
        <f t="shared" si="61"/>
        <v>0</v>
      </c>
      <c r="K442" s="20">
        <f t="shared" si="62"/>
        <v>0</v>
      </c>
    </row>
    <row r="443" spans="1:11" x14ac:dyDescent="0.2">
      <c r="A443" s="2" t="s">
        <v>825</v>
      </c>
      <c r="B443" s="56">
        <v>2710</v>
      </c>
      <c r="C443" s="9" t="s">
        <v>575</v>
      </c>
      <c r="D443" s="11" t="s">
        <v>574</v>
      </c>
      <c r="E443" s="17">
        <v>0.8</v>
      </c>
      <c r="F443" s="17">
        <v>152.08000000000001</v>
      </c>
      <c r="G443" s="97"/>
      <c r="H443" s="98"/>
      <c r="I443" s="36">
        <f t="shared" si="60"/>
        <v>0</v>
      </c>
      <c r="J443" s="20">
        <f t="shared" si="61"/>
        <v>0</v>
      </c>
      <c r="K443" s="20">
        <f t="shared" si="62"/>
        <v>0</v>
      </c>
    </row>
    <row r="444" spans="1:11" x14ac:dyDescent="0.2">
      <c r="A444" s="2" t="s">
        <v>825</v>
      </c>
      <c r="B444" s="56">
        <v>2711</v>
      </c>
      <c r="C444" s="9" t="s">
        <v>572</v>
      </c>
      <c r="D444" s="11" t="s">
        <v>169</v>
      </c>
      <c r="E444" s="17">
        <v>0.75</v>
      </c>
      <c r="F444" s="17">
        <v>142.24</v>
      </c>
      <c r="G444" s="97"/>
      <c r="H444" s="98"/>
      <c r="I444" s="36">
        <f t="shared" si="60"/>
        <v>0</v>
      </c>
      <c r="J444" s="20">
        <f t="shared" si="61"/>
        <v>0</v>
      </c>
      <c r="K444" s="20">
        <f t="shared" si="62"/>
        <v>0</v>
      </c>
    </row>
    <row r="445" spans="1:11" x14ac:dyDescent="0.2">
      <c r="A445" s="2" t="s">
        <v>825</v>
      </c>
      <c r="B445" s="56">
        <v>2712</v>
      </c>
      <c r="C445" s="9" t="s">
        <v>568</v>
      </c>
      <c r="D445" s="11" t="s">
        <v>177</v>
      </c>
      <c r="E445" s="17">
        <v>0.81</v>
      </c>
      <c r="F445" s="17">
        <v>153.82</v>
      </c>
      <c r="G445" s="97"/>
      <c r="H445" s="98"/>
      <c r="I445" s="36">
        <f t="shared" si="60"/>
        <v>0</v>
      </c>
      <c r="J445" s="20">
        <f t="shared" si="61"/>
        <v>0</v>
      </c>
      <c r="K445" s="20">
        <f t="shared" si="62"/>
        <v>0</v>
      </c>
    </row>
    <row r="446" spans="1:11" x14ac:dyDescent="0.2">
      <c r="A446" s="2" t="s">
        <v>825</v>
      </c>
      <c r="B446" s="56">
        <v>2713</v>
      </c>
      <c r="C446" s="9" t="s">
        <v>564</v>
      </c>
      <c r="D446" s="11" t="s">
        <v>185</v>
      </c>
      <c r="E446" s="17">
        <v>0.94</v>
      </c>
      <c r="F446" s="17">
        <v>178.65</v>
      </c>
      <c r="G446" s="97"/>
      <c r="H446" s="98"/>
      <c r="I446" s="36">
        <f t="shared" si="60"/>
        <v>0</v>
      </c>
      <c r="J446" s="20">
        <f t="shared" si="61"/>
        <v>0</v>
      </c>
      <c r="K446" s="20">
        <f t="shared" si="62"/>
        <v>0</v>
      </c>
    </row>
    <row r="447" spans="1:11" x14ac:dyDescent="0.2">
      <c r="A447" s="2" t="s">
        <v>825</v>
      </c>
      <c r="B447" s="56">
        <v>2714</v>
      </c>
      <c r="C447" s="9" t="s">
        <v>560</v>
      </c>
      <c r="D447" s="11" t="s">
        <v>193</v>
      </c>
      <c r="E447" s="17">
        <v>0.99</v>
      </c>
      <c r="F447" s="17">
        <v>187.95</v>
      </c>
      <c r="G447" s="97"/>
      <c r="H447" s="98"/>
      <c r="I447" s="36">
        <f t="shared" si="60"/>
        <v>0</v>
      </c>
      <c r="J447" s="20">
        <f t="shared" si="61"/>
        <v>0</v>
      </c>
      <c r="K447" s="20">
        <f t="shared" si="62"/>
        <v>0</v>
      </c>
    </row>
    <row r="448" spans="1:11" x14ac:dyDescent="0.2">
      <c r="A448" s="2" t="s">
        <v>825</v>
      </c>
      <c r="B448" s="56">
        <v>2715</v>
      </c>
      <c r="C448" s="9" t="s">
        <v>556</v>
      </c>
      <c r="D448" s="11" t="s">
        <v>201</v>
      </c>
      <c r="E448" s="17">
        <v>1.04</v>
      </c>
      <c r="F448" s="17">
        <v>198.85</v>
      </c>
      <c r="G448" s="97"/>
      <c r="H448" s="98"/>
      <c r="I448" s="36">
        <f t="shared" si="60"/>
        <v>0</v>
      </c>
      <c r="J448" s="20">
        <f t="shared" si="61"/>
        <v>0</v>
      </c>
      <c r="K448" s="20">
        <f t="shared" si="62"/>
        <v>0</v>
      </c>
    </row>
    <row r="449" spans="1:11" x14ac:dyDescent="0.2">
      <c r="A449" s="2" t="s">
        <v>825</v>
      </c>
      <c r="B449" s="56">
        <v>2717</v>
      </c>
      <c r="C449" s="9" t="s">
        <v>571</v>
      </c>
      <c r="D449" s="11" t="s">
        <v>171</v>
      </c>
      <c r="E449" s="17">
        <v>0.64</v>
      </c>
      <c r="F449" s="17">
        <v>121.57</v>
      </c>
      <c r="G449" s="97"/>
      <c r="H449" s="98"/>
      <c r="I449" s="36">
        <f t="shared" si="60"/>
        <v>0</v>
      </c>
      <c r="J449" s="20">
        <f t="shared" si="61"/>
        <v>0</v>
      </c>
      <c r="K449" s="20">
        <f t="shared" si="62"/>
        <v>0</v>
      </c>
    </row>
    <row r="450" spans="1:11" x14ac:dyDescent="0.2">
      <c r="A450" s="2" t="s">
        <v>825</v>
      </c>
      <c r="B450" s="56">
        <v>2718</v>
      </c>
      <c r="C450" s="9" t="s">
        <v>567</v>
      </c>
      <c r="D450" s="11" t="s">
        <v>179</v>
      </c>
      <c r="E450" s="17">
        <v>0.72</v>
      </c>
      <c r="F450" s="17">
        <v>137.54</v>
      </c>
      <c r="G450" s="97"/>
      <c r="H450" s="98"/>
      <c r="I450" s="36">
        <f t="shared" si="60"/>
        <v>0</v>
      </c>
      <c r="J450" s="20">
        <f t="shared" si="61"/>
        <v>0</v>
      </c>
      <c r="K450" s="20">
        <f t="shared" si="62"/>
        <v>0</v>
      </c>
    </row>
    <row r="451" spans="1:11" x14ac:dyDescent="0.2">
      <c r="A451" s="2" t="s">
        <v>825</v>
      </c>
      <c r="B451" s="56">
        <v>2719</v>
      </c>
      <c r="C451" s="9" t="s">
        <v>563</v>
      </c>
      <c r="D451" s="11" t="s">
        <v>187</v>
      </c>
      <c r="E451" s="17">
        <v>0.86</v>
      </c>
      <c r="F451" s="17">
        <v>163</v>
      </c>
      <c r="G451" s="97"/>
      <c r="H451" s="98"/>
      <c r="I451" s="36">
        <f t="shared" si="60"/>
        <v>0</v>
      </c>
      <c r="J451" s="20">
        <f t="shared" si="61"/>
        <v>0</v>
      </c>
      <c r="K451" s="20">
        <f t="shared" si="62"/>
        <v>0</v>
      </c>
    </row>
    <row r="452" spans="1:11" x14ac:dyDescent="0.2">
      <c r="A452" s="2" t="s">
        <v>825</v>
      </c>
      <c r="B452" s="56">
        <v>2720</v>
      </c>
      <c r="C452" s="9" t="s">
        <v>559</v>
      </c>
      <c r="D452" s="11" t="s">
        <v>195</v>
      </c>
      <c r="E452" s="17">
        <v>0.95</v>
      </c>
      <c r="F452" s="17">
        <v>181.09</v>
      </c>
      <c r="G452" s="97"/>
      <c r="H452" s="98"/>
      <c r="I452" s="36">
        <f t="shared" si="60"/>
        <v>0</v>
      </c>
      <c r="J452" s="20">
        <f t="shared" si="61"/>
        <v>0</v>
      </c>
      <c r="K452" s="20">
        <f t="shared" si="62"/>
        <v>0</v>
      </c>
    </row>
    <row r="453" spans="1:11" x14ac:dyDescent="0.2">
      <c r="A453" s="2" t="s">
        <v>825</v>
      </c>
      <c r="B453" s="56">
        <v>2721</v>
      </c>
      <c r="C453" s="9" t="s">
        <v>555</v>
      </c>
      <c r="D453" s="11" t="s">
        <v>203</v>
      </c>
      <c r="E453" s="17">
        <v>1.02</v>
      </c>
      <c r="F453" s="17">
        <v>195.15</v>
      </c>
      <c r="G453" s="97"/>
      <c r="H453" s="98"/>
      <c r="I453" s="36">
        <f t="shared" si="60"/>
        <v>0</v>
      </c>
      <c r="J453" s="20">
        <f t="shared" si="61"/>
        <v>0</v>
      </c>
      <c r="K453" s="20">
        <f t="shared" si="62"/>
        <v>0</v>
      </c>
    </row>
    <row r="454" spans="1:11" x14ac:dyDescent="0.2">
      <c r="A454" s="2" t="s">
        <v>825</v>
      </c>
      <c r="B454" s="56">
        <v>2723</v>
      </c>
      <c r="C454" s="9" t="s">
        <v>570</v>
      </c>
      <c r="D454" s="11" t="s">
        <v>173</v>
      </c>
      <c r="E454" s="17">
        <v>0.87</v>
      </c>
      <c r="F454" s="17">
        <v>165.17</v>
      </c>
      <c r="G454" s="97"/>
      <c r="H454" s="98"/>
      <c r="I454" s="36">
        <f t="shared" si="60"/>
        <v>0</v>
      </c>
      <c r="J454" s="20">
        <f t="shared" si="61"/>
        <v>0</v>
      </c>
      <c r="K454" s="20">
        <f t="shared" si="62"/>
        <v>0</v>
      </c>
    </row>
    <row r="455" spans="1:11" x14ac:dyDescent="0.2">
      <c r="A455" s="2" t="s">
        <v>825</v>
      </c>
      <c r="B455" s="56">
        <v>2724</v>
      </c>
      <c r="C455" s="9" t="s">
        <v>566</v>
      </c>
      <c r="D455" s="11" t="s">
        <v>181</v>
      </c>
      <c r="E455" s="17">
        <v>0.93</v>
      </c>
      <c r="F455" s="17">
        <v>177.25</v>
      </c>
      <c r="G455" s="97"/>
      <c r="H455" s="98"/>
      <c r="I455" s="36">
        <f t="shared" si="60"/>
        <v>0</v>
      </c>
      <c r="J455" s="20">
        <f t="shared" si="61"/>
        <v>0</v>
      </c>
      <c r="K455" s="20">
        <f t="shared" si="62"/>
        <v>0</v>
      </c>
    </row>
    <row r="456" spans="1:11" x14ac:dyDescent="0.2">
      <c r="A456" s="2" t="s">
        <v>825</v>
      </c>
      <c r="B456" s="56">
        <v>2725</v>
      </c>
      <c r="C456" s="9" t="s">
        <v>562</v>
      </c>
      <c r="D456" s="11" t="s">
        <v>189</v>
      </c>
      <c r="E456" s="17">
        <v>1.08</v>
      </c>
      <c r="F456" s="17">
        <v>206.6</v>
      </c>
      <c r="G456" s="97"/>
      <c r="H456" s="98"/>
      <c r="I456" s="36">
        <f t="shared" si="60"/>
        <v>0</v>
      </c>
      <c r="J456" s="20">
        <f t="shared" si="61"/>
        <v>0</v>
      </c>
      <c r="K456" s="20">
        <f t="shared" si="62"/>
        <v>0</v>
      </c>
    </row>
    <row r="457" spans="1:11" x14ac:dyDescent="0.2">
      <c r="A457" s="2" t="s">
        <v>825</v>
      </c>
      <c r="B457" s="56">
        <v>2726</v>
      </c>
      <c r="C457" s="9" t="s">
        <v>558</v>
      </c>
      <c r="D457" s="11" t="s">
        <v>197</v>
      </c>
      <c r="E457" s="17">
        <v>1.1599999999999999</v>
      </c>
      <c r="F457" s="17">
        <v>220.8</v>
      </c>
      <c r="G457" s="97"/>
      <c r="H457" s="98"/>
      <c r="I457" s="36">
        <f t="shared" si="60"/>
        <v>0</v>
      </c>
      <c r="J457" s="20">
        <f t="shared" si="61"/>
        <v>0</v>
      </c>
      <c r="K457" s="20">
        <f t="shared" si="62"/>
        <v>0</v>
      </c>
    </row>
    <row r="458" spans="1:11" x14ac:dyDescent="0.2">
      <c r="A458" s="2" t="s">
        <v>825</v>
      </c>
      <c r="B458" s="56">
        <v>2727</v>
      </c>
      <c r="C458" s="9" t="s">
        <v>554</v>
      </c>
      <c r="D458" s="15" t="s">
        <v>205</v>
      </c>
      <c r="E458" s="17">
        <v>1.2</v>
      </c>
      <c r="F458" s="17">
        <v>228.47</v>
      </c>
      <c r="G458" s="97"/>
      <c r="H458" s="98"/>
      <c r="I458" s="36">
        <f t="shared" si="60"/>
        <v>0</v>
      </c>
      <c r="J458" s="20">
        <f t="shared" si="61"/>
        <v>0</v>
      </c>
      <c r="K458" s="20">
        <f t="shared" si="62"/>
        <v>0</v>
      </c>
    </row>
    <row r="459" spans="1:11" x14ac:dyDescent="0.2">
      <c r="B459" s="56"/>
      <c r="C459" s="53"/>
      <c r="D459" s="51"/>
      <c r="E459" s="17"/>
      <c r="F459" s="17"/>
      <c r="G459" s="99"/>
      <c r="H459" s="100"/>
      <c r="I459" s="36"/>
      <c r="J459" s="20"/>
      <c r="K459" s="20"/>
    </row>
    <row r="460" spans="1:11" x14ac:dyDescent="0.2">
      <c r="B460" s="56"/>
      <c r="C460" s="14" t="s">
        <v>206</v>
      </c>
      <c r="D460" s="13" t="s">
        <v>207</v>
      </c>
      <c r="E460" s="17"/>
      <c r="F460" s="17"/>
      <c r="G460" s="99"/>
      <c r="H460" s="102"/>
      <c r="I460" s="17"/>
      <c r="J460" s="17"/>
      <c r="K460" s="17"/>
    </row>
    <row r="461" spans="1:11" x14ac:dyDescent="0.2">
      <c r="A461" s="2" t="s">
        <v>825</v>
      </c>
      <c r="B461" s="56">
        <v>2801</v>
      </c>
      <c r="C461" s="9" t="s">
        <v>553</v>
      </c>
      <c r="D461" s="11" t="s">
        <v>209</v>
      </c>
      <c r="E461" s="17">
        <v>0.53</v>
      </c>
      <c r="F461" s="17">
        <v>100.53</v>
      </c>
      <c r="G461" s="97"/>
      <c r="H461" s="98"/>
      <c r="I461" s="36">
        <f t="shared" ref="I461:I476" si="63">ROUND(H461,2)/F461</f>
        <v>0</v>
      </c>
      <c r="J461" s="20">
        <f t="shared" ref="J461:J476" si="64">E461*I461</f>
        <v>0</v>
      </c>
      <c r="K461" s="20">
        <f t="shared" ref="K461:K476" si="65">ROUND((G461*J461),2)</f>
        <v>0</v>
      </c>
    </row>
    <row r="462" spans="1:11" x14ac:dyDescent="0.2">
      <c r="A462" s="2" t="s">
        <v>825</v>
      </c>
      <c r="B462" s="56">
        <v>2802</v>
      </c>
      <c r="C462" s="9" t="s">
        <v>549</v>
      </c>
      <c r="D462" s="11" t="s">
        <v>217</v>
      </c>
      <c r="E462" s="17">
        <v>1.03</v>
      </c>
      <c r="F462" s="17">
        <v>196.55</v>
      </c>
      <c r="G462" s="97"/>
      <c r="H462" s="98"/>
      <c r="I462" s="36">
        <f t="shared" si="63"/>
        <v>0</v>
      </c>
      <c r="J462" s="20">
        <f t="shared" si="64"/>
        <v>0</v>
      </c>
      <c r="K462" s="20">
        <f t="shared" si="65"/>
        <v>0</v>
      </c>
    </row>
    <row r="463" spans="1:11" x14ac:dyDescent="0.2">
      <c r="A463" s="2" t="s">
        <v>825</v>
      </c>
      <c r="B463" s="56">
        <v>2803</v>
      </c>
      <c r="C463" s="9" t="s">
        <v>545</v>
      </c>
      <c r="D463" s="11" t="s">
        <v>225</v>
      </c>
      <c r="E463" s="17">
        <v>1.2</v>
      </c>
      <c r="F463" s="17">
        <v>229.16</v>
      </c>
      <c r="G463" s="97"/>
      <c r="H463" s="98"/>
      <c r="I463" s="36">
        <f t="shared" si="63"/>
        <v>0</v>
      </c>
      <c r="J463" s="20">
        <f t="shared" si="64"/>
        <v>0</v>
      </c>
      <c r="K463" s="20">
        <f t="shared" si="65"/>
        <v>0</v>
      </c>
    </row>
    <row r="464" spans="1:11" x14ac:dyDescent="0.2">
      <c r="A464" s="2" t="s">
        <v>825</v>
      </c>
      <c r="B464" s="56">
        <v>2804</v>
      </c>
      <c r="C464" s="9" t="s">
        <v>541</v>
      </c>
      <c r="D464" s="11" t="s">
        <v>233</v>
      </c>
      <c r="E464" s="17">
        <v>0.77</v>
      </c>
      <c r="F464" s="17">
        <v>147.13999999999999</v>
      </c>
      <c r="G464" s="97"/>
      <c r="H464" s="98"/>
      <c r="I464" s="36">
        <f t="shared" si="63"/>
        <v>0</v>
      </c>
      <c r="J464" s="20">
        <f t="shared" si="64"/>
        <v>0</v>
      </c>
      <c r="K464" s="20">
        <f t="shared" si="65"/>
        <v>0</v>
      </c>
    </row>
    <row r="465" spans="1:11" x14ac:dyDescent="0.2">
      <c r="A465" s="2" t="s">
        <v>825</v>
      </c>
      <c r="B465" s="56">
        <v>2806</v>
      </c>
      <c r="C465" s="9" t="s">
        <v>552</v>
      </c>
      <c r="D465" s="11" t="s">
        <v>211</v>
      </c>
      <c r="E465" s="17">
        <v>0.79</v>
      </c>
      <c r="F465" s="17">
        <v>149.69999999999999</v>
      </c>
      <c r="G465" s="97"/>
      <c r="H465" s="98"/>
      <c r="I465" s="36">
        <f t="shared" si="63"/>
        <v>0</v>
      </c>
      <c r="J465" s="20">
        <f t="shared" si="64"/>
        <v>0</v>
      </c>
      <c r="K465" s="20">
        <f t="shared" si="65"/>
        <v>0</v>
      </c>
    </row>
    <row r="466" spans="1:11" x14ac:dyDescent="0.2">
      <c r="A466" s="2" t="s">
        <v>825</v>
      </c>
      <c r="B466" s="56">
        <v>2807</v>
      </c>
      <c r="C466" s="9" t="s">
        <v>548</v>
      </c>
      <c r="D466" s="11" t="s">
        <v>219</v>
      </c>
      <c r="E466" s="17">
        <v>1.36</v>
      </c>
      <c r="F466" s="17">
        <v>259.61</v>
      </c>
      <c r="G466" s="97"/>
      <c r="H466" s="98"/>
      <c r="I466" s="36">
        <f t="shared" si="63"/>
        <v>0</v>
      </c>
      <c r="J466" s="20">
        <f t="shared" si="64"/>
        <v>0</v>
      </c>
      <c r="K466" s="20">
        <f t="shared" si="65"/>
        <v>0</v>
      </c>
    </row>
    <row r="467" spans="1:11" x14ac:dyDescent="0.2">
      <c r="A467" s="2" t="s">
        <v>825</v>
      </c>
      <c r="B467" s="56">
        <v>2808</v>
      </c>
      <c r="C467" s="9" t="s">
        <v>544</v>
      </c>
      <c r="D467" s="11" t="s">
        <v>227</v>
      </c>
      <c r="E467" s="17">
        <v>1.58</v>
      </c>
      <c r="F467" s="17">
        <v>301.49</v>
      </c>
      <c r="G467" s="97"/>
      <c r="H467" s="98"/>
      <c r="I467" s="36">
        <f t="shared" si="63"/>
        <v>0</v>
      </c>
      <c r="J467" s="20">
        <f t="shared" si="64"/>
        <v>0</v>
      </c>
      <c r="K467" s="20">
        <f t="shared" si="65"/>
        <v>0</v>
      </c>
    </row>
    <row r="468" spans="1:11" x14ac:dyDescent="0.2">
      <c r="A468" s="2" t="s">
        <v>825</v>
      </c>
      <c r="B468" s="56">
        <v>2809</v>
      </c>
      <c r="C468" s="9" t="s">
        <v>540</v>
      </c>
      <c r="D468" s="11" t="s">
        <v>235</v>
      </c>
      <c r="E468" s="17">
        <v>1.03</v>
      </c>
      <c r="F468" s="17">
        <v>196.33</v>
      </c>
      <c r="G468" s="97"/>
      <c r="H468" s="98"/>
      <c r="I468" s="36">
        <f t="shared" si="63"/>
        <v>0</v>
      </c>
      <c r="J468" s="20">
        <f t="shared" si="64"/>
        <v>0</v>
      </c>
      <c r="K468" s="20">
        <f t="shared" si="65"/>
        <v>0</v>
      </c>
    </row>
    <row r="469" spans="1:11" x14ac:dyDescent="0.2">
      <c r="A469" s="2" t="s">
        <v>825</v>
      </c>
      <c r="B469" s="56">
        <v>2811</v>
      </c>
      <c r="C469" s="9" t="s">
        <v>551</v>
      </c>
      <c r="D469" s="11" t="s">
        <v>213</v>
      </c>
      <c r="E469" s="17">
        <v>0.57999999999999996</v>
      </c>
      <c r="F469" s="17">
        <v>111.08</v>
      </c>
      <c r="G469" s="97"/>
      <c r="H469" s="98"/>
      <c r="I469" s="36">
        <f t="shared" si="63"/>
        <v>0</v>
      </c>
      <c r="J469" s="20">
        <f t="shared" si="64"/>
        <v>0</v>
      </c>
      <c r="K469" s="20">
        <f t="shared" si="65"/>
        <v>0</v>
      </c>
    </row>
    <row r="470" spans="1:11" x14ac:dyDescent="0.2">
      <c r="A470" s="2" t="s">
        <v>825</v>
      </c>
      <c r="B470" s="56">
        <v>2812</v>
      </c>
      <c r="C470" s="9" t="s">
        <v>547</v>
      </c>
      <c r="D470" s="11" t="s">
        <v>221</v>
      </c>
      <c r="E470" s="17">
        <v>1.1399999999999999</v>
      </c>
      <c r="F470" s="17">
        <v>217.64</v>
      </c>
      <c r="G470" s="97"/>
      <c r="H470" s="98"/>
      <c r="I470" s="36">
        <f t="shared" si="63"/>
        <v>0</v>
      </c>
      <c r="J470" s="20">
        <f t="shared" si="64"/>
        <v>0</v>
      </c>
      <c r="K470" s="20">
        <f t="shared" si="65"/>
        <v>0</v>
      </c>
    </row>
    <row r="471" spans="1:11" x14ac:dyDescent="0.2">
      <c r="A471" s="2" t="s">
        <v>825</v>
      </c>
      <c r="B471" s="56">
        <v>2813</v>
      </c>
      <c r="C471" s="9" t="s">
        <v>543</v>
      </c>
      <c r="D471" s="11" t="s">
        <v>229</v>
      </c>
      <c r="E471" s="17">
        <v>1.31</v>
      </c>
      <c r="F471" s="17">
        <v>250.26</v>
      </c>
      <c r="G471" s="97"/>
      <c r="H471" s="98"/>
      <c r="I471" s="36">
        <f t="shared" si="63"/>
        <v>0</v>
      </c>
      <c r="J471" s="20">
        <f t="shared" si="64"/>
        <v>0</v>
      </c>
      <c r="K471" s="20">
        <f t="shared" si="65"/>
        <v>0</v>
      </c>
    </row>
    <row r="472" spans="1:11" x14ac:dyDescent="0.2">
      <c r="A472" s="2" t="s">
        <v>825</v>
      </c>
      <c r="B472" s="56">
        <v>2814</v>
      </c>
      <c r="C472" s="9" t="s">
        <v>539</v>
      </c>
      <c r="D472" s="11" t="s">
        <v>237</v>
      </c>
      <c r="E472" s="17">
        <v>0.88</v>
      </c>
      <c r="F472" s="17">
        <v>168.24</v>
      </c>
      <c r="G472" s="97"/>
      <c r="H472" s="98"/>
      <c r="I472" s="36">
        <f t="shared" si="63"/>
        <v>0</v>
      </c>
      <c r="J472" s="20">
        <f t="shared" si="64"/>
        <v>0</v>
      </c>
      <c r="K472" s="20">
        <f t="shared" si="65"/>
        <v>0</v>
      </c>
    </row>
    <row r="473" spans="1:11" x14ac:dyDescent="0.2">
      <c r="A473" s="2" t="s">
        <v>825</v>
      </c>
      <c r="B473" s="56">
        <v>2816</v>
      </c>
      <c r="C473" s="9" t="s">
        <v>550</v>
      </c>
      <c r="D473" s="11" t="s">
        <v>215</v>
      </c>
      <c r="E473" s="17">
        <v>0.84</v>
      </c>
      <c r="F473" s="17">
        <v>160.26</v>
      </c>
      <c r="G473" s="97"/>
      <c r="H473" s="98"/>
      <c r="I473" s="36">
        <f t="shared" si="63"/>
        <v>0</v>
      </c>
      <c r="J473" s="20">
        <f t="shared" si="64"/>
        <v>0</v>
      </c>
      <c r="K473" s="20">
        <f t="shared" si="65"/>
        <v>0</v>
      </c>
    </row>
    <row r="474" spans="1:11" x14ac:dyDescent="0.2">
      <c r="A474" s="2" t="s">
        <v>825</v>
      </c>
      <c r="B474" s="56">
        <v>2817</v>
      </c>
      <c r="C474" s="9" t="s">
        <v>546</v>
      </c>
      <c r="D474" s="11" t="s">
        <v>223</v>
      </c>
      <c r="E474" s="17">
        <v>1.47</v>
      </c>
      <c r="F474" s="17">
        <v>280.7</v>
      </c>
      <c r="G474" s="97"/>
      <c r="H474" s="98"/>
      <c r="I474" s="36">
        <f t="shared" si="63"/>
        <v>0</v>
      </c>
      <c r="J474" s="20">
        <f t="shared" si="64"/>
        <v>0</v>
      </c>
      <c r="K474" s="20">
        <f t="shared" si="65"/>
        <v>0</v>
      </c>
    </row>
    <row r="475" spans="1:11" x14ac:dyDescent="0.2">
      <c r="A475" s="2" t="s">
        <v>825</v>
      </c>
      <c r="B475" s="56">
        <v>2818</v>
      </c>
      <c r="C475" s="9" t="s">
        <v>542</v>
      </c>
      <c r="D475" s="11" t="s">
        <v>231</v>
      </c>
      <c r="E475" s="17">
        <v>1.69</v>
      </c>
      <c r="F475" s="17">
        <v>322.61</v>
      </c>
      <c r="G475" s="97"/>
      <c r="H475" s="98"/>
      <c r="I475" s="36">
        <f t="shared" si="63"/>
        <v>0</v>
      </c>
      <c r="J475" s="20">
        <f t="shared" si="64"/>
        <v>0</v>
      </c>
      <c r="K475" s="20">
        <f t="shared" si="65"/>
        <v>0</v>
      </c>
    </row>
    <row r="476" spans="1:11" x14ac:dyDescent="0.2">
      <c r="A476" s="2" t="s">
        <v>825</v>
      </c>
      <c r="B476" s="56">
        <v>2819</v>
      </c>
      <c r="C476" s="9" t="s">
        <v>538</v>
      </c>
      <c r="D476" s="15" t="s">
        <v>239</v>
      </c>
      <c r="E476" s="17">
        <v>1.1399999999999999</v>
      </c>
      <c r="F476" s="17">
        <v>217.44</v>
      </c>
      <c r="G476" s="97"/>
      <c r="H476" s="98"/>
      <c r="I476" s="36">
        <f t="shared" si="63"/>
        <v>0</v>
      </c>
      <c r="J476" s="20">
        <f t="shared" si="64"/>
        <v>0</v>
      </c>
      <c r="K476" s="20">
        <f t="shared" si="65"/>
        <v>0</v>
      </c>
    </row>
    <row r="477" spans="1:11" x14ac:dyDescent="0.2">
      <c r="B477" s="56"/>
      <c r="C477" s="53"/>
      <c r="D477" s="51"/>
      <c r="E477" s="17"/>
      <c r="F477" s="17"/>
      <c r="G477" s="99"/>
      <c r="H477" s="100"/>
      <c r="I477" s="36"/>
      <c r="J477" s="20"/>
      <c r="K477" s="20"/>
    </row>
    <row r="478" spans="1:11" x14ac:dyDescent="0.2">
      <c r="B478" s="56"/>
      <c r="C478" s="14" t="s">
        <v>240</v>
      </c>
      <c r="D478" s="13" t="s">
        <v>241</v>
      </c>
      <c r="E478" s="17"/>
      <c r="F478" s="17"/>
      <c r="G478" s="99"/>
      <c r="H478" s="102"/>
      <c r="I478" s="17"/>
      <c r="J478" s="17"/>
      <c r="K478" s="17"/>
    </row>
    <row r="479" spans="1:11" x14ac:dyDescent="0.2">
      <c r="A479" s="2" t="s">
        <v>825</v>
      </c>
      <c r="B479" s="56">
        <v>2821</v>
      </c>
      <c r="C479" s="9" t="s">
        <v>537</v>
      </c>
      <c r="D479" s="11" t="s">
        <v>536</v>
      </c>
      <c r="E479" s="17">
        <v>0.35</v>
      </c>
      <c r="F479" s="17">
        <v>67.48</v>
      </c>
      <c r="G479" s="97"/>
      <c r="H479" s="98"/>
      <c r="I479" s="36">
        <f t="shared" ref="I479:I494" si="66">ROUND(H479,2)/F479</f>
        <v>0</v>
      </c>
      <c r="J479" s="20">
        <f t="shared" ref="J479:J494" si="67">E479*I479</f>
        <v>0</v>
      </c>
      <c r="K479" s="20">
        <f t="shared" ref="K479:K494" si="68">ROUND((G479*J479),2)</f>
        <v>0</v>
      </c>
    </row>
    <row r="480" spans="1:11" x14ac:dyDescent="0.2">
      <c r="A480" s="2" t="s">
        <v>825</v>
      </c>
      <c r="B480" s="56">
        <v>2822</v>
      </c>
      <c r="C480" s="9" t="s">
        <v>533</v>
      </c>
      <c r="D480" s="11" t="s">
        <v>532</v>
      </c>
      <c r="E480" s="17">
        <v>0.53</v>
      </c>
      <c r="F480" s="17">
        <v>100.07</v>
      </c>
      <c r="G480" s="97"/>
      <c r="H480" s="98"/>
      <c r="I480" s="36">
        <f t="shared" si="66"/>
        <v>0</v>
      </c>
      <c r="J480" s="20">
        <f t="shared" si="67"/>
        <v>0</v>
      </c>
      <c r="K480" s="20">
        <f t="shared" si="68"/>
        <v>0</v>
      </c>
    </row>
    <row r="481" spans="1:11" x14ac:dyDescent="0.2">
      <c r="A481" s="2" t="s">
        <v>825</v>
      </c>
      <c r="B481" s="56">
        <v>2823</v>
      </c>
      <c r="C481" s="9" t="s">
        <v>529</v>
      </c>
      <c r="D481" s="11" t="s">
        <v>251</v>
      </c>
      <c r="E481" s="17">
        <v>0.64</v>
      </c>
      <c r="F481" s="17">
        <v>122.37</v>
      </c>
      <c r="G481" s="97"/>
      <c r="H481" s="98"/>
      <c r="I481" s="36">
        <f t="shared" si="66"/>
        <v>0</v>
      </c>
      <c r="J481" s="20">
        <f t="shared" si="67"/>
        <v>0</v>
      </c>
      <c r="K481" s="20">
        <f t="shared" si="68"/>
        <v>0</v>
      </c>
    </row>
    <row r="482" spans="1:11" x14ac:dyDescent="0.2">
      <c r="A482" s="2" t="s">
        <v>825</v>
      </c>
      <c r="B482" s="56">
        <v>2824</v>
      </c>
      <c r="C482" s="11" t="s">
        <v>525</v>
      </c>
      <c r="D482" s="11" t="s">
        <v>259</v>
      </c>
      <c r="E482" s="17">
        <v>0.82</v>
      </c>
      <c r="F482" s="17">
        <v>155.26</v>
      </c>
      <c r="G482" s="97"/>
      <c r="H482" s="98"/>
      <c r="I482" s="36">
        <f t="shared" si="66"/>
        <v>0</v>
      </c>
      <c r="J482" s="20">
        <f t="shared" si="67"/>
        <v>0</v>
      </c>
      <c r="K482" s="20">
        <f t="shared" si="68"/>
        <v>0</v>
      </c>
    </row>
    <row r="483" spans="1:11" x14ac:dyDescent="0.2">
      <c r="A483" s="2" t="s">
        <v>825</v>
      </c>
      <c r="B483" s="56">
        <v>2825</v>
      </c>
      <c r="C483" s="11" t="s">
        <v>521</v>
      </c>
      <c r="D483" s="11" t="s">
        <v>267</v>
      </c>
      <c r="E483" s="17">
        <v>0.9</v>
      </c>
      <c r="F483" s="17">
        <v>170.67</v>
      </c>
      <c r="G483" s="97"/>
      <c r="H483" s="98"/>
      <c r="I483" s="36">
        <f t="shared" si="66"/>
        <v>0</v>
      </c>
      <c r="J483" s="20">
        <f t="shared" si="67"/>
        <v>0</v>
      </c>
      <c r="K483" s="20">
        <f t="shared" si="68"/>
        <v>0</v>
      </c>
    </row>
    <row r="484" spans="1:11" x14ac:dyDescent="0.2">
      <c r="A484" s="2" t="s">
        <v>825</v>
      </c>
      <c r="B484" s="56">
        <v>2901</v>
      </c>
      <c r="C484" s="9" t="s">
        <v>535</v>
      </c>
      <c r="D484" s="11" t="s">
        <v>534</v>
      </c>
      <c r="E484" s="17">
        <v>0.56999999999999995</v>
      </c>
      <c r="F484" s="17">
        <v>108.47</v>
      </c>
      <c r="G484" s="97"/>
      <c r="H484" s="98"/>
      <c r="I484" s="36">
        <f t="shared" si="66"/>
        <v>0</v>
      </c>
      <c r="J484" s="20">
        <f t="shared" si="67"/>
        <v>0</v>
      </c>
      <c r="K484" s="20">
        <f t="shared" si="68"/>
        <v>0</v>
      </c>
    </row>
    <row r="485" spans="1:11" x14ac:dyDescent="0.2">
      <c r="A485" s="2" t="s">
        <v>825</v>
      </c>
      <c r="B485" s="56">
        <v>2902</v>
      </c>
      <c r="C485" s="9" t="s">
        <v>531</v>
      </c>
      <c r="D485" s="11" t="s">
        <v>530</v>
      </c>
      <c r="E485" s="17">
        <v>0.7</v>
      </c>
      <c r="F485" s="17">
        <v>134.21</v>
      </c>
      <c r="G485" s="97"/>
      <c r="H485" s="98"/>
      <c r="I485" s="36">
        <f t="shared" si="66"/>
        <v>0</v>
      </c>
      <c r="J485" s="20">
        <f t="shared" si="67"/>
        <v>0</v>
      </c>
      <c r="K485" s="20">
        <f t="shared" si="68"/>
        <v>0</v>
      </c>
    </row>
    <row r="486" spans="1:11" x14ac:dyDescent="0.2">
      <c r="A486" s="2" t="s">
        <v>825</v>
      </c>
      <c r="B486" s="56">
        <v>2903</v>
      </c>
      <c r="C486" s="11" t="s">
        <v>528</v>
      </c>
      <c r="D486" s="11" t="s">
        <v>253</v>
      </c>
      <c r="E486" s="17">
        <v>0.82</v>
      </c>
      <c r="F486" s="17">
        <v>156.55000000000001</v>
      </c>
      <c r="G486" s="97"/>
      <c r="H486" s="98"/>
      <c r="I486" s="36">
        <f t="shared" si="66"/>
        <v>0</v>
      </c>
      <c r="J486" s="20">
        <f t="shared" si="67"/>
        <v>0</v>
      </c>
      <c r="K486" s="20">
        <f t="shared" si="68"/>
        <v>0</v>
      </c>
    </row>
    <row r="487" spans="1:11" x14ac:dyDescent="0.2">
      <c r="A487" s="2" t="s">
        <v>825</v>
      </c>
      <c r="B487" s="56">
        <v>2904</v>
      </c>
      <c r="C487" s="11" t="s">
        <v>524</v>
      </c>
      <c r="D487" s="11" t="s">
        <v>261</v>
      </c>
      <c r="E487" s="17">
        <v>1.06</v>
      </c>
      <c r="F487" s="17">
        <v>201.35</v>
      </c>
      <c r="G487" s="97"/>
      <c r="H487" s="98"/>
      <c r="I487" s="36">
        <f t="shared" si="66"/>
        <v>0</v>
      </c>
      <c r="J487" s="20">
        <f t="shared" si="67"/>
        <v>0</v>
      </c>
      <c r="K487" s="20">
        <f t="shared" si="68"/>
        <v>0</v>
      </c>
    </row>
    <row r="488" spans="1:11" x14ac:dyDescent="0.2">
      <c r="A488" s="2" t="s">
        <v>825</v>
      </c>
      <c r="B488" s="56">
        <v>2905</v>
      </c>
      <c r="C488" s="11" t="s">
        <v>520</v>
      </c>
      <c r="D488" s="11" t="s">
        <v>269</v>
      </c>
      <c r="E488" s="17">
        <v>1.1399999999999999</v>
      </c>
      <c r="F488" s="17">
        <v>216.77</v>
      </c>
      <c r="G488" s="97"/>
      <c r="H488" s="98"/>
      <c r="I488" s="36">
        <f t="shared" si="66"/>
        <v>0</v>
      </c>
      <c r="J488" s="20">
        <f t="shared" si="67"/>
        <v>0</v>
      </c>
      <c r="K488" s="20">
        <f t="shared" si="68"/>
        <v>0</v>
      </c>
    </row>
    <row r="489" spans="1:11" x14ac:dyDescent="0.2">
      <c r="A489" s="2" t="s">
        <v>825</v>
      </c>
      <c r="B489" s="56">
        <v>2907</v>
      </c>
      <c r="C489" s="11" t="s">
        <v>527</v>
      </c>
      <c r="D489" s="11" t="s">
        <v>255</v>
      </c>
      <c r="E489" s="17">
        <v>0.71</v>
      </c>
      <c r="F489" s="17">
        <v>135.06</v>
      </c>
      <c r="G489" s="97"/>
      <c r="H489" s="98"/>
      <c r="I489" s="36">
        <f t="shared" si="66"/>
        <v>0</v>
      </c>
      <c r="J489" s="20">
        <f t="shared" si="67"/>
        <v>0</v>
      </c>
      <c r="K489" s="20">
        <f t="shared" si="68"/>
        <v>0</v>
      </c>
    </row>
    <row r="490" spans="1:11" x14ac:dyDescent="0.2">
      <c r="A490" s="2" t="s">
        <v>825</v>
      </c>
      <c r="B490" s="56">
        <v>2908</v>
      </c>
      <c r="C490" s="11" t="s">
        <v>523</v>
      </c>
      <c r="D490" s="11" t="s">
        <v>263</v>
      </c>
      <c r="E490" s="17">
        <v>0.9</v>
      </c>
      <c r="F490" s="17">
        <v>171.42</v>
      </c>
      <c r="G490" s="97"/>
      <c r="H490" s="98"/>
      <c r="I490" s="36">
        <f t="shared" si="66"/>
        <v>0</v>
      </c>
      <c r="J490" s="20">
        <f t="shared" si="67"/>
        <v>0</v>
      </c>
      <c r="K490" s="20">
        <f t="shared" si="68"/>
        <v>0</v>
      </c>
    </row>
    <row r="491" spans="1:11" x14ac:dyDescent="0.2">
      <c r="A491" s="2" t="s">
        <v>825</v>
      </c>
      <c r="B491" s="56">
        <v>2909</v>
      </c>
      <c r="C491" s="11" t="s">
        <v>519</v>
      </c>
      <c r="D491" s="11" t="s">
        <v>271</v>
      </c>
      <c r="E491" s="17">
        <v>1</v>
      </c>
      <c r="F491" s="17">
        <v>190.76</v>
      </c>
      <c r="G491" s="97"/>
      <c r="H491" s="98"/>
      <c r="I491" s="36">
        <f t="shared" si="66"/>
        <v>0</v>
      </c>
      <c r="J491" s="20">
        <f t="shared" si="67"/>
        <v>0</v>
      </c>
      <c r="K491" s="20">
        <f t="shared" si="68"/>
        <v>0</v>
      </c>
    </row>
    <row r="492" spans="1:11" x14ac:dyDescent="0.2">
      <c r="A492" s="2" t="s">
        <v>825</v>
      </c>
      <c r="B492" s="56">
        <v>2911</v>
      </c>
      <c r="C492" s="11" t="s">
        <v>526</v>
      </c>
      <c r="D492" s="11" t="s">
        <v>257</v>
      </c>
      <c r="E492" s="17">
        <v>0.89</v>
      </c>
      <c r="F492" s="17">
        <v>169.2</v>
      </c>
      <c r="G492" s="97"/>
      <c r="H492" s="98"/>
      <c r="I492" s="36">
        <f t="shared" si="66"/>
        <v>0</v>
      </c>
      <c r="J492" s="20">
        <f t="shared" si="67"/>
        <v>0</v>
      </c>
      <c r="K492" s="20">
        <f t="shared" si="68"/>
        <v>0</v>
      </c>
    </row>
    <row r="493" spans="1:11" x14ac:dyDescent="0.2">
      <c r="A493" s="2" t="s">
        <v>825</v>
      </c>
      <c r="B493" s="56">
        <v>2912</v>
      </c>
      <c r="C493" s="11" t="s">
        <v>522</v>
      </c>
      <c r="D493" s="11" t="s">
        <v>265</v>
      </c>
      <c r="E493" s="17">
        <v>1.1399999999999999</v>
      </c>
      <c r="F493" s="17">
        <v>217.51</v>
      </c>
      <c r="G493" s="97"/>
      <c r="H493" s="98"/>
      <c r="I493" s="36">
        <f t="shared" si="66"/>
        <v>0</v>
      </c>
      <c r="J493" s="20">
        <f t="shared" si="67"/>
        <v>0</v>
      </c>
      <c r="K493" s="20">
        <f t="shared" si="68"/>
        <v>0</v>
      </c>
    </row>
    <row r="494" spans="1:11" x14ac:dyDescent="0.2">
      <c r="A494" s="2" t="s">
        <v>825</v>
      </c>
      <c r="B494" s="56">
        <v>2913</v>
      </c>
      <c r="C494" s="11" t="s">
        <v>518</v>
      </c>
      <c r="D494" s="11" t="s">
        <v>273</v>
      </c>
      <c r="E494" s="17">
        <v>1.24</v>
      </c>
      <c r="F494" s="17">
        <v>236.85</v>
      </c>
      <c r="G494" s="97"/>
      <c r="H494" s="98"/>
      <c r="I494" s="36">
        <f t="shared" si="66"/>
        <v>0</v>
      </c>
      <c r="J494" s="20">
        <f t="shared" si="67"/>
        <v>0</v>
      </c>
      <c r="K494" s="20">
        <f t="shared" si="68"/>
        <v>0</v>
      </c>
    </row>
    <row r="495" spans="1:11" x14ac:dyDescent="0.2">
      <c r="B495" s="56"/>
      <c r="C495" s="11"/>
      <c r="D495" s="11"/>
      <c r="E495" s="17"/>
      <c r="F495" s="17"/>
      <c r="G495" s="99"/>
      <c r="H495" s="100"/>
      <c r="I495" s="36"/>
      <c r="J495" s="20"/>
      <c r="K495" s="20"/>
    </row>
    <row r="496" spans="1:11" x14ac:dyDescent="0.2">
      <c r="B496" s="56"/>
      <c r="C496" s="34"/>
      <c r="D496" s="63" t="s">
        <v>517</v>
      </c>
      <c r="E496" s="17"/>
      <c r="F496" s="17"/>
      <c r="G496" s="99"/>
      <c r="H496" s="102"/>
      <c r="I496" s="17"/>
      <c r="J496" s="17"/>
      <c r="K496" s="17"/>
    </row>
    <row r="497" spans="1:11" x14ac:dyDescent="0.2">
      <c r="A497" s="2" t="s">
        <v>825</v>
      </c>
      <c r="B497" s="56">
        <v>3101</v>
      </c>
      <c r="C497" s="10" t="s">
        <v>766</v>
      </c>
      <c r="D497" s="10" t="s">
        <v>846</v>
      </c>
      <c r="E497" s="42">
        <v>-0.02</v>
      </c>
      <c r="F497" s="42">
        <v>8.6</v>
      </c>
      <c r="G497" s="97"/>
      <c r="H497" s="98"/>
      <c r="I497" s="36">
        <f t="shared" ref="I497:I505" si="69">ROUND(H497,2)/F497</f>
        <v>0</v>
      </c>
      <c r="J497" s="20">
        <f>E497*0.7*I497</f>
        <v>0</v>
      </c>
      <c r="K497" s="20">
        <f t="shared" ref="K497:K505" si="70">ROUND((G497*J497),2)</f>
        <v>0</v>
      </c>
    </row>
    <row r="498" spans="1:11" x14ac:dyDescent="0.2">
      <c r="A498" s="2" t="s">
        <v>825</v>
      </c>
      <c r="B498" s="56">
        <v>3102</v>
      </c>
      <c r="C498" s="9" t="s">
        <v>767</v>
      </c>
      <c r="D498" s="9" t="s">
        <v>857</v>
      </c>
      <c r="E498" s="23">
        <v>-0.02</v>
      </c>
      <c r="F498" s="23">
        <v>10.82</v>
      </c>
      <c r="G498" s="97"/>
      <c r="H498" s="98"/>
      <c r="I498" s="36">
        <f t="shared" si="69"/>
        <v>0</v>
      </c>
      <c r="J498" s="20">
        <f t="shared" ref="J498:J505" si="71">E498*0.7*I498</f>
        <v>0</v>
      </c>
      <c r="K498" s="20">
        <f t="shared" si="70"/>
        <v>0</v>
      </c>
    </row>
    <row r="499" spans="1:11" x14ac:dyDescent="0.2">
      <c r="A499" s="2" t="s">
        <v>825</v>
      </c>
      <c r="B499" s="56">
        <v>3103</v>
      </c>
      <c r="C499" s="9" t="s">
        <v>768</v>
      </c>
      <c r="D499" s="9" t="s">
        <v>848</v>
      </c>
      <c r="E499" s="23">
        <v>-0.02</v>
      </c>
      <c r="F499" s="23">
        <v>9.0500000000000007</v>
      </c>
      <c r="G499" s="97"/>
      <c r="H499" s="98"/>
      <c r="I499" s="36">
        <f t="shared" si="69"/>
        <v>0</v>
      </c>
      <c r="J499" s="20">
        <f t="shared" si="71"/>
        <v>0</v>
      </c>
      <c r="K499" s="20">
        <f t="shared" si="70"/>
        <v>0</v>
      </c>
    </row>
    <row r="500" spans="1:11" x14ac:dyDescent="0.2">
      <c r="A500" s="2" t="s">
        <v>825</v>
      </c>
      <c r="B500" s="56">
        <v>3104</v>
      </c>
      <c r="C500" s="9" t="s">
        <v>769</v>
      </c>
      <c r="D500" s="9" t="s">
        <v>849</v>
      </c>
      <c r="E500" s="23">
        <v>-0.01</v>
      </c>
      <c r="F500" s="23">
        <v>3.32</v>
      </c>
      <c r="G500" s="97"/>
      <c r="H500" s="98"/>
      <c r="I500" s="36">
        <f t="shared" si="69"/>
        <v>0</v>
      </c>
      <c r="J500" s="20">
        <f t="shared" si="71"/>
        <v>0</v>
      </c>
      <c r="K500" s="20">
        <f t="shared" si="70"/>
        <v>0</v>
      </c>
    </row>
    <row r="501" spans="1:11" x14ac:dyDescent="0.2">
      <c r="A501" s="2" t="s">
        <v>825</v>
      </c>
      <c r="B501" s="56">
        <v>3105</v>
      </c>
      <c r="C501" s="9" t="s">
        <v>770</v>
      </c>
      <c r="D501" s="9" t="s">
        <v>850</v>
      </c>
      <c r="E501" s="23">
        <v>-0.01</v>
      </c>
      <c r="F501" s="23">
        <v>3.23</v>
      </c>
      <c r="G501" s="97"/>
      <c r="H501" s="98"/>
      <c r="I501" s="36">
        <f t="shared" si="69"/>
        <v>0</v>
      </c>
      <c r="J501" s="20">
        <f t="shared" si="71"/>
        <v>0</v>
      </c>
      <c r="K501" s="20">
        <f t="shared" si="70"/>
        <v>0</v>
      </c>
    </row>
    <row r="502" spans="1:11" x14ac:dyDescent="0.2">
      <c r="A502" s="2" t="s">
        <v>825</v>
      </c>
      <c r="B502" s="56">
        <v>3106</v>
      </c>
      <c r="C502" s="9" t="s">
        <v>771</v>
      </c>
      <c r="D502" s="9" t="s">
        <v>851</v>
      </c>
      <c r="E502" s="23">
        <v>-0.01</v>
      </c>
      <c r="F502" s="23">
        <v>3.32</v>
      </c>
      <c r="G502" s="97"/>
      <c r="H502" s="98"/>
      <c r="I502" s="36">
        <f t="shared" si="69"/>
        <v>0</v>
      </c>
      <c r="J502" s="20">
        <f t="shared" si="71"/>
        <v>0</v>
      </c>
      <c r="K502" s="20">
        <f t="shared" si="70"/>
        <v>0</v>
      </c>
    </row>
    <row r="503" spans="1:11" x14ac:dyDescent="0.2">
      <c r="A503" s="2" t="s">
        <v>825</v>
      </c>
      <c r="B503" s="56">
        <v>3107</v>
      </c>
      <c r="C503" s="9" t="s">
        <v>772</v>
      </c>
      <c r="D503" s="9" t="s">
        <v>852</v>
      </c>
      <c r="E503" s="23">
        <v>-0.01</v>
      </c>
      <c r="F503" s="23">
        <v>3.09</v>
      </c>
      <c r="G503" s="97"/>
      <c r="H503" s="98"/>
      <c r="I503" s="36">
        <f t="shared" si="69"/>
        <v>0</v>
      </c>
      <c r="J503" s="20">
        <f t="shared" si="71"/>
        <v>0</v>
      </c>
      <c r="K503" s="20">
        <f t="shared" si="70"/>
        <v>0</v>
      </c>
    </row>
    <row r="504" spans="1:11" x14ac:dyDescent="0.2">
      <c r="A504" s="2" t="s">
        <v>825</v>
      </c>
      <c r="B504" s="56">
        <v>3108</v>
      </c>
      <c r="C504" s="9" t="s">
        <v>773</v>
      </c>
      <c r="D504" s="9" t="s">
        <v>853</v>
      </c>
      <c r="E504" s="23">
        <v>-0.01</v>
      </c>
      <c r="F504" s="23">
        <v>3.71</v>
      </c>
      <c r="G504" s="97"/>
      <c r="H504" s="98"/>
      <c r="I504" s="36">
        <f t="shared" si="69"/>
        <v>0</v>
      </c>
      <c r="J504" s="20">
        <f t="shared" si="71"/>
        <v>0</v>
      </c>
      <c r="K504" s="20">
        <f t="shared" si="70"/>
        <v>0</v>
      </c>
    </row>
    <row r="505" spans="1:11" x14ac:dyDescent="0.2">
      <c r="A505" s="2" t="s">
        <v>825</v>
      </c>
      <c r="B505" s="56">
        <v>3109</v>
      </c>
      <c r="C505" s="9" t="s">
        <v>774</v>
      </c>
      <c r="D505" s="9" t="s">
        <v>854</v>
      </c>
      <c r="E505" s="23">
        <v>-0.01</v>
      </c>
      <c r="F505" s="23">
        <v>2.93</v>
      </c>
      <c r="G505" s="97"/>
      <c r="H505" s="98"/>
      <c r="I505" s="36">
        <f t="shared" si="69"/>
        <v>0</v>
      </c>
      <c r="J505" s="20">
        <f t="shared" si="71"/>
        <v>0</v>
      </c>
      <c r="K505" s="20">
        <f t="shared" si="70"/>
        <v>0</v>
      </c>
    </row>
    <row r="506" spans="1:11" x14ac:dyDescent="0.2">
      <c r="A506" s="2" t="s">
        <v>825</v>
      </c>
      <c r="B506" s="56">
        <v>3111</v>
      </c>
      <c r="C506" s="9" t="s">
        <v>775</v>
      </c>
      <c r="D506" s="9" t="s">
        <v>338</v>
      </c>
      <c r="E506" s="39">
        <v>0</v>
      </c>
      <c r="F506" s="23">
        <v>1.4</v>
      </c>
      <c r="G506" s="120" t="s">
        <v>862</v>
      </c>
      <c r="H506" s="121"/>
      <c r="I506" s="20"/>
      <c r="J506" s="20"/>
      <c r="K506" s="20"/>
    </row>
    <row r="507" spans="1:11" x14ac:dyDescent="0.2">
      <c r="A507" s="2" t="s">
        <v>825</v>
      </c>
      <c r="B507" s="56">
        <v>3112</v>
      </c>
      <c r="C507" s="9" t="s">
        <v>776</v>
      </c>
      <c r="D507" s="9" t="s">
        <v>340</v>
      </c>
      <c r="E507" s="39">
        <v>0</v>
      </c>
      <c r="F507" s="23">
        <v>1.43</v>
      </c>
      <c r="G507" s="120" t="s">
        <v>862</v>
      </c>
      <c r="H507" s="121"/>
      <c r="I507" s="20"/>
      <c r="J507" s="20"/>
      <c r="K507" s="20"/>
    </row>
    <row r="508" spans="1:11" x14ac:dyDescent="0.2">
      <c r="A508" s="2" t="s">
        <v>825</v>
      </c>
      <c r="B508" s="56">
        <v>3113</v>
      </c>
      <c r="C508" s="9" t="s">
        <v>777</v>
      </c>
      <c r="D508" s="9" t="s">
        <v>342</v>
      </c>
      <c r="E508" s="39">
        <v>0</v>
      </c>
      <c r="F508" s="23">
        <v>1.86</v>
      </c>
      <c r="G508" s="120" t="s">
        <v>862</v>
      </c>
      <c r="H508" s="121"/>
      <c r="I508" s="20"/>
      <c r="J508" s="20"/>
      <c r="K508" s="20"/>
    </row>
    <row r="509" spans="1:11" x14ac:dyDescent="0.2">
      <c r="A509" s="2" t="s">
        <v>825</v>
      </c>
      <c r="B509" s="56">
        <v>3114</v>
      </c>
      <c r="C509" s="9" t="s">
        <v>778</v>
      </c>
      <c r="D509" s="9" t="s">
        <v>344</v>
      </c>
      <c r="E509" s="39">
        <v>0</v>
      </c>
      <c r="F509" s="23">
        <v>0.89</v>
      </c>
      <c r="G509" s="120" t="s">
        <v>862</v>
      </c>
      <c r="H509" s="121"/>
      <c r="I509" s="20"/>
      <c r="J509" s="20"/>
      <c r="K509" s="20"/>
    </row>
    <row r="510" spans="1:11" x14ac:dyDescent="0.2">
      <c r="A510" s="2" t="s">
        <v>825</v>
      </c>
      <c r="B510" s="56">
        <v>3115</v>
      </c>
      <c r="C510" s="9" t="s">
        <v>779</v>
      </c>
      <c r="D510" s="9" t="s">
        <v>346</v>
      </c>
      <c r="E510" s="39">
        <v>0</v>
      </c>
      <c r="F510" s="23">
        <v>0.87</v>
      </c>
      <c r="G510" s="120" t="s">
        <v>862</v>
      </c>
      <c r="H510" s="121"/>
      <c r="I510" s="20"/>
      <c r="J510" s="20"/>
      <c r="K510" s="20"/>
    </row>
    <row r="511" spans="1:11" x14ac:dyDescent="0.2">
      <c r="A511" s="2" t="s">
        <v>825</v>
      </c>
      <c r="B511" s="56">
        <v>3116</v>
      </c>
      <c r="C511" s="9" t="s">
        <v>780</v>
      </c>
      <c r="D511" s="9" t="s">
        <v>348</v>
      </c>
      <c r="E511" s="39">
        <v>0</v>
      </c>
      <c r="F511" s="23">
        <v>0.89</v>
      </c>
      <c r="G511" s="120" t="s">
        <v>862</v>
      </c>
      <c r="H511" s="121"/>
      <c r="I511" s="20"/>
      <c r="J511" s="20"/>
      <c r="K511" s="20"/>
    </row>
    <row r="512" spans="1:11" x14ac:dyDescent="0.2">
      <c r="A512" s="2" t="s">
        <v>825</v>
      </c>
      <c r="B512" s="56">
        <v>3117</v>
      </c>
      <c r="C512" s="9" t="s">
        <v>781</v>
      </c>
      <c r="D512" s="9" t="s">
        <v>350</v>
      </c>
      <c r="E512" s="39">
        <v>0</v>
      </c>
      <c r="F512" s="23">
        <v>0.83</v>
      </c>
      <c r="G512" s="120" t="s">
        <v>862</v>
      </c>
      <c r="H512" s="121"/>
      <c r="I512" s="20"/>
      <c r="J512" s="20"/>
      <c r="K512" s="20"/>
    </row>
    <row r="513" spans="1:11" x14ac:dyDescent="0.2">
      <c r="A513" s="2" t="s">
        <v>825</v>
      </c>
      <c r="B513" s="56">
        <v>3118</v>
      </c>
      <c r="C513" s="9" t="s">
        <v>782</v>
      </c>
      <c r="D513" s="9" t="s">
        <v>352</v>
      </c>
      <c r="E513" s="39">
        <v>0</v>
      </c>
      <c r="F513" s="23">
        <v>0.99</v>
      </c>
      <c r="G513" s="120" t="s">
        <v>862</v>
      </c>
      <c r="H513" s="121"/>
      <c r="I513" s="20"/>
      <c r="J513" s="20"/>
      <c r="K513" s="20"/>
    </row>
    <row r="514" spans="1:11" x14ac:dyDescent="0.2">
      <c r="A514" s="2" t="s">
        <v>825</v>
      </c>
      <c r="B514" s="56">
        <v>3119</v>
      </c>
      <c r="C514" s="9" t="s">
        <v>783</v>
      </c>
      <c r="D514" s="9" t="s">
        <v>354</v>
      </c>
      <c r="E514" s="39">
        <v>0</v>
      </c>
      <c r="F514" s="23">
        <v>0.79</v>
      </c>
      <c r="G514" s="120" t="s">
        <v>862</v>
      </c>
      <c r="H514" s="121"/>
      <c r="I514" s="20"/>
      <c r="J514" s="20"/>
      <c r="K514" s="20"/>
    </row>
    <row r="515" spans="1:11" x14ac:dyDescent="0.2">
      <c r="A515" s="2" t="s">
        <v>825</v>
      </c>
      <c r="B515" s="56">
        <v>3121</v>
      </c>
      <c r="C515" s="9" t="s">
        <v>750</v>
      </c>
      <c r="D515" s="27" t="s">
        <v>294</v>
      </c>
      <c r="E515" s="23">
        <v>0.21</v>
      </c>
      <c r="F515" s="23">
        <v>40.35</v>
      </c>
      <c r="G515" s="97"/>
      <c r="H515" s="98"/>
      <c r="I515" s="36">
        <f t="shared" ref="I515:I530" si="72">ROUND(H515,2)/F515</f>
        <v>0</v>
      </c>
      <c r="J515" s="20">
        <f t="shared" ref="J515:J530" si="73">E515*I515</f>
        <v>0</v>
      </c>
      <c r="K515" s="20">
        <f t="shared" ref="K515:K530" si="74">ROUND((G515*J515),2)</f>
        <v>0</v>
      </c>
    </row>
    <row r="516" spans="1:11" x14ac:dyDescent="0.2">
      <c r="A516" s="2" t="s">
        <v>825</v>
      </c>
      <c r="B516" s="56">
        <v>3122</v>
      </c>
      <c r="C516" s="9" t="s">
        <v>751</v>
      </c>
      <c r="D516" s="27" t="s">
        <v>296</v>
      </c>
      <c r="E516" s="23">
        <v>0.15</v>
      </c>
      <c r="F516" s="23">
        <v>29.4</v>
      </c>
      <c r="G516" s="97"/>
      <c r="H516" s="98"/>
      <c r="I516" s="36">
        <f t="shared" si="72"/>
        <v>0</v>
      </c>
      <c r="J516" s="20">
        <f t="shared" si="73"/>
        <v>0</v>
      </c>
      <c r="K516" s="20">
        <f t="shared" si="74"/>
        <v>0</v>
      </c>
    </row>
    <row r="517" spans="1:11" x14ac:dyDescent="0.2">
      <c r="A517" s="2" t="s">
        <v>825</v>
      </c>
      <c r="B517" s="56">
        <v>3123</v>
      </c>
      <c r="C517" s="9" t="s">
        <v>752</v>
      </c>
      <c r="D517" s="27" t="s">
        <v>298</v>
      </c>
      <c r="E517" s="23">
        <v>1.07</v>
      </c>
      <c r="F517" s="23">
        <v>208.07</v>
      </c>
      <c r="G517" s="97"/>
      <c r="H517" s="98"/>
      <c r="I517" s="36">
        <f t="shared" si="72"/>
        <v>0</v>
      </c>
      <c r="J517" s="20">
        <f t="shared" si="73"/>
        <v>0</v>
      </c>
      <c r="K517" s="20">
        <f t="shared" si="74"/>
        <v>0</v>
      </c>
    </row>
    <row r="518" spans="1:11" x14ac:dyDescent="0.2">
      <c r="A518" s="2" t="s">
        <v>825</v>
      </c>
      <c r="B518" s="56">
        <v>3124</v>
      </c>
      <c r="C518" s="9" t="s">
        <v>765</v>
      </c>
      <c r="D518" s="9" t="s">
        <v>326</v>
      </c>
      <c r="E518" s="24">
        <v>0.2</v>
      </c>
      <c r="F518" s="24">
        <v>39.06</v>
      </c>
      <c r="G518" s="97"/>
      <c r="H518" s="98"/>
      <c r="I518" s="36">
        <f t="shared" si="72"/>
        <v>0</v>
      </c>
      <c r="J518" s="20">
        <f t="shared" si="73"/>
        <v>0</v>
      </c>
      <c r="K518" s="20">
        <f t="shared" si="74"/>
        <v>0</v>
      </c>
    </row>
    <row r="519" spans="1:11" x14ac:dyDescent="0.2">
      <c r="A519" s="2" t="s">
        <v>825</v>
      </c>
      <c r="B519" s="56">
        <v>3125</v>
      </c>
      <c r="C519" s="9" t="s">
        <v>753</v>
      </c>
      <c r="D519" s="27" t="s">
        <v>300</v>
      </c>
      <c r="E519" s="23">
        <v>0.17</v>
      </c>
      <c r="F519" s="23">
        <v>33.33</v>
      </c>
      <c r="G519" s="97"/>
      <c r="H519" s="98"/>
      <c r="I519" s="36">
        <f t="shared" si="72"/>
        <v>0</v>
      </c>
      <c r="J519" s="20">
        <f t="shared" si="73"/>
        <v>0</v>
      </c>
      <c r="K519" s="20">
        <f t="shared" si="74"/>
        <v>0</v>
      </c>
    </row>
    <row r="520" spans="1:11" x14ac:dyDescent="0.2">
      <c r="A520" s="2" t="s">
        <v>825</v>
      </c>
      <c r="B520" s="56">
        <v>3126</v>
      </c>
      <c r="C520" s="9" t="s">
        <v>754</v>
      </c>
      <c r="D520" s="27" t="s">
        <v>302</v>
      </c>
      <c r="E520" s="23">
        <v>0.44</v>
      </c>
      <c r="F520" s="23">
        <v>85.59</v>
      </c>
      <c r="G520" s="97"/>
      <c r="H520" s="98"/>
      <c r="I520" s="36">
        <f t="shared" si="72"/>
        <v>0</v>
      </c>
      <c r="J520" s="20">
        <f t="shared" si="73"/>
        <v>0</v>
      </c>
      <c r="K520" s="20">
        <f t="shared" si="74"/>
        <v>0</v>
      </c>
    </row>
    <row r="521" spans="1:11" x14ac:dyDescent="0.2">
      <c r="A521" s="2" t="s">
        <v>825</v>
      </c>
      <c r="B521" s="56">
        <v>3127</v>
      </c>
      <c r="C521" s="9" t="s">
        <v>755</v>
      </c>
      <c r="D521" s="27" t="s">
        <v>514</v>
      </c>
      <c r="E521" s="23">
        <v>0.23</v>
      </c>
      <c r="F521" s="23">
        <v>43.81</v>
      </c>
      <c r="G521" s="97"/>
      <c r="H521" s="98"/>
      <c r="I521" s="36">
        <f t="shared" si="72"/>
        <v>0</v>
      </c>
      <c r="J521" s="20">
        <f t="shared" si="73"/>
        <v>0</v>
      </c>
      <c r="K521" s="20">
        <f t="shared" si="74"/>
        <v>0</v>
      </c>
    </row>
    <row r="522" spans="1:11" x14ac:dyDescent="0.2">
      <c r="A522" s="2" t="s">
        <v>825</v>
      </c>
      <c r="B522" s="56">
        <v>3128</v>
      </c>
      <c r="C522" s="9" t="s">
        <v>756</v>
      </c>
      <c r="D522" s="27" t="s">
        <v>306</v>
      </c>
      <c r="E522" s="23">
        <v>0.39</v>
      </c>
      <c r="F522" s="23">
        <v>75.47</v>
      </c>
      <c r="G522" s="97"/>
      <c r="H522" s="98"/>
      <c r="I522" s="36">
        <f t="shared" si="72"/>
        <v>0</v>
      </c>
      <c r="J522" s="20">
        <f t="shared" si="73"/>
        <v>0</v>
      </c>
      <c r="K522" s="20">
        <f t="shared" si="74"/>
        <v>0</v>
      </c>
    </row>
    <row r="523" spans="1:11" x14ac:dyDescent="0.2">
      <c r="A523" s="2" t="s">
        <v>825</v>
      </c>
      <c r="B523" s="56">
        <v>3129</v>
      </c>
      <c r="C523" s="9" t="s">
        <v>757</v>
      </c>
      <c r="D523" s="27" t="s">
        <v>513</v>
      </c>
      <c r="E523" s="23">
        <v>0.49</v>
      </c>
      <c r="F523" s="23">
        <v>95.62</v>
      </c>
      <c r="G523" s="97"/>
      <c r="H523" s="98"/>
      <c r="I523" s="36">
        <f t="shared" si="72"/>
        <v>0</v>
      </c>
      <c r="J523" s="20">
        <f t="shared" si="73"/>
        <v>0</v>
      </c>
      <c r="K523" s="20">
        <f t="shared" si="74"/>
        <v>0</v>
      </c>
    </row>
    <row r="524" spans="1:11" x14ac:dyDescent="0.2">
      <c r="A524" s="2" t="s">
        <v>825</v>
      </c>
      <c r="B524" s="56">
        <v>3130</v>
      </c>
      <c r="C524" s="9" t="s">
        <v>758</v>
      </c>
      <c r="D524" s="27" t="s">
        <v>310</v>
      </c>
      <c r="E524" s="23">
        <v>0.17</v>
      </c>
      <c r="F524" s="23">
        <v>33.56</v>
      </c>
      <c r="G524" s="97"/>
      <c r="H524" s="98"/>
      <c r="I524" s="36">
        <f t="shared" si="72"/>
        <v>0</v>
      </c>
      <c r="J524" s="20">
        <f t="shared" si="73"/>
        <v>0</v>
      </c>
      <c r="K524" s="20">
        <f t="shared" si="74"/>
        <v>0</v>
      </c>
    </row>
    <row r="525" spans="1:11" x14ac:dyDescent="0.2">
      <c r="A525" s="2" t="s">
        <v>825</v>
      </c>
      <c r="B525" s="56">
        <v>3131</v>
      </c>
      <c r="C525" s="9" t="s">
        <v>759</v>
      </c>
      <c r="D525" s="27" t="s">
        <v>312</v>
      </c>
      <c r="E525" s="23">
        <v>0.11</v>
      </c>
      <c r="F525" s="23">
        <v>20.440000000000001</v>
      </c>
      <c r="G525" s="97"/>
      <c r="H525" s="98"/>
      <c r="I525" s="36">
        <f t="shared" si="72"/>
        <v>0</v>
      </c>
      <c r="J525" s="20">
        <f t="shared" si="73"/>
        <v>0</v>
      </c>
      <c r="K525" s="20">
        <f t="shared" si="74"/>
        <v>0</v>
      </c>
    </row>
    <row r="526" spans="1:11" x14ac:dyDescent="0.2">
      <c r="A526" s="2" t="s">
        <v>825</v>
      </c>
      <c r="B526" s="56">
        <v>3132</v>
      </c>
      <c r="C526" s="9" t="s">
        <v>760</v>
      </c>
      <c r="D526" s="27" t="s">
        <v>314</v>
      </c>
      <c r="E526" s="23">
        <v>0.09</v>
      </c>
      <c r="F526" s="23">
        <v>16.829999999999998</v>
      </c>
      <c r="G526" s="97"/>
      <c r="H526" s="98"/>
      <c r="I526" s="36">
        <f t="shared" si="72"/>
        <v>0</v>
      </c>
      <c r="J526" s="20">
        <f t="shared" si="73"/>
        <v>0</v>
      </c>
      <c r="K526" s="20">
        <f t="shared" si="74"/>
        <v>0</v>
      </c>
    </row>
    <row r="527" spans="1:11" x14ac:dyDescent="0.2">
      <c r="A527" s="2" t="s">
        <v>825</v>
      </c>
      <c r="B527" s="56">
        <v>3133</v>
      </c>
      <c r="C527" s="9" t="s">
        <v>761</v>
      </c>
      <c r="D527" s="27" t="s">
        <v>316</v>
      </c>
      <c r="E527" s="23">
        <v>0.11</v>
      </c>
      <c r="F527" s="23">
        <v>20.83</v>
      </c>
      <c r="G527" s="97"/>
      <c r="H527" s="98"/>
      <c r="I527" s="36">
        <f t="shared" si="72"/>
        <v>0</v>
      </c>
      <c r="J527" s="20">
        <f t="shared" si="73"/>
        <v>0</v>
      </c>
      <c r="K527" s="20">
        <f t="shared" si="74"/>
        <v>0</v>
      </c>
    </row>
    <row r="528" spans="1:11" x14ac:dyDescent="0.2">
      <c r="A528" s="2" t="s">
        <v>825</v>
      </c>
      <c r="B528" s="56">
        <v>3134</v>
      </c>
      <c r="C528" s="9" t="s">
        <v>762</v>
      </c>
      <c r="D528" s="27" t="s">
        <v>318</v>
      </c>
      <c r="E528" s="23">
        <v>0.13</v>
      </c>
      <c r="F528" s="23">
        <v>25.51</v>
      </c>
      <c r="G528" s="97"/>
      <c r="H528" s="98"/>
      <c r="I528" s="36">
        <f t="shared" si="72"/>
        <v>0</v>
      </c>
      <c r="J528" s="20">
        <f t="shared" si="73"/>
        <v>0</v>
      </c>
      <c r="K528" s="20">
        <f t="shared" si="74"/>
        <v>0</v>
      </c>
    </row>
    <row r="529" spans="1:15" x14ac:dyDescent="0.2">
      <c r="A529" s="2" t="s">
        <v>825</v>
      </c>
      <c r="B529" s="56">
        <v>3135</v>
      </c>
      <c r="C529" s="9" t="s">
        <v>763</v>
      </c>
      <c r="D529" s="27" t="s">
        <v>320</v>
      </c>
      <c r="E529" s="23">
        <v>0.2</v>
      </c>
      <c r="F529" s="23">
        <v>38.200000000000003</v>
      </c>
      <c r="G529" s="97"/>
      <c r="H529" s="98"/>
      <c r="I529" s="36">
        <f t="shared" si="72"/>
        <v>0</v>
      </c>
      <c r="J529" s="20">
        <f t="shared" si="73"/>
        <v>0</v>
      </c>
      <c r="K529" s="20">
        <f t="shared" si="74"/>
        <v>0</v>
      </c>
    </row>
    <row r="530" spans="1:15" x14ac:dyDescent="0.2">
      <c r="A530" s="2" t="s">
        <v>825</v>
      </c>
      <c r="B530" s="56">
        <v>3136</v>
      </c>
      <c r="C530" s="9" t="s">
        <v>764</v>
      </c>
      <c r="D530" s="27" t="s">
        <v>322</v>
      </c>
      <c r="E530" s="23">
        <v>0.37</v>
      </c>
      <c r="F530" s="23">
        <v>64.350000000000009</v>
      </c>
      <c r="G530" s="97"/>
      <c r="H530" s="98"/>
      <c r="I530" s="36">
        <f t="shared" si="72"/>
        <v>0</v>
      </c>
      <c r="J530" s="20">
        <f t="shared" si="73"/>
        <v>0</v>
      </c>
      <c r="K530" s="20">
        <f t="shared" si="74"/>
        <v>0</v>
      </c>
    </row>
    <row r="531" spans="1:15" x14ac:dyDescent="0.2">
      <c r="A531" s="2" t="s">
        <v>825</v>
      </c>
      <c r="B531" s="56">
        <v>3201</v>
      </c>
      <c r="C531" s="37" t="s">
        <v>789</v>
      </c>
      <c r="D531" s="38" t="s">
        <v>730</v>
      </c>
      <c r="E531" s="39">
        <v>0</v>
      </c>
      <c r="F531" s="23">
        <v>7.02</v>
      </c>
      <c r="G531" s="120" t="s">
        <v>862</v>
      </c>
      <c r="H531" s="121"/>
      <c r="I531" s="20"/>
      <c r="J531" s="20"/>
      <c r="K531" s="20"/>
      <c r="M531" s="80"/>
      <c r="N531" s="80"/>
      <c r="O531" s="81"/>
    </row>
    <row r="532" spans="1:15" x14ac:dyDescent="0.2">
      <c r="A532" s="2" t="s">
        <v>825</v>
      </c>
      <c r="B532" s="56">
        <v>3202</v>
      </c>
      <c r="C532" s="37" t="s">
        <v>790</v>
      </c>
      <c r="D532" s="38" t="s">
        <v>734</v>
      </c>
      <c r="E532" s="39">
        <v>0</v>
      </c>
      <c r="F532" s="23">
        <v>6.84</v>
      </c>
      <c r="G532" s="120" t="s">
        <v>862</v>
      </c>
      <c r="H532" s="121"/>
      <c r="I532" s="20"/>
      <c r="J532" s="20"/>
      <c r="K532" s="20"/>
      <c r="M532" s="80"/>
      <c r="N532" s="80"/>
      <c r="O532" s="81"/>
    </row>
    <row r="533" spans="1:15" x14ac:dyDescent="0.2">
      <c r="A533" s="2" t="s">
        <v>825</v>
      </c>
      <c r="B533" s="56">
        <v>3203</v>
      </c>
      <c r="C533" s="37" t="s">
        <v>791</v>
      </c>
      <c r="D533" s="41" t="s">
        <v>742</v>
      </c>
      <c r="E533" s="39">
        <v>0</v>
      </c>
      <c r="F533" s="23">
        <v>6.94</v>
      </c>
      <c r="G533" s="120" t="s">
        <v>862</v>
      </c>
      <c r="H533" s="121"/>
      <c r="I533" s="20"/>
      <c r="J533" s="20"/>
      <c r="K533" s="20"/>
      <c r="M533" s="80"/>
      <c r="N533" s="80"/>
      <c r="O533" s="81"/>
    </row>
    <row r="534" spans="1:15" x14ac:dyDescent="0.2">
      <c r="A534" s="2" t="s">
        <v>825</v>
      </c>
      <c r="B534" s="56">
        <v>3204</v>
      </c>
      <c r="C534" s="37" t="s">
        <v>792</v>
      </c>
      <c r="D534" s="41" t="s">
        <v>745</v>
      </c>
      <c r="E534" s="39">
        <v>0.01</v>
      </c>
      <c r="F534" s="23">
        <v>20</v>
      </c>
      <c r="G534" s="97"/>
      <c r="H534" s="98"/>
      <c r="I534" s="36">
        <f t="shared" ref="I534:I535" si="75">ROUND(H534,2)/F534</f>
        <v>0</v>
      </c>
      <c r="J534" s="20">
        <f t="shared" ref="J534:J535" si="76">E534*I534</f>
        <v>0</v>
      </c>
      <c r="K534" s="20">
        <f t="shared" ref="K534:K535" si="77">ROUND((G534*J534),2)</f>
        <v>0</v>
      </c>
      <c r="M534" s="80"/>
      <c r="N534" s="80"/>
      <c r="O534" s="81"/>
    </row>
    <row r="535" spans="1:15" x14ac:dyDescent="0.2">
      <c r="A535" s="2" t="s">
        <v>825</v>
      </c>
      <c r="B535" s="56">
        <v>3205</v>
      </c>
      <c r="C535" s="37" t="s">
        <v>793</v>
      </c>
      <c r="D535" s="41" t="s">
        <v>748</v>
      </c>
      <c r="E535" s="39">
        <v>0.01</v>
      </c>
      <c r="F535" s="23">
        <v>20</v>
      </c>
      <c r="G535" s="97"/>
      <c r="H535" s="98"/>
      <c r="I535" s="36">
        <f t="shared" si="75"/>
        <v>0</v>
      </c>
      <c r="J535" s="20">
        <f t="shared" si="76"/>
        <v>0</v>
      </c>
      <c r="K535" s="20">
        <f t="shared" si="77"/>
        <v>0</v>
      </c>
      <c r="M535" s="80"/>
      <c r="N535" s="80"/>
      <c r="O535" s="81"/>
    </row>
    <row r="536" spans="1:15" x14ac:dyDescent="0.2">
      <c r="B536" s="56"/>
      <c r="C536" s="9"/>
      <c r="D536" s="9"/>
      <c r="E536" s="9"/>
      <c r="F536" s="9"/>
      <c r="G536" s="108"/>
      <c r="H536" s="109"/>
      <c r="I536" s="9"/>
      <c r="J536" s="9"/>
      <c r="K536" s="9"/>
    </row>
    <row r="537" spans="1:15" x14ac:dyDescent="0.2">
      <c r="B537" s="56"/>
      <c r="C537" s="9"/>
      <c r="D537" s="9" t="s">
        <v>810</v>
      </c>
      <c r="E537" s="22">
        <v>-0.03</v>
      </c>
      <c r="F537" s="22">
        <v>16.329999999999998</v>
      </c>
      <c r="G537" s="101">
        <f>G270+G271+G272+G275+G276+G273+G274+G277+G284+G285+G286+G290+G291+G292+G296+G297+G298</f>
        <v>0</v>
      </c>
      <c r="H537" s="102" t="s">
        <v>860</v>
      </c>
      <c r="I537" s="36"/>
      <c r="J537" s="20">
        <f>E537*0.3</f>
        <v>-8.9999999999999993E-3</v>
      </c>
      <c r="K537" s="20">
        <f t="shared" ref="K537:K539" si="78">ROUND((G537*J537),2)</f>
        <v>0</v>
      </c>
    </row>
    <row r="538" spans="1:15" x14ac:dyDescent="0.2">
      <c r="B538" s="56"/>
      <c r="C538" s="9"/>
      <c r="D538" s="9" t="s">
        <v>811</v>
      </c>
      <c r="E538" s="22">
        <v>-0.03</v>
      </c>
      <c r="F538" s="22">
        <v>16.329999999999998</v>
      </c>
      <c r="G538" s="101">
        <f>G305+G306+G307+G308+G312+G313+G314+G318+G319+G320+G324+G325+G326</f>
        <v>0</v>
      </c>
      <c r="H538" s="102" t="s">
        <v>860</v>
      </c>
      <c r="I538" s="36"/>
      <c r="J538" s="20">
        <f>E538*0.3</f>
        <v>-8.9999999999999993E-3</v>
      </c>
      <c r="K538" s="20">
        <f t="shared" si="78"/>
        <v>0</v>
      </c>
    </row>
    <row r="539" spans="1:15" x14ac:dyDescent="0.2">
      <c r="B539" s="56"/>
      <c r="C539" s="9"/>
      <c r="D539" s="9" t="s">
        <v>812</v>
      </c>
      <c r="E539" s="22">
        <v>-0.03</v>
      </c>
      <c r="F539" s="22">
        <v>16.329999999999998</v>
      </c>
      <c r="G539" s="101">
        <f>G269</f>
        <v>0</v>
      </c>
      <c r="H539" s="102" t="s">
        <v>860</v>
      </c>
      <c r="I539" s="36"/>
      <c r="J539" s="20">
        <f>E539*0.3</f>
        <v>-8.9999999999999993E-3</v>
      </c>
      <c r="K539" s="20">
        <f t="shared" si="78"/>
        <v>0</v>
      </c>
    </row>
    <row r="540" spans="1:15" x14ac:dyDescent="0.2">
      <c r="G540" s="115"/>
    </row>
    <row r="541" spans="1:15" x14ac:dyDescent="0.2">
      <c r="A541" s="70"/>
      <c r="B541" s="66"/>
      <c r="C541" s="67"/>
      <c r="D541" s="67"/>
      <c r="E541" s="66"/>
      <c r="F541" s="66"/>
      <c r="G541" s="116"/>
      <c r="H541" s="117"/>
      <c r="I541" s="66"/>
      <c r="J541" s="71" t="s">
        <v>842</v>
      </c>
      <c r="K541" s="72">
        <f>SUM(K12:K540)</f>
        <v>0</v>
      </c>
    </row>
  </sheetData>
  <sheetProtection password="B64C" sheet="1" objects="1" scenarios="1"/>
  <mergeCells count="37">
    <mergeCell ref="G531:H531"/>
    <mergeCell ref="G532:H532"/>
    <mergeCell ref="G533:H533"/>
    <mergeCell ref="G514:H514"/>
    <mergeCell ref="G349:H349"/>
    <mergeCell ref="G350:H350"/>
    <mergeCell ref="G353:H353"/>
    <mergeCell ref="G506:H506"/>
    <mergeCell ref="G507:H507"/>
    <mergeCell ref="G508:H508"/>
    <mergeCell ref="G509:H509"/>
    <mergeCell ref="G510:H510"/>
    <mergeCell ref="G511:H511"/>
    <mergeCell ref="G512:H512"/>
    <mergeCell ref="G513:H513"/>
    <mergeCell ref="G348:H348"/>
    <mergeCell ref="G217:H217"/>
    <mergeCell ref="G218:H218"/>
    <mergeCell ref="G219:H219"/>
    <mergeCell ref="G220:H220"/>
    <mergeCell ref="G221:H221"/>
    <mergeCell ref="G222:H222"/>
    <mergeCell ref="G223:H223"/>
    <mergeCell ref="G330:H330"/>
    <mergeCell ref="G331:H331"/>
    <mergeCell ref="G332:H332"/>
    <mergeCell ref="G346:H346"/>
    <mergeCell ref="E2:F2"/>
    <mergeCell ref="G213:H213"/>
    <mergeCell ref="G214:H214"/>
    <mergeCell ref="G215:H215"/>
    <mergeCell ref="G216:H216"/>
    <mergeCell ref="G208:H208"/>
    <mergeCell ref="G209:H209"/>
    <mergeCell ref="G210:H210"/>
    <mergeCell ref="G211:H211"/>
    <mergeCell ref="G212:H212"/>
  </mergeCells>
  <dataValidations count="3">
    <dataValidation type="whole" operator="greaterThanOrEqual" allowBlank="1" showErrorMessage="1" error="Alleen hele, positieve getallen kunnen worden ingevuld." sqref="G197:G207 G32:G45 G48:G59 G62:G89 G92:G96 G99 G102:G125 G128:G143 G146:G161 G164:G175 G178:G194 G224:G225 G537:G539 G228:G259 G360:G377 G380:G392 G395:G422 G425:G429 G432 G435:G458 G461:G476 G479:G494 G497:G505 G354:G356 G262:G329 G333:G345 G347 G351:G352 G515:G530 G13:G29 G534:G535">
      <formula1>0</formula1>
    </dataValidation>
    <dataValidation type="decimal" operator="lessThanOrEqual" allowBlank="1" showInputMessage="1" showErrorMessage="1" error="U moet hier het afgesproken tarief invullen. Dit tarief kan niet hoger zijn dan de beleidsregelwaarde 2014." sqref="H12">
      <formula1>F12</formula1>
    </dataValidation>
    <dataValidation type="whole" operator="greaterThanOrEqual" allowBlank="1" showErrorMessage="1" error="U moet hier alleen gehele, positieve getallen invullen." sqref="G12">
      <formula1>0</formula1>
    </dataValidation>
  </dataValidations>
  <pageMargins left="0.7" right="0.7" top="0.75" bottom="0.75" header="0.3" footer="0.3"/>
  <pageSetup paperSize="8" scale="6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TariefMetadata xmlns="f154f381-dfad-4e4d-b243-610b51701648" xsi:nil="true"/>
    <BBesluitMetadata xmlns="f154f381-dfad-4e4d-b243-610b51701648" xsi:nil="true"/>
    <VerzondenAanMetadata xmlns="f154f381-dfad-4e4d-b243-610b51701648" xsi:nil="true"/>
    <NZa-documentnummer xmlns="f154f381-dfad-4e4d-b243-610b51701648" xsi:nil="true"/>
    <Eind-datum xmlns="f154f381-dfad-4e4d-b243-610b51701648" xsi:nil="true"/>
    <me0f0aaf77cd4640acf557f58a1d2cc0 xmlns="e126ea53-4662-4235-a709-fb88537df135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Formulier</TermName>
          <TermId xmlns="http://schemas.microsoft.com/office/infopath/2007/PartnerControls">4bc40415-667d-4fea-816d-9688ca6ffa69</TermId>
        </TermInfo>
      </Terms>
    </me0f0aaf77cd4640acf557f58a1d2cc0>
    <DocumentTypeMetadata xmlns="f154f381-dfad-4e4d-b243-610b51701648">Regels:Formulier|4bc40415-667d-4fea-816d-9688ca6ffa69</DocumentTypeMetadata>
    <Ingetrokken_x003f_ xmlns="f154f381-dfad-4e4d-b243-610b51701648">Nee</Ingetrokken_x003f_>
    <BBijlageMetadata xmlns="f154f381-dfad-4e4d-b243-610b51701648" xsi:nil="true"/>
    <Verzonden_x0020_aan xmlns="f154f381-dfad-4e4d-b243-610b51701648"/>
    <NZa-zoekwoordenMetadata xmlns="f154f381-dfad-4e4d-b243-610b51701648">Budget en bekostiging|62db8cfb-0eaa-4e36-b002-42c9b3fb60db;Budget en bekostiging:Budget|4f83788d-d7d3-4a6b-bbfa-c6a27aa8d857;Budget en bekostiging:Index|9e9c3263-938d-4786-ba44-489708876d6f;Budget en bekostiging:Index:Indexatie|2f4662e6-b3f7-48aa-bfdc-aadd144d2a57</NZa-zoekwoordenMetadata>
    <_dlc_DocId xmlns="e126ea53-4662-4235-a709-fb88537df135">THRFR6N5WDQ4-17-3510</_dlc_DocId>
    <Sector_x0028_en_x0029_Metadata xmlns="f154f381-dfad-4e4d-b243-610b51701648">Alle:Geestelijke Gezondheidszorg:Langdurige GGZ|e90370a1-0849-4b41-88bd-574db107c04f;Alle:Langdurige zorg:Gehandicaptenzorg|2825f16e-cd19-47cf-b940-f084053e3b91;Alle:Langdurige zorg:Ouderenzorg|8cffa657-26ae-44a0-a572-e0304e7752db;Alle:Langdurige zorg:Verpleging en verzorging|33367432-927b-4a96-adc1-6d221f5d18a9;Alle:Thuiszorg:Persoonlijke verzorging|789a6700-ab04-4ec5-bcff-9f62e5bc25db</Sector_x0028_en_x0029_Metadata>
    <l24ea505ea8d4be1bd84e8204c620c6c xmlns="e126ea53-4662-4235-a709-fb88537df135">
      <Terms xmlns="http://schemas.microsoft.com/office/infopath/2007/PartnerControls"/>
    </l24ea505ea8d4be1bd84e8204c620c6c>
    <TaxCatchAll xmlns="e126ea53-4662-4235-a709-fb88537df135">
      <Value>159</Value>
      <Value>133</Value>
      <Value>132</Value>
      <Value>131</Value>
      <Value>219</Value>
      <Value>218</Value>
      <Value>141</Value>
      <Value>103</Value>
      <Value>233</Value>
      <Value>86</Value>
    </TaxCatchAll>
    <Ingangsdatum xmlns="f154f381-dfad-4e4d-b243-610b51701648" xsi:nil="true"/>
    <BVergaderstukMetadata xmlns="f154f381-dfad-4e4d-b243-610b51701648" xsi:nil="true"/>
    <BPrestatiebeschrijvingMetadata xmlns="f154f381-dfad-4e4d-b243-610b51701648" xsi:nil="true"/>
    <Publicatiedatum xmlns="e126ea53-4662-4235-a709-fb88537df135">2015-04-29T14:13:00+00:00</Publicatiedatum>
    <ExtraZoekwoordenMetadata xmlns="f154f381-dfad-4e4d-b243-610b51701648" xsi:nil="true"/>
    <Intro xmlns="e126ea53-4662-4235-a709-fb88537df135" xsi:nil="true"/>
    <BBeleidsregelMetadata xmlns="f154f381-dfad-4e4d-b243-610b51701648" xsi:nil="true"/>
    <BCirculaireMetadata xmlns="f154f381-dfad-4e4d-b243-610b51701648" xsi:nil="true"/>
    <BFormulierMetadata xmlns="f154f381-dfad-4e4d-b243-610b51701648" xsi:nil="true"/>
    <Heeft_x0020_dit_x0020_stuk_x0020_bijlage_x0028_n_x0029__x003f_ xmlns="f154f381-dfad-4e4d-b243-610b51701648">false</Heeft_x0020_dit_x0020_stuk_x0020_bijlage_x0028_n_x0029__x003f_>
    <BNadereRegelMetadata xmlns="f154f381-dfad-4e4d-b243-610b51701648" xsi:nil="true"/>
    <_dlc_DocIdUrl xmlns="e126ea53-4662-4235-a709-fb88537df135">
      <Url>http://kennisnet.nza.nl/publicaties/Aanleveren/_layouts/DocIdRedir.aspx?ID=THRFR6N5WDQ4-17-3510</Url>
      <Description>THRFR6N5WDQ4-17-3510</Description>
    </_dlc_DocIdUrl>
    <BPublicatieMetadata xmlns="f154f381-dfad-4e4d-b243-610b51701648" xsi:nil="true"/>
    <n407de7a4204433984b2eeeaba786d56 xmlns="e126ea53-4662-4235-a709-fb88537df13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 en bekostiging</TermName>
          <TermId xmlns="http://schemas.microsoft.com/office/infopath/2007/PartnerControls">62db8cfb-0eaa-4e36-b002-42c9b3fb60db</TermId>
        </TermInfo>
        <TermInfo xmlns="http://schemas.microsoft.com/office/infopath/2007/PartnerControls">
          <TermName xmlns="http://schemas.microsoft.com/office/infopath/2007/PartnerControls">Budget</TermName>
          <TermId xmlns="http://schemas.microsoft.com/office/infopath/2007/PartnerControls">4f83788d-d7d3-4a6b-bbfa-c6a27aa8d857</TermId>
        </TermInfo>
        <TermInfo xmlns="http://schemas.microsoft.com/office/infopath/2007/PartnerControls">
          <TermName xmlns="http://schemas.microsoft.com/office/infopath/2007/PartnerControls">Index</TermName>
          <TermId xmlns="http://schemas.microsoft.com/office/infopath/2007/PartnerControls">9e9c3263-938d-4786-ba44-489708876d6f</TermId>
        </TermInfo>
        <TermInfo xmlns="http://schemas.microsoft.com/office/infopath/2007/PartnerControls">
          <TermName xmlns="http://schemas.microsoft.com/office/infopath/2007/PartnerControls">Indexatie</TermName>
          <TermId xmlns="http://schemas.microsoft.com/office/infopath/2007/PartnerControls">2f4662e6-b3f7-48aa-bfdc-aadd144d2a57</TermId>
        </TermInfo>
      </Terms>
    </n407de7a4204433984b2eeeaba786d56>
    <Hoofdtekst xmlns="e126ea53-4662-4235-a709-fb88537df135" xsi:nil="true"/>
    <j85cec29e8c24b8a90feb8db203ff7e2 xmlns="e126ea53-4662-4235-a709-fb88537df135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Langdurige GGZ</TermName>
          <TermId xmlns="http://schemas.microsoft.com/office/infopath/2007/PartnerControls">e90370a1-0849-4b41-88bd-574db107c04f</TermId>
        </TermInfo>
        <TermInfo xmlns="http://schemas.microsoft.com/office/infopath/2007/PartnerControls">
          <TermName xmlns="http://schemas.microsoft.com/office/infopath/2007/PartnerControls">Gehandicaptenzorg</TermName>
          <TermId xmlns="http://schemas.microsoft.com/office/infopath/2007/PartnerControls">2825f16e-cd19-47cf-b940-f084053e3b91</TermId>
        </TermInfo>
        <TermInfo xmlns="http://schemas.microsoft.com/office/infopath/2007/PartnerControls">
          <TermName xmlns="http://schemas.microsoft.com/office/infopath/2007/PartnerControls">Ouderenzorg</TermName>
          <TermId xmlns="http://schemas.microsoft.com/office/infopath/2007/PartnerControls">8cffa657-26ae-44a0-a572-e0304e7752db</TermId>
        </TermInfo>
        <TermInfo xmlns="http://schemas.microsoft.com/office/infopath/2007/PartnerControls">
          <TermName xmlns="http://schemas.microsoft.com/office/infopath/2007/PartnerControls">Verpleging en verzorging</TermName>
          <TermId xmlns="http://schemas.microsoft.com/office/infopath/2007/PartnerControls">33367432-927b-4a96-adc1-6d221f5d18a9</TermId>
        </TermInfo>
        <TermInfo xmlns="http://schemas.microsoft.com/office/infopath/2007/PartnerControls">
          <TermName xmlns="http://schemas.microsoft.com/office/infopath/2007/PartnerControls">Persoonlijke verzorging</TermName>
          <TermId xmlns="http://schemas.microsoft.com/office/infopath/2007/PartnerControls">789a6700-ab04-4ec5-bcff-9f62e5bc25db</TermId>
        </TermInfo>
      </Terms>
    </j85cec29e8c24b8a90feb8db203ff7e2>
    <VoorgangersMetadata xmlns="f154f381-dfad-4e4d-b243-610b51701648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siteDocument" ma:contentTypeID="0x010100B6451C8D6A13DD45B391E9C3BB9525E5010060EC15E99145D14EAEBC6EA0A3BA6CCE" ma:contentTypeVersion="103" ma:contentTypeDescription="" ma:contentTypeScope="" ma:versionID="6ff2b9bdf209e11db4016fe1eedcf227">
  <xsd:schema xmlns:xsd="http://www.w3.org/2001/XMLSchema" xmlns:xs="http://www.w3.org/2001/XMLSchema" xmlns:p="http://schemas.microsoft.com/office/2006/metadata/properties" xmlns:ns2="f154f381-dfad-4e4d-b243-610b51701648" xmlns:ns3="e126ea53-4662-4235-a709-fb88537df135" targetNamespace="http://schemas.microsoft.com/office/2006/metadata/properties" ma:root="true" ma:fieldsID="39dbe4b42bd0f92740a630ca64f46ab5" ns2:_="" ns3:_="">
    <xsd:import namespace="f154f381-dfad-4e4d-b243-610b51701648"/>
    <xsd:import namespace="e126ea53-4662-4235-a709-fb88537df135"/>
    <xsd:element name="properties">
      <xsd:complexType>
        <xsd:sequence>
          <xsd:element name="documentManagement">
            <xsd:complexType>
              <xsd:all>
                <xsd:element ref="ns2:NZa-documentnummer" minOccurs="0"/>
                <xsd:element ref="ns3:Intro" minOccurs="0"/>
                <xsd:element ref="ns3:Hoofdtekst" minOccurs="0"/>
                <xsd:element ref="ns3:Publicatiedatum" minOccurs="0"/>
                <xsd:element ref="ns2:Ingangsdatum" minOccurs="0"/>
                <xsd:element ref="ns2:Eind-datum" minOccurs="0"/>
                <xsd:element ref="ns2:Ingetrokken_x003f_" minOccurs="0"/>
                <xsd:element ref="ns2:Verzonden_x0020_aan" minOccurs="0"/>
                <xsd:element ref="ns2:Heeft_x0020_dit_x0020_stuk_x0020_bijlage_x0028_n_x0029__x003f_" minOccurs="0"/>
                <xsd:element ref="ns2:Sector_x0028_en_x0029_Metadata" minOccurs="0"/>
                <xsd:element ref="ns2:NZa-zoekwoordenMetadata" minOccurs="0"/>
                <xsd:element ref="ns2:DocumentTypeMetadata" minOccurs="0"/>
                <xsd:element ref="ns2:VerzondenAanMetadata" minOccurs="0"/>
                <xsd:element ref="ns2:BNadereRegelMetadata" minOccurs="0"/>
                <xsd:element ref="ns2:BCirculaireMetadata" minOccurs="0"/>
                <xsd:element ref="ns2:BTariefMetadata" minOccurs="0"/>
                <xsd:element ref="ns2:BPublicatieMetadata" minOccurs="0"/>
                <xsd:element ref="ns2:BBesluitMetadata" minOccurs="0"/>
                <xsd:element ref="ns2:BFormulierMetadata" minOccurs="0"/>
                <xsd:element ref="ns2:BPrestatiebeschrijvingMetadata" minOccurs="0"/>
                <xsd:element ref="ns2:BVergaderstukMetadata" minOccurs="0"/>
                <xsd:element ref="ns2:VoorgangersMetadata" minOccurs="0"/>
                <xsd:element ref="ns2:BBijlageMetadata" minOccurs="0"/>
                <xsd:element ref="ns2:BBeleidsregelMetadata" minOccurs="0"/>
                <xsd:element ref="ns2:ExtraZoekwoordenMetadata" minOccurs="0"/>
                <xsd:element ref="ns3:l24ea505ea8d4be1bd84e8204c620c6c" minOccurs="0"/>
                <xsd:element ref="ns3:_dlc_DocId" minOccurs="0"/>
                <xsd:element ref="ns3:_dlc_DocIdUrl" minOccurs="0"/>
                <xsd:element ref="ns3:_dlc_DocIdPersistId" minOccurs="0"/>
                <xsd:element ref="ns3:j85cec29e8c24b8a90feb8db203ff7e2" minOccurs="0"/>
                <xsd:element ref="ns3:TaxCatchAll" minOccurs="0"/>
                <xsd:element ref="ns3:TaxCatchAllLabel" minOccurs="0"/>
                <xsd:element ref="ns3:me0f0aaf77cd4640acf557f58a1d2cc0" minOccurs="0"/>
                <xsd:element ref="ns3:n407de7a4204433984b2eeeaba786d5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4f381-dfad-4e4d-b243-610b51701648" elementFormDefault="qualified">
    <xsd:import namespace="http://schemas.microsoft.com/office/2006/documentManagement/types"/>
    <xsd:import namespace="http://schemas.microsoft.com/office/infopath/2007/PartnerControls"/>
    <xsd:element name="NZa-documentnummer" ma:index="2" nillable="true" ma:displayName="NZa-documentnummer" ma:description="Nummer vh circulaire/beleidsregel/Tarief e.d. LET OP: zet hier NIET de titel in." ma:hidden="true" ma:indexed="true" ma:internalName="NZa_x002d_documentnummer" ma:readOnly="false">
      <xsd:simpleType>
        <xsd:restriction base="dms:Text">
          <xsd:maxLength value="255"/>
        </xsd:restriction>
      </xsd:simpleType>
    </xsd:element>
    <xsd:element name="Ingangsdatum" ma:index="10" nillable="true" ma:displayName="Ingangsdatum" ma:description="Let op: ingangs-en einddatum alleen gebruiken voor beleidsstukken. Dus voor beleidsregels, nadere regels en tarief en -prestatiebeschrijvingen." ma:format="DateOnly" ma:internalName="Ingangsdatum" ma:readOnly="false">
      <xsd:simpleType>
        <xsd:restriction base="dms:DateTime"/>
      </xsd:simpleType>
    </xsd:element>
    <xsd:element name="Eind-datum" ma:index="11" nillable="true" ma:displayName="Eind-datum" ma:format="DateOnly" ma:hidden="true" ma:internalName="Eind_x002d_datum" ma:readOnly="false">
      <xsd:simpleType>
        <xsd:restriction base="dms:DateTime"/>
      </xsd:simpleType>
    </xsd:element>
    <xsd:element name="Ingetrokken_x003f_" ma:index="12" nillable="true" ma:displayName="Ingetrokken?" ma:default="Nee" ma:description="Op 'ja' zetten als dit beleidsstuk nooit in werking is getreden, omdat het vooraf/naderhand is ingetrokken." ma:format="RadioButtons" ma:hidden="true" ma:internalName="Ingetrokken_x003F_" ma:readOnly="false">
      <xsd:simpleType>
        <xsd:restriction base="dms:Choice">
          <xsd:enumeration value="Nee"/>
          <xsd:enumeration value="Ja"/>
        </xsd:restriction>
      </xsd:simpleType>
    </xsd:element>
    <xsd:element name="Verzonden_x0020_aan" ma:index="13" nillable="true" ma:displayName="Verzonden aan" ma:description="Let op: gebruik dit veld alleen bij circulaires" ma:hidden="true" ma:list="{a637abec-76d2-407c-9cd4-a9f294342d94}" ma:internalName="Verzonden_x0020_aan" ma:readOnly="false" ma:showField="Title" ma:web="f154f381-dfad-4e4d-b243-610b517016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eeft_x0020_dit_x0020_stuk_x0020_bijlage_x0028_n_x0029__x003f_" ma:index="14" nillable="true" ma:displayName="Heeft dit stuk bijlage(n)?" ma:default="0" ma:description="Aanvinken als er bijlagen aan dit stuk gekoppeld moeten worden. &#10;&#10;Voeg de bijlagen hierna apart toe in de lijst 'Koppelen bijlagen'." ma:internalName="Heeft_x0020_dit_x0020_stuk_x0020_bijlage_x0028_n_x0029__x003F_" ma:readOnly="false">
      <xsd:simpleType>
        <xsd:restriction base="dms:Boolean"/>
      </xsd:simpleType>
    </xsd:element>
    <xsd:element name="Sector_x0028_en_x0029_Metadata" ma:index="15" nillable="true" ma:displayName="Sector(en)Metadata" ma:internalName="Sector_x0028_en_x0029_Metadata" ma:readOnly="false">
      <xsd:simpleType>
        <xsd:restriction base="dms:Note"/>
      </xsd:simpleType>
    </xsd:element>
    <xsd:element name="NZa-zoekwoordenMetadata" ma:index="16" nillable="true" ma:displayName="NZa-zoekwoordenMetadata" ma:internalName="NZa_x002d_zoekwoordenMetadata" ma:readOnly="false">
      <xsd:simpleType>
        <xsd:restriction base="dms:Note"/>
      </xsd:simpleType>
    </xsd:element>
    <xsd:element name="DocumentTypeMetadata" ma:index="17" nillable="true" ma:displayName="DocumentTypeMetadata" ma:internalName="DocumentTypeMetadata">
      <xsd:simpleType>
        <xsd:restriction base="dms:Note"/>
      </xsd:simpleType>
    </xsd:element>
    <xsd:element name="VerzondenAanMetadata" ma:index="18" nillable="true" ma:displayName="VerzondenAanMetadata" ma:internalName="VerzondenAanMetadata">
      <xsd:simpleType>
        <xsd:restriction base="dms:Note"/>
      </xsd:simpleType>
    </xsd:element>
    <xsd:element name="BNadereRegelMetadata" ma:index="19" nillable="true" ma:displayName="BNadereRegelMetadata" ma:internalName="BNadereRegelMetadata">
      <xsd:simpleType>
        <xsd:restriction base="dms:Note"/>
      </xsd:simpleType>
    </xsd:element>
    <xsd:element name="BCirculaireMetadata" ma:index="20" nillable="true" ma:displayName="BCirculaireMetadata" ma:internalName="BCirculaireMetadata">
      <xsd:simpleType>
        <xsd:restriction base="dms:Note"/>
      </xsd:simpleType>
    </xsd:element>
    <xsd:element name="BTariefMetadata" ma:index="21" nillable="true" ma:displayName="BTariefMetadata" ma:internalName="BTariefMetadata">
      <xsd:simpleType>
        <xsd:restriction base="dms:Note"/>
      </xsd:simpleType>
    </xsd:element>
    <xsd:element name="BPublicatieMetadata" ma:index="22" nillable="true" ma:displayName="BPublicatieMetadata" ma:internalName="BPublicatieMetadata">
      <xsd:simpleType>
        <xsd:restriction base="dms:Note"/>
      </xsd:simpleType>
    </xsd:element>
    <xsd:element name="BBesluitMetadata" ma:index="23" nillable="true" ma:displayName="BBesluitMetadata" ma:internalName="BBesluitMetadata">
      <xsd:simpleType>
        <xsd:restriction base="dms:Note"/>
      </xsd:simpleType>
    </xsd:element>
    <xsd:element name="BFormulierMetadata" ma:index="24" nillable="true" ma:displayName="BFormulierMetadata" ma:internalName="BFormulierMetadata">
      <xsd:simpleType>
        <xsd:restriction base="dms:Note"/>
      </xsd:simpleType>
    </xsd:element>
    <xsd:element name="BPrestatiebeschrijvingMetadata" ma:index="25" nillable="true" ma:displayName="BPrestatiebeschrijvingMetadata" ma:internalName="BPrestatiebeschrijvingMetadata">
      <xsd:simpleType>
        <xsd:restriction base="dms:Note"/>
      </xsd:simpleType>
    </xsd:element>
    <xsd:element name="BVergaderstukMetadata" ma:index="26" nillable="true" ma:displayName="BVergaderstukMetadata" ma:internalName="BVergaderstukMetadata">
      <xsd:simpleType>
        <xsd:restriction base="dms:Note"/>
      </xsd:simpleType>
    </xsd:element>
    <xsd:element name="VoorgangersMetadata" ma:index="27" nillable="true" ma:displayName="VoorgangersMetadata" ma:internalName="VoorgangersMetadata">
      <xsd:simpleType>
        <xsd:restriction base="dms:Note"/>
      </xsd:simpleType>
    </xsd:element>
    <xsd:element name="BBijlageMetadata" ma:index="28" nillable="true" ma:displayName="BBijlageMetadata" ma:internalName="BBijlageMetadata">
      <xsd:simpleType>
        <xsd:restriction base="dms:Note"/>
      </xsd:simpleType>
    </xsd:element>
    <xsd:element name="BBeleidsregelMetadata" ma:index="29" nillable="true" ma:displayName="BBeleidsregelMetadata" ma:internalName="BBeleidsregelMetadata">
      <xsd:simpleType>
        <xsd:restriction base="dms:Note"/>
      </xsd:simpleType>
    </xsd:element>
    <xsd:element name="ExtraZoekwoordenMetadata" ma:index="30" nillable="true" ma:displayName="ExtraZoekwoordenMetadata" ma:internalName="ExtraZoekwoordenMeta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ea53-4662-4235-a709-fb88537df135" elementFormDefault="qualified">
    <xsd:import namespace="http://schemas.microsoft.com/office/2006/documentManagement/types"/>
    <xsd:import namespace="http://schemas.microsoft.com/office/infopath/2007/PartnerControls"/>
    <xsd:element name="Intro" ma:index="4" nillable="true" ma:displayName="Intro" ma:hidden="true" ma:internalName="Intro" ma:readOnly="false">
      <xsd:simpleType>
        <xsd:restriction base="dms:Note"/>
      </xsd:simpleType>
    </xsd:element>
    <xsd:element name="Hoofdtekst" ma:index="5" nillable="true" ma:displayName="Hoofdtekst" ma:internalName="Hoofdtekst" ma:readOnly="false">
      <xsd:simpleType>
        <xsd:restriction base="dms:Note"/>
      </xsd:simpleType>
    </xsd:element>
    <xsd:element name="Publicatiedatum" ma:index="9" nillable="true" ma:displayName="Publicatiedatum" ma:default="[today]" ma:format="DateTime" ma:internalName="Publicatiedatum">
      <xsd:simpleType>
        <xsd:restriction base="dms:DateTime"/>
      </xsd:simpleType>
    </xsd:element>
    <xsd:element name="l24ea505ea8d4be1bd84e8204c620c6c" ma:index="32" nillable="true" ma:taxonomy="true" ma:internalName="l24ea505ea8d4be1bd84e8204c620c6c" ma:taxonomyFieldName="Extra_x0020_zoekwoorden" ma:displayName="Extra zoekwoorden" ma:default="" ma:fieldId="{524ea505-ea8d-4be1-bd84-e8204c620c6c}" ma:taxonomyMulti="true" ma:sspId="0bafc880-4007-42b7-80a0-dc11803b6bcc" ma:termSetId="ac45f7d4-31f1-4cdf-9307-3fd2bade2b7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_dlc_DocId" ma:index="35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37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8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j85cec29e8c24b8a90feb8db203ff7e2" ma:index="41" ma:taxonomy="true" ma:internalName="j85cec29e8c24b8a90feb8db203ff7e2" ma:taxonomyFieldName="Sector_x0028_en_x0029_" ma:displayName="Sector(en)" ma:readOnly="false" ma:default="" ma:fieldId="{385cec29-e8c2-4b8a-90fe-b8db203ff7e2}" ma:taxonomyMulti="true" ma:sspId="0bafc880-4007-42b7-80a0-dc11803b6bcc" ma:termSetId="e2c5b29b-4c42-4fa1-a198-ae61d4887d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2" nillable="true" ma:displayName="Catch-all-kolom van taxonomie" ma:hidden="true" ma:list="{fbf5cb43-e374-4e52-adea-141ce05dc66f}" ma:internalName="TaxCatchAll" ma:showField="CatchAllData" ma:web="e126ea53-4662-4235-a709-fb88537df1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4" nillable="true" ma:displayName="Catch-all-kolom van taxonomie1" ma:hidden="true" ma:list="{fbf5cb43-e374-4e52-adea-141ce05dc66f}" ma:internalName="TaxCatchAllLabel" ma:readOnly="true" ma:showField="CatchAllDataLabel" ma:web="e126ea53-4662-4235-a709-fb88537df1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0f0aaf77cd4640acf557f58a1d2cc0" ma:index="46" ma:taxonomy="true" ma:internalName="me0f0aaf77cd4640acf557f58a1d2cc0" ma:taxonomyFieldName="DocumentTypen" ma:displayName="DocumentTypen" ma:readOnly="false" ma:default="103;#Formulier|4bc40415-667d-4fea-816d-9688ca6ffa69" ma:fieldId="{6e0f0aaf-77cd-4640-acf5-57f58a1d2cc0}" ma:sspId="0bafc880-4007-42b7-80a0-dc11803b6bcc" ma:termSetId="3cba99df-974b-4bf6-bb98-3d60ec91d2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407de7a4204433984b2eeeaba786d56" ma:index="47" nillable="true" ma:taxonomy="true" ma:internalName="n407de7a4204433984b2eeeaba786d56" ma:taxonomyFieldName="NZa_x002d_zoekwoorden" ma:displayName="NZa-zoekwoorden" ma:default="" ma:fieldId="{7407de7a-4204-4339-84b2-eeeaba786d56}" ma:taxonomyMulti="true" ma:sspId="0bafc880-4007-42b7-80a0-dc11803b6bcc" ma:termSetId="2ed7b941-494b-4072-8b9b-38151fa45d2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9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1DC393-BDD3-4D55-B7A0-0A2E38C9E04C}"/>
</file>

<file path=customXml/itemProps2.xml><?xml version="1.0" encoding="utf-8"?>
<ds:datastoreItem xmlns:ds="http://schemas.openxmlformats.org/officeDocument/2006/customXml" ds:itemID="{C90C5A6B-B612-4279-9B0A-5237F27E6D22}"/>
</file>

<file path=customXml/itemProps3.xml><?xml version="1.0" encoding="utf-8"?>
<ds:datastoreItem xmlns:ds="http://schemas.openxmlformats.org/officeDocument/2006/customXml" ds:itemID="{ABF199DF-71DA-4A39-A7F4-E8D059BB0449}"/>
</file>

<file path=customXml/itemProps4.xml><?xml version="1.0" encoding="utf-8"?>
<ds:datastoreItem xmlns:ds="http://schemas.openxmlformats.org/officeDocument/2006/customXml" ds:itemID="{C4D0F563-35B5-44FB-9C8B-BA730051CE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Rekentool inhaal 2014</vt:lpstr>
    </vt:vector>
  </TitlesOfParts>
  <Company>Nederlandse Zorgautoriteit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Rekentool inhaal 2014</dc:title>
  <dc:creator>Grift, Anton van der</dc:creator>
  <cp:lastModifiedBy>Hermans, Kitty</cp:lastModifiedBy>
  <cp:lastPrinted>2015-04-21T07:13:32Z</cp:lastPrinted>
  <dcterms:created xsi:type="dcterms:W3CDTF">2015-03-23T13:37:04Z</dcterms:created>
  <dcterms:modified xsi:type="dcterms:W3CDTF">2015-04-29T14:55:14Z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tra zoekwoorden">
    <vt:lpwstr/>
  </property>
  <property fmtid="{D5CDD505-2E9C-101B-9397-08002B2CF9AE}" pid="3" name="ContentTypeId">
    <vt:lpwstr>0x010100B6451C8D6A13DD45B391E9C3BB9525E5010060EC15E99145D14EAEBC6EA0A3BA6CCE</vt:lpwstr>
  </property>
  <property fmtid="{D5CDD505-2E9C-101B-9397-08002B2CF9AE}" pid="4" name="NZa-zoekwoorden">
    <vt:lpwstr>159;#Budget en bekostiging|62db8cfb-0eaa-4e36-b002-42c9b3fb60db;#86;#Budget|4f83788d-d7d3-4a6b-bbfa-c6a27aa8d857;#219;#Index|9e9c3263-938d-4786-ba44-489708876d6f;#218;#Indexatie|2f4662e6-b3f7-48aa-bfdc-aadd144d2a57</vt:lpwstr>
  </property>
  <property fmtid="{D5CDD505-2E9C-101B-9397-08002B2CF9AE}" pid="5" name="DocumentTypen">
    <vt:lpwstr>103;#Formulier|4bc40415-667d-4fea-816d-9688ca6ffa69</vt:lpwstr>
  </property>
  <property fmtid="{D5CDD505-2E9C-101B-9397-08002B2CF9AE}" pid="6" name="_dlc_DocIdItemGuid">
    <vt:lpwstr>564b436f-26f0-499a-b334-66b64e770d4a</vt:lpwstr>
  </property>
  <property fmtid="{D5CDD505-2E9C-101B-9397-08002B2CF9AE}" pid="7" name="WorkflowChangePath">
    <vt:lpwstr>5dd26274-7450-4d13-b077-7382865cccce,14;5dd26274-7450-4d13-b077-7382865cccce,14;5dd26274-7450-4d13-b077-7382865cccce,14;5dd26274-7450-4d13-b077-7382865cccce,14;5dd26274-7450-4d13-b077-7382865cccce,14;5dd26274-7450-4d13-b077-7382865cccce,20;5dd26274-7450-4d13-b077-7382865cccce,20;5dd26274-7450-4d13-b077-7382865cccce,20;5dd26274-7450-4d13-b077-7382865cccce,20;5dd26274-7450-4d13-b077-7382865cccce,20;5dd26274-7450-4d13-b077-7382865cccce,23;5dd26274-7450-4d13-b077-7382865cccce,23;5dd26274-7450-4d13-b077-7382865cccce,23;5dd26274-7450-4d13-b077-7382865cccce,23;5dd26274-7450-4d13-b077-7382865cccce,23;5dd26274-7450-4d13-b077-7382865cccce,30;5dd26274-7450-4d13-b077-7382865cccce,30;5dd26274-7450-4d13-b077-7382865cccce,30;5dd26274-7450-4d13-b077-7382865cccce,30;5dd26274-7450-4d13-b077-7382865cccce,30;5dd26274-7450-4d13-b077-7382865cccce,33;5dd26274-7450-4d13-b077-7382865cccce,33;5dd26274-7450-4d13-b077-7382865cccce,33;5dd26274-7450-4d13-b077-7382865cccce,33;5dd26274-7450-4d13-b077-7382865cccce,33;</vt:lpwstr>
  </property>
  <property fmtid="{D5CDD505-2E9C-101B-9397-08002B2CF9AE}" pid="8" name="Sector(en)">
    <vt:lpwstr>133;#Langdurige GGZ|e90370a1-0849-4b41-88bd-574db107c04f;#132;#Gehandicaptenzorg|2825f16e-cd19-47cf-b940-f084053e3b91;#141;#Ouderenzorg|8cffa657-26ae-44a0-a572-e0304e7752db;#131;#Verpleging en verzorging|33367432-927b-4a96-adc1-6d221f5d18a9;#233;#Persoonlijke verzorging|789a6700-ab04-4ec5-bcff-9f62e5bc25db</vt:lpwstr>
  </property>
</Properties>
</file>