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4310" windowHeight="7110" activeTab="0"/>
  </bookViews>
  <sheets>
    <sheet name="Voorblad" sheetId="1" r:id="rId1"/>
    <sheet name="Productieafspraken 2013" sheetId="2" r:id="rId2"/>
  </sheets>
  <externalReferences>
    <externalReference r:id="rId5"/>
  </externalReferences>
  <definedNames>
    <definedName name="__123Graph_C" hidden="1">'[1]I_03007'!#REF!</definedName>
    <definedName name="__123Graph_D" hidden="1">'[1]I_03007'!#REF!</definedName>
    <definedName name="__123Graph_E" hidden="1">'[1]I_03007'!#REF!</definedName>
    <definedName name="__123Graph_Z" hidden="1">'[1]I_03007'!#REF!</definedName>
    <definedName name="_Fill" hidden="1">#REF!</definedName>
    <definedName name="_Order1" hidden="1">255</definedName>
    <definedName name="_Order2" hidden="1">255</definedName>
    <definedName name="_xlnm.Print_Area" localSheetId="1">'Productieafspraken 2013'!$A$1:$F$52</definedName>
    <definedName name="_xlnm.Print_Area" localSheetId="0">'Voorblad'!$A$1:$N$38</definedName>
    <definedName name="_xlnm.Print_Titles" localSheetId="0">'Voorblad'!$1:$13</definedName>
    <definedName name="Afdruktitels_MI">'[1]I_03007'!$1:$5</definedName>
    <definedName name="Expl_">'[1]I_03007'!#REF!</definedName>
    <definedName name="Expl_522">'[1]I_03007'!#REF!</definedName>
    <definedName name="Expl_523">'[1]I_03007'!#REF!</definedName>
    <definedName name="Expl_524">'[1]I_03007'!#REF!</definedName>
    <definedName name="Expl_525">'[1]I_03007'!#REF!</definedName>
    <definedName name="Expl_526">'[1]I_03007'!#REF!</definedName>
    <definedName name="getal">#REF!</definedName>
    <definedName name="getal_data">#REF!</definedName>
    <definedName name="kolom">#REF!</definedName>
    <definedName name="kolom_data">#REF!</definedName>
    <definedName name="naam" localSheetId="1">#REF!</definedName>
    <definedName name="naam">#REF!</definedName>
    <definedName name="naamconflict_VPH_01_._Fill" hidden="1">#REF!</definedName>
    <definedName name="naamconflict_VPH_02_.naam">#REF!</definedName>
    <definedName name="naamconflict_VPH_03_.tabblad">#REF!</definedName>
    <definedName name="naamconflict_VZH_01_._Fill" hidden="1">#REF!</definedName>
    <definedName name="naamconflict_VZH_02_.naam">#REF!</definedName>
    <definedName name="naamconflict_VZH_03_.tabblad">#REF!</definedName>
    <definedName name="raarietswataangepastmoetworden">#REF!</definedName>
    <definedName name="tabblad" localSheetId="1">#REF!</definedName>
    <definedName name="tabblad">#REF!</definedName>
    <definedName name="totaal1996">'[1]I_03007'!$A$4:$D$43</definedName>
    <definedName name="totaal1997">'[1]I_03007'!$A$46:$D$85</definedName>
    <definedName name="totaal1998">'[1]I_03007'!$A$88:$D$127</definedName>
    <definedName name="totaal1999">'[1]I_03007'!$A$130:$D$169</definedName>
    <definedName name="totaal2000">'[1]I_03007'!$A$172:$D$211</definedName>
  </definedNames>
  <calcPr fullCalcOnLoad="1"/>
</workbook>
</file>

<file path=xl/sharedStrings.xml><?xml version="1.0" encoding="utf-8"?>
<sst xmlns="http://schemas.openxmlformats.org/spreadsheetml/2006/main" count="98" uniqueCount="85">
  <si>
    <t>NIET INVULLEN</t>
  </si>
  <si>
    <t>Aanvraag</t>
  </si>
  <si>
    <t>Datum</t>
  </si>
  <si>
    <t>cat.</t>
  </si>
  <si>
    <t>nr.</t>
  </si>
  <si>
    <t>Versie</t>
  </si>
  <si>
    <t>Instelling</t>
  </si>
  <si>
    <t>Zorgkantoor</t>
  </si>
  <si>
    <t>Naam</t>
  </si>
  <si>
    <t>Plaats</t>
  </si>
  <si>
    <t>Contactpersoon</t>
  </si>
  <si>
    <t>Telefoon</t>
  </si>
  <si>
    <t>E-mail</t>
  </si>
  <si>
    <t>Ondertekening namens het bestuur van het orgaan voor gezondheidszorg:</t>
  </si>
  <si>
    <t>Ondertekening namens het zorgkantoor:</t>
  </si>
  <si>
    <t>(handtekening)</t>
  </si>
  <si>
    <t>(datum)</t>
  </si>
  <si>
    <t>(naam)</t>
  </si>
  <si>
    <t>datum min</t>
  </si>
  <si>
    <t>datum max</t>
  </si>
  <si>
    <t>N.B. De blauwe cellen dienen ingevuld te worden.</t>
  </si>
  <si>
    <t>Registratienummer NZa</t>
  </si>
  <si>
    <t>Pagina 2</t>
  </si>
  <si>
    <t>Aantal vaccinaties</t>
  </si>
  <si>
    <t>1)</t>
  </si>
  <si>
    <r>
      <t xml:space="preserve">Hier wordt het aantal combinatievaccins gevraagd. Het is </t>
    </r>
    <r>
      <rPr>
        <u val="single"/>
        <sz val="8"/>
        <rFont val="Verdana"/>
        <family val="2"/>
      </rPr>
      <t>niet</t>
    </r>
    <r>
      <rPr>
        <sz val="8"/>
        <rFont val="Verdana"/>
        <family val="2"/>
      </rPr>
      <t xml:space="preserve"> de bedoeling het aantal vaccinaties met het aantal componenten in het combinatievaccin te vermenigvuldigen.</t>
    </r>
  </si>
  <si>
    <t>Pagina 3</t>
  </si>
  <si>
    <t>Opmerking</t>
  </si>
  <si>
    <t>Regel</t>
  </si>
  <si>
    <t>Q</t>
  </si>
  <si>
    <t>AFK</t>
  </si>
  <si>
    <t>HEPB</t>
  </si>
  <si>
    <t>PKOK</t>
  </si>
  <si>
    <t>DKH</t>
  </si>
  <si>
    <t>DKHH</t>
  </si>
  <si>
    <t>BMR</t>
  </si>
  <si>
    <t>MENC</t>
  </si>
  <si>
    <t>HIB</t>
  </si>
  <si>
    <t>DTP</t>
  </si>
  <si>
    <t>PAVACT</t>
  </si>
  <si>
    <t>PAVAC</t>
  </si>
  <si>
    <t>+</t>
  </si>
  <si>
    <t>DK4</t>
  </si>
  <si>
    <t>Aantal hielprikken</t>
  </si>
  <si>
    <t>Aantal geboorten</t>
  </si>
  <si>
    <t>Aantal records</t>
  </si>
  <si>
    <t>Totaal aantal vaccinaties</t>
  </si>
  <si>
    <t>Kosten hielprik</t>
  </si>
  <si>
    <t>RIVM / Regionale Coördinatie Programma's (RCP)</t>
  </si>
  <si>
    <t>Kosten laboratoriumonderzoeken</t>
  </si>
  <si>
    <t xml:space="preserve">Maximum bedrag kosten laboratoriumonderzoek                                                                       </t>
  </si>
  <si>
    <t>Kosten laboratoriumonderzoek</t>
  </si>
  <si>
    <t>verzoeken zorgkantoor en zorgaanbieder de NZa, de in dit verzoek overeengekomen vaste tarieven en bijbehorende prestaties vast te stellen.</t>
  </si>
  <si>
    <t>Vaccin</t>
  </si>
  <si>
    <t>HepB 0,5 ml</t>
  </si>
  <si>
    <t>HepB 1,0 ml</t>
  </si>
  <si>
    <t>DKTP-Hib</t>
  </si>
  <si>
    <t>DKTP-Hib-HepB</t>
  </si>
  <si>
    <t>MenC</t>
  </si>
  <si>
    <t>DKTP</t>
  </si>
  <si>
    <t>Hib</t>
  </si>
  <si>
    <t xml:space="preserve">DTP </t>
  </si>
  <si>
    <t xml:space="preserve">Pneu t10 </t>
  </si>
  <si>
    <t xml:space="preserve">Aantal laboratoriumonderzoeken t.b.v. neonatale hielprik screening </t>
  </si>
  <si>
    <t>Kosten laboratoriumonderzoek in budget: (314), tenzij (314) &gt; (315), dan (315)</t>
  </si>
  <si>
    <t>Aantallen</t>
  </si>
  <si>
    <t>Kosten entgemeenschap 0 - 5 jaar</t>
  </si>
  <si>
    <t>Kosten entgemeenschap 9 - 12 jaar</t>
  </si>
  <si>
    <t xml:space="preserve">Maximum bedrag kosten entgemeenschap 0 - 5 jaar:                                                        </t>
  </si>
  <si>
    <t xml:space="preserve">Maximum bedrag kosten entgemeenschap 9 - 12 jaar:                                                        </t>
  </si>
  <si>
    <t>Kosten entgemeenschap vaccinaties 0 - 5 jaar</t>
  </si>
  <si>
    <t>Kosten entgemeenschap vaccinaties 9 - 12 jaar</t>
  </si>
  <si>
    <t xml:space="preserve">       regel 302   x</t>
  </si>
  <si>
    <t>Kosten vaccinaties</t>
  </si>
  <si>
    <t>Kosten hielprikgemeenschap</t>
  </si>
  <si>
    <t>BMR 9-jarigen</t>
  </si>
  <si>
    <t>BMR 14-maanden</t>
  </si>
  <si>
    <t xml:space="preserve">Maximum bedrag kosten hielprikgemeenschap                                                                       </t>
  </si>
  <si>
    <t>Totaal aantal hielprikken</t>
  </si>
  <si>
    <t>PRODUCTIEAFSPRAKEN 2013</t>
  </si>
  <si>
    <t>2013-2</t>
  </si>
  <si>
    <r>
      <t xml:space="preserve">Door ondertekening van het formulier </t>
    </r>
    <r>
      <rPr>
        <u val="single"/>
        <sz val="8.5"/>
        <rFont val="Verdana"/>
        <family val="2"/>
      </rPr>
      <t>'Productieafspraken 2013'</t>
    </r>
    <r>
      <rPr>
        <sz val="8.5"/>
        <rFont val="Verdana"/>
        <family val="2"/>
      </rPr>
      <t>:</t>
    </r>
  </si>
  <si>
    <t>Productieafspraken 2013</t>
  </si>
  <si>
    <t>HPV</t>
  </si>
  <si>
    <t>Indienen vóór 15 maart 2013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</si>
</sst>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dd/mm/yy;@"/>
    <numFmt numFmtId="168" formatCode="\ \ƒ* #,##0_ \ ;\ \ƒ* ;\ \ƒ* "/>
    <numFmt numFmtId="169" formatCode="&quot;F&quot;\ #,##0_-;&quot;F&quot;\ #,##0\-"/>
    <numFmt numFmtId="170" formatCode="#,##0_ \ ;\(#,##0\)_ ;"/>
    <numFmt numFmtId="171" formatCode="0_ ;\-0\ "/>
    <numFmt numFmtId="172" formatCode="_-* #,##0_-;_-* #,##0\-;_-* &quot;-&quot;??_-;_-@_-"/>
    <numFmt numFmtId="173" formatCode="_-&quot;€&quot;\ * #,##0_-;_-&quot;€&quot;\ * #,##0\-;_-&quot;€&quot;\ * &quot;-&quot;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2"/>
    </font>
    <font>
      <b/>
      <sz val="14"/>
      <name val="Helv"/>
      <family val="0"/>
    </font>
    <font>
      <sz val="9"/>
      <name val="Helv"/>
      <family val="0"/>
    </font>
    <font>
      <b/>
      <sz val="9"/>
      <name val="Arial"/>
      <family val="2"/>
    </font>
    <font>
      <sz val="24"/>
      <color indexed="13"/>
      <name val="Helv"/>
      <family val="0"/>
    </font>
    <font>
      <sz val="9"/>
      <name val="Verdana"/>
      <family val="2"/>
    </font>
    <font>
      <sz val="6"/>
      <color indexed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10"/>
      <color indexed="9"/>
      <name val="Verdana"/>
      <family val="2"/>
    </font>
    <font>
      <b/>
      <sz val="9"/>
      <color indexed="9"/>
      <name val="Verdana"/>
      <family val="2"/>
    </font>
    <font>
      <vertAlign val="superscript"/>
      <sz val="8"/>
      <name val="Verdana"/>
      <family val="2"/>
    </font>
    <font>
      <sz val="8"/>
      <name val="Verdana"/>
      <family val="2"/>
    </font>
    <font>
      <vertAlign val="superscript"/>
      <sz val="9"/>
      <name val="Verdana"/>
      <family val="2"/>
    </font>
    <font>
      <b/>
      <sz val="9"/>
      <color indexed="8"/>
      <name val="Verdana"/>
      <family val="2"/>
    </font>
    <font>
      <sz val="14"/>
      <name val="Verdana"/>
      <family val="2"/>
    </font>
    <font>
      <u val="single"/>
      <sz val="8"/>
      <name val="Verdana"/>
      <family val="2"/>
    </font>
    <font>
      <sz val="8"/>
      <name val="Arial"/>
      <family val="2"/>
    </font>
    <font>
      <b/>
      <sz val="12"/>
      <name val="Verdana"/>
      <family val="2"/>
    </font>
    <font>
      <sz val="8.5"/>
      <name val="Verdana"/>
      <family val="2"/>
    </font>
    <font>
      <u val="single"/>
      <sz val="8.5"/>
      <name val="Verdana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medium"/>
      <right style="medium"/>
      <top style="medium"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3" fillId="0" borderId="0">
      <alignment/>
      <protection/>
    </xf>
    <xf numFmtId="0" fontId="3" fillId="0" borderId="3">
      <alignment/>
      <protection/>
    </xf>
    <xf numFmtId="165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29" borderId="1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" fillId="30" borderId="3">
      <alignment/>
      <protection/>
    </xf>
    <xf numFmtId="0" fontId="5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8" applyNumberFormat="0" applyFont="0" applyAlignment="0" applyProtection="0"/>
    <xf numFmtId="0" fontId="57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 applyFill="0" applyBorder="0">
      <alignment/>
      <protection/>
    </xf>
    <xf numFmtId="0" fontId="2" fillId="0" borderId="9" applyFill="0" applyBorder="0">
      <alignment/>
      <protection/>
    </xf>
    <xf numFmtId="168" fontId="2" fillId="0" borderId="9" applyFill="0" applyBorder="0">
      <alignment/>
      <protection/>
    </xf>
    <xf numFmtId="0" fontId="2" fillId="0" borderId="9" applyFill="0" applyBorder="0">
      <alignment/>
      <protection/>
    </xf>
    <xf numFmtId="0" fontId="7" fillId="34" borderId="10">
      <alignment/>
      <protection/>
    </xf>
    <xf numFmtId="169" fontId="0" fillId="34" borderId="10">
      <alignment/>
      <protection/>
    </xf>
    <xf numFmtId="170" fontId="7" fillId="34" borderId="10">
      <alignment/>
      <protection/>
    </xf>
    <xf numFmtId="170" fontId="2" fillId="0" borderId="9" applyFill="0" applyBorder="0">
      <alignment/>
      <protection/>
    </xf>
    <xf numFmtId="0" fontId="3" fillId="0" borderId="3">
      <alignment/>
      <protection/>
    </xf>
    <xf numFmtId="0" fontId="58" fillId="0" borderId="0" applyNumberFormat="0" applyFill="0" applyBorder="0" applyAlignment="0" applyProtection="0"/>
    <xf numFmtId="0" fontId="8" fillId="35" borderId="0">
      <alignment/>
      <protection/>
    </xf>
    <xf numFmtId="0" fontId="59" fillId="0" borderId="11" applyNumberFormat="0" applyFill="0" applyAlignment="0" applyProtection="0"/>
    <xf numFmtId="0" fontId="5" fillId="0" borderId="12">
      <alignment/>
      <protection/>
    </xf>
    <xf numFmtId="0" fontId="5" fillId="0" borderId="3">
      <alignment/>
      <protection/>
    </xf>
    <xf numFmtId="0" fontId="60" fillId="26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3" fontId="9" fillId="0" borderId="14" xfId="0" applyNumberFormat="1" applyFont="1" applyFill="1" applyBorder="1" applyAlignment="1" applyProtection="1">
      <alignment vertical="center"/>
      <protection/>
    </xf>
    <xf numFmtId="3" fontId="9" fillId="0" borderId="15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3" fontId="9" fillId="0" borderId="0" xfId="0" applyNumberFormat="1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 horizontal="center" vertical="center"/>
      <protection/>
    </xf>
    <xf numFmtId="167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1" fontId="9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167" fontId="9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13" fillId="0" borderId="17" xfId="0" applyFont="1" applyBorder="1" applyAlignment="1">
      <alignment horizontal="center" vertical="center"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vertical="center"/>
      <protection/>
    </xf>
    <xf numFmtId="0" fontId="9" fillId="0" borderId="20" xfId="0" applyNumberFormat="1" applyFont="1" applyFill="1" applyBorder="1" applyAlignment="1" applyProtection="1">
      <alignment vertical="center"/>
      <protection/>
    </xf>
    <xf numFmtId="0" fontId="9" fillId="0" borderId="21" xfId="0" applyNumberFormat="1" applyFont="1" applyFill="1" applyBorder="1" applyAlignment="1" applyProtection="1">
      <alignment vertical="center"/>
      <protection/>
    </xf>
    <xf numFmtId="0" fontId="9" fillId="0" borderId="17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22" xfId="0" applyNumberFormat="1" applyFont="1" applyFill="1" applyBorder="1" applyAlignment="1" applyProtection="1">
      <alignment vertical="center"/>
      <protection/>
    </xf>
    <xf numFmtId="0" fontId="9" fillId="0" borderId="23" xfId="0" applyNumberFormat="1" applyFont="1" applyFill="1" applyBorder="1" applyAlignment="1" applyProtection="1">
      <alignment vertical="center"/>
      <protection/>
    </xf>
    <xf numFmtId="0" fontId="9" fillId="0" borderId="24" xfId="0" applyNumberFormat="1" applyFont="1" applyFill="1" applyBorder="1" applyAlignment="1" applyProtection="1">
      <alignment vertical="center"/>
      <protection/>
    </xf>
    <xf numFmtId="0" fontId="9" fillId="0" borderId="25" xfId="0" applyNumberFormat="1" applyFont="1" applyFill="1" applyBorder="1" applyAlignment="1" applyProtection="1" quotePrefix="1">
      <alignment horizontal="right" vertical="center"/>
      <protection/>
    </xf>
    <xf numFmtId="3" fontId="17" fillId="36" borderId="26" xfId="0" applyNumberFormat="1" applyFont="1" applyFill="1" applyBorder="1" applyAlignment="1" applyProtection="1">
      <alignment horizontal="center" vertical="center"/>
      <protection/>
    </xf>
    <xf numFmtId="4" fontId="17" fillId="36" borderId="27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 quotePrefix="1">
      <alignment horizontal="right" vertical="center"/>
      <protection/>
    </xf>
    <xf numFmtId="167" fontId="9" fillId="0" borderId="28" xfId="0" applyNumberFormat="1" applyFont="1" applyFill="1" applyBorder="1" applyAlignment="1" applyProtection="1">
      <alignment horizontal="center" vertical="center"/>
      <protection/>
    </xf>
    <xf numFmtId="167" fontId="9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3" fillId="0" borderId="0" xfId="0" applyFont="1" applyAlignment="1">
      <alignment wrapText="1"/>
    </xf>
    <xf numFmtId="0" fontId="11" fillId="37" borderId="14" xfId="0" applyFont="1" applyFill="1" applyBorder="1" applyAlignment="1" applyProtection="1">
      <alignment horizontal="left" vertical="center"/>
      <protection/>
    </xf>
    <xf numFmtId="0" fontId="9" fillId="37" borderId="14" xfId="0" applyFont="1" applyFill="1" applyBorder="1" applyAlignment="1" applyProtection="1">
      <alignment horizontal="center" vertical="center"/>
      <protection/>
    </xf>
    <xf numFmtId="0" fontId="9" fillId="37" borderId="14" xfId="0" applyFont="1" applyFill="1" applyBorder="1" applyAlignment="1" applyProtection="1">
      <alignment vertical="center"/>
      <protection/>
    </xf>
    <xf numFmtId="0" fontId="9" fillId="37" borderId="15" xfId="0" applyFont="1" applyFill="1" applyBorder="1" applyAlignment="1" applyProtection="1">
      <alignment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11" fillId="37" borderId="14" xfId="0" applyFont="1" applyFill="1" applyBorder="1" applyAlignment="1" applyProtection="1">
      <alignment vertical="center"/>
      <protection/>
    </xf>
    <xf numFmtId="0" fontId="11" fillId="37" borderId="15" xfId="0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9" fillId="37" borderId="20" xfId="0" applyFont="1" applyFill="1" applyBorder="1" applyAlignment="1" applyProtection="1">
      <alignment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vertical="center"/>
      <protection/>
    </xf>
    <xf numFmtId="0" fontId="18" fillId="0" borderId="0" xfId="68" applyNumberFormat="1" applyFont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left" vertical="center"/>
      <protection/>
    </xf>
    <xf numFmtId="172" fontId="11" fillId="0" borderId="0" xfId="48" applyNumberFormat="1" applyFont="1" applyBorder="1" applyAlignment="1" applyProtection="1">
      <alignment horizontal="center"/>
      <protection/>
    </xf>
    <xf numFmtId="0" fontId="9" fillId="37" borderId="20" xfId="0" applyFont="1" applyFill="1" applyBorder="1" applyAlignment="1" applyProtection="1">
      <alignment horizontal="center" vertical="center"/>
      <protection/>
    </xf>
    <xf numFmtId="0" fontId="9" fillId="37" borderId="24" xfId="0" applyFont="1" applyFill="1" applyBorder="1" applyAlignment="1" applyProtection="1">
      <alignment vertical="center"/>
      <protection/>
    </xf>
    <xf numFmtId="0" fontId="11" fillId="37" borderId="16" xfId="0" applyFont="1" applyFill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172" fontId="13" fillId="0" borderId="0" xfId="48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3" fontId="11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3" fontId="9" fillId="0" borderId="24" xfId="0" applyNumberFormat="1" applyFont="1" applyFill="1" applyBorder="1" applyAlignment="1" applyProtection="1">
      <alignment horizontal="right" vertical="center"/>
      <protection/>
    </xf>
    <xf numFmtId="0" fontId="13" fillId="0" borderId="20" xfId="0" applyFont="1" applyBorder="1" applyAlignment="1" applyProtection="1">
      <alignment/>
      <protection/>
    </xf>
    <xf numFmtId="0" fontId="19" fillId="0" borderId="0" xfId="0" applyFont="1" applyAlignment="1" applyProtection="1">
      <alignment horizontal="center" vertical="top"/>
      <protection/>
    </xf>
    <xf numFmtId="0" fontId="19" fillId="0" borderId="0" xfId="0" applyFont="1" applyAlignment="1" applyProtection="1">
      <alignment vertical="top"/>
      <protection/>
    </xf>
    <xf numFmtId="0" fontId="19" fillId="0" borderId="0" xfId="0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11" fillId="37" borderId="15" xfId="0" applyFont="1" applyFill="1" applyBorder="1" applyAlignment="1" applyProtection="1">
      <alignment horizontal="center" vertical="center"/>
      <protection/>
    </xf>
    <xf numFmtId="0" fontId="9" fillId="37" borderId="15" xfId="0" applyFont="1" applyFill="1" applyBorder="1" applyAlignment="1" applyProtection="1">
      <alignment horizontal="center" vertical="center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0" fontId="13" fillId="0" borderId="15" xfId="0" applyFont="1" applyBorder="1" applyAlignment="1" applyProtection="1">
      <alignment horizont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/>
    </xf>
    <xf numFmtId="3" fontId="9" fillId="0" borderId="16" xfId="0" applyNumberFormat="1" applyFont="1" applyFill="1" applyBorder="1" applyAlignment="1" applyProtection="1">
      <alignment horizontal="lef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vertical="center"/>
      <protection/>
    </xf>
    <xf numFmtId="171" fontId="9" fillId="0" borderId="16" xfId="0" applyNumberFormat="1" applyFont="1" applyFill="1" applyBorder="1" applyAlignment="1" applyProtection="1">
      <alignment horizontal="center" vertical="center"/>
      <protection/>
    </xf>
    <xf numFmtId="17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9" fillId="37" borderId="15" xfId="0" applyFont="1" applyFill="1" applyBorder="1" applyAlignment="1" applyProtection="1">
      <alignment horizontal="right" vertical="center"/>
      <protection/>
    </xf>
    <xf numFmtId="0" fontId="11" fillId="37" borderId="15" xfId="0" applyFont="1" applyFill="1" applyBorder="1" applyAlignment="1" applyProtection="1">
      <alignment horizontal="right" vertical="center"/>
      <protection/>
    </xf>
    <xf numFmtId="165" fontId="11" fillId="37" borderId="15" xfId="43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 applyProtection="1">
      <alignment horizontal="right" vertical="center"/>
      <protection/>
    </xf>
    <xf numFmtId="165" fontId="9" fillId="37" borderId="15" xfId="43" applyFont="1" applyFill="1" applyBorder="1" applyAlignment="1" applyProtection="1">
      <alignment horizontal="right" vertical="center"/>
      <protection/>
    </xf>
    <xf numFmtId="164" fontId="9" fillId="0" borderId="30" xfId="0" applyNumberFormat="1" applyFont="1" applyFill="1" applyBorder="1" applyAlignment="1" applyProtection="1">
      <alignment horizontal="right" vertical="center"/>
      <protection/>
    </xf>
    <xf numFmtId="0" fontId="13" fillId="0" borderId="15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11" fillId="37" borderId="24" xfId="0" applyFont="1" applyFill="1" applyBorder="1" applyAlignment="1" applyProtection="1">
      <alignment horizontal="right" vertical="center"/>
      <protection/>
    </xf>
    <xf numFmtId="165" fontId="11" fillId="37" borderId="24" xfId="43" applyFont="1" applyFill="1" applyBorder="1" applyAlignment="1" applyProtection="1">
      <alignment vertical="center"/>
      <protection/>
    </xf>
    <xf numFmtId="165" fontId="9" fillId="37" borderId="15" xfId="43" applyFont="1" applyFill="1" applyBorder="1" applyAlignment="1" applyProtection="1">
      <alignment vertical="center"/>
      <protection/>
    </xf>
    <xf numFmtId="164" fontId="11" fillId="0" borderId="31" xfId="0" applyNumberFormat="1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172" fontId="13" fillId="0" borderId="0" xfId="48" applyNumberFormat="1" applyFont="1" applyBorder="1" applyAlignment="1">
      <alignment vertical="center"/>
    </xf>
    <xf numFmtId="173" fontId="13" fillId="0" borderId="17" xfId="43" applyNumberFormat="1" applyFont="1" applyFill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9" fillId="37" borderId="0" xfId="0" applyFont="1" applyFill="1" applyBorder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172" fontId="19" fillId="0" borderId="0" xfId="48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vertical="center"/>
      <protection/>
    </xf>
    <xf numFmtId="3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37" borderId="15" xfId="0" applyFont="1" applyFill="1" applyBorder="1" applyAlignment="1" applyProtection="1">
      <alignment horizontal="center" vertical="center"/>
      <protection/>
    </xf>
    <xf numFmtId="0" fontId="11" fillId="37" borderId="0" xfId="0" applyFont="1" applyFill="1" applyBorder="1" applyAlignment="1" applyProtection="1">
      <alignment vertical="center"/>
      <protection/>
    </xf>
    <xf numFmtId="0" fontId="26" fillId="0" borderId="0" xfId="68" applyFont="1" applyAlignment="1" applyProtection="1">
      <alignment vertical="center"/>
      <protection/>
    </xf>
    <xf numFmtId="14" fontId="26" fillId="0" borderId="0" xfId="68" applyNumberFormat="1" applyFont="1" applyAlignment="1" applyProtection="1">
      <alignment vertical="center"/>
      <protection/>
    </xf>
    <xf numFmtId="0" fontId="26" fillId="0" borderId="15" xfId="68" applyFont="1" applyBorder="1" applyAlignment="1" applyProtection="1">
      <alignment vertical="center"/>
      <protection/>
    </xf>
    <xf numFmtId="0" fontId="26" fillId="0" borderId="18" xfId="68" applyFont="1" applyBorder="1" applyAlignment="1" applyProtection="1">
      <alignment vertical="center"/>
      <protection/>
    </xf>
    <xf numFmtId="0" fontId="13" fillId="0" borderId="14" xfId="68" applyFont="1" applyBorder="1" applyAlignment="1" applyProtection="1">
      <alignment vertical="center"/>
      <protection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/>
      <protection/>
    </xf>
    <xf numFmtId="0" fontId="9" fillId="37" borderId="24" xfId="0" applyFont="1" applyFill="1" applyBorder="1" applyAlignment="1" applyProtection="1">
      <alignment horizontal="center" vertical="center"/>
      <protection/>
    </xf>
    <xf numFmtId="0" fontId="11" fillId="37" borderId="20" xfId="0" applyFont="1" applyFill="1" applyBorder="1" applyAlignment="1" applyProtection="1">
      <alignment horizontal="center" vertical="center"/>
      <protection/>
    </xf>
    <xf numFmtId="0" fontId="11" fillId="37" borderId="20" xfId="0" applyFont="1" applyFill="1" applyBorder="1" applyAlignment="1" applyProtection="1">
      <alignment vertical="center"/>
      <protection/>
    </xf>
    <xf numFmtId="0" fontId="11" fillId="37" borderId="20" xfId="0" applyFont="1" applyFill="1" applyBorder="1" applyAlignment="1" applyProtection="1">
      <alignment horizontal="right" vertical="center"/>
      <protection/>
    </xf>
    <xf numFmtId="165" fontId="11" fillId="37" borderId="20" xfId="43" applyFont="1" applyFill="1" applyBorder="1" applyAlignment="1" applyProtection="1">
      <alignment vertical="center"/>
      <protection/>
    </xf>
    <xf numFmtId="0" fontId="11" fillId="37" borderId="18" xfId="0" applyFont="1" applyFill="1" applyBorder="1" applyAlignment="1" applyProtection="1">
      <alignment horizontal="left" vertical="center"/>
      <protection/>
    </xf>
    <xf numFmtId="14" fontId="9" fillId="0" borderId="14" xfId="0" applyNumberFormat="1" applyFont="1" applyFill="1" applyBorder="1" applyAlignment="1" applyProtection="1">
      <alignment horizontal="right" vertical="center"/>
      <protection locked="0"/>
    </xf>
    <xf numFmtId="14" fontId="9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18" xfId="0" applyNumberFormat="1" applyFont="1" applyFill="1" applyBorder="1" applyAlignment="1" applyProtection="1">
      <alignment horizontal="left" vertical="center"/>
      <protection locked="0"/>
    </xf>
    <xf numFmtId="0" fontId="15" fillId="0" borderId="14" xfId="46" applyNumberFormat="1" applyFont="1" applyFill="1" applyBorder="1" applyAlignment="1" applyProtection="1">
      <alignment horizontal="left" vertical="center"/>
      <protection locked="0"/>
    </xf>
    <xf numFmtId="0" fontId="9" fillId="0" borderId="14" xfId="0" applyNumberFormat="1" applyFont="1" applyFill="1" applyBorder="1" applyAlignment="1" applyProtection="1">
      <alignment vertical="center"/>
      <protection/>
    </xf>
    <xf numFmtId="0" fontId="9" fillId="0" borderId="18" xfId="0" applyNumberFormat="1" applyFont="1" applyFill="1" applyBorder="1" applyAlignment="1" applyProtection="1">
      <alignment vertical="center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3" fontId="13" fillId="0" borderId="14" xfId="68" applyNumberFormat="1" applyFont="1" applyBorder="1" applyAlignment="1" applyProtection="1">
      <alignment vertical="center"/>
      <protection/>
    </xf>
    <xf numFmtId="0" fontId="0" fillId="0" borderId="18" xfId="0" applyFont="1" applyBorder="1" applyAlignment="1">
      <alignment vertical="center"/>
    </xf>
    <xf numFmtId="173" fontId="13" fillId="0" borderId="14" xfId="43" applyNumberFormat="1" applyFont="1" applyBorder="1" applyAlignment="1">
      <alignment horizontal="center" vertical="center"/>
    </xf>
    <xf numFmtId="173" fontId="13" fillId="0" borderId="18" xfId="43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14" fontId="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top" wrapText="1"/>
      <protection/>
    </xf>
    <xf numFmtId="0" fontId="24" fillId="0" borderId="0" xfId="0" applyFont="1" applyAlignment="1">
      <alignment vertical="top" wrapText="1"/>
    </xf>
    <xf numFmtId="0" fontId="11" fillId="37" borderId="24" xfId="0" applyFont="1" applyFill="1" applyBorder="1" applyAlignment="1" applyProtection="1">
      <alignment horizontal="left" vertical="center"/>
      <protection/>
    </xf>
    <xf numFmtId="0" fontId="28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Custom - Opmaakprofiel8" xfId="41"/>
    <cellStyle name="Data   - Opmaakprofiel2" xfId="42"/>
    <cellStyle name="Euro" xfId="43"/>
    <cellStyle name="Gekoppelde cel" xfId="44"/>
    <cellStyle name="Goe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Labels - Opmaakprofiel3" xfId="54"/>
    <cellStyle name="Neutraal" xfId="55"/>
    <cellStyle name="Normal - Opmaakprofiel1" xfId="56"/>
    <cellStyle name="Normal - Opmaakprofiel2" xfId="57"/>
    <cellStyle name="Normal - Opmaakprofiel3" xfId="58"/>
    <cellStyle name="Normal - Opmaakprofiel4" xfId="59"/>
    <cellStyle name="Normal - Opmaakprofiel5" xfId="60"/>
    <cellStyle name="Normal - Opmaakprofiel6" xfId="61"/>
    <cellStyle name="Normal - Opmaakprofiel7" xfId="62"/>
    <cellStyle name="Normal - Opmaakprofiel8" xfId="63"/>
    <cellStyle name="Notitie" xfId="64"/>
    <cellStyle name="Ongeldig" xfId="65"/>
    <cellStyle name="Percent" xfId="66"/>
    <cellStyle name="Reset  - Opmaakprofiel7" xfId="67"/>
    <cellStyle name="Standaard_10Nnacalculatieformulier GGZ 2006 versie 060724" xfId="68"/>
    <cellStyle name="Tabelstandaard" xfId="69"/>
    <cellStyle name="Tabelstandaard financieel" xfId="70"/>
    <cellStyle name="Tabelstandaard negatief" xfId="71"/>
    <cellStyle name="Tabelstandaard Totaal" xfId="72"/>
    <cellStyle name="Tabelstandaard Totaal Negatief" xfId="73"/>
    <cellStyle name="Tabelstandaard Totaal_1077029755_GGZ-01c nacalculatieformulier ribw 2003 versie 040217(1)" xfId="74"/>
    <cellStyle name="Tabelstandaard_1077029755_GGZ-01c nacalculatieformulier ribw 2003 versie 040217(1)" xfId="75"/>
    <cellStyle name="Table  - Opmaakprofiel6" xfId="76"/>
    <cellStyle name="Titel" xfId="77"/>
    <cellStyle name="Title  - Opmaakprofiel1" xfId="78"/>
    <cellStyle name="Totaal" xfId="79"/>
    <cellStyle name="TotCol - Opmaakprofiel5" xfId="80"/>
    <cellStyle name="TotRow - Opmaakprofiel4" xfId="81"/>
    <cellStyle name="Uitvoer" xfId="82"/>
    <cellStyle name="Currency" xfId="83"/>
    <cellStyle name="Currency [0]" xfId="84"/>
    <cellStyle name="Verklarende tekst" xfId="85"/>
    <cellStyle name="Waarschuwingstekst" xfId="86"/>
  </cellStyles>
  <dxfs count="7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DC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DCEF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171450</xdr:rowOff>
    </xdr:from>
    <xdr:to>
      <xdr:col>13</xdr:col>
      <xdr:colOff>0</xdr:colOff>
      <xdr:row>27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582275" y="352425"/>
          <a:ext cx="0" cy="495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5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" name="Rectangle 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1" name="Picture 11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Rectangle 1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171450</xdr:rowOff>
    </xdr:from>
    <xdr:to>
      <xdr:col>13</xdr:col>
      <xdr:colOff>0</xdr:colOff>
      <xdr:row>27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0582275" y="352425"/>
          <a:ext cx="0" cy="495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0" name="Group 30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3" name="Picture 33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4" name="Rectangle 34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55" name="Group 55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56" name="Rectangle 5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8" name="Picture 58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9" name="Rectangle 5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61" name="Group 61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2" name="Rectangle 62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4" name="Picture 64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5" name="Rectangle 65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77" name="Group 77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8" name="Rectangle 7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0" name="Picture 80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1" name="Rectangle 8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83" name="Group 83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4" name="Rectangle 8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6" name="Picture 86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7" name="Rectangle 8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98" name="Group 9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9" name="Rectangle 9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1" name="Picture 101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2" name="Rectangle 10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04" name="Group 10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05" name="Rectangle 10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7" name="Picture 107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8" name="Rectangle 10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18" name="Group 11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19" name="Rectangle 11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21" name="Picture 121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2" name="Rectangle 12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24" name="Group 12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25" name="Rectangle 12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27" name="Picture 127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8" name="Rectangle 12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38" name="Group 13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39" name="Rectangle 13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14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41" name="Picture 141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2" name="Rectangle 14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44" name="Group 14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45" name="Rectangle 14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14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47" name="Picture 147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8" name="Rectangle 14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58" name="Group 15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59" name="Rectangle 15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16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61" name="Picture 161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2" name="Rectangle 16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64" name="Group 16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65" name="Rectangle 16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16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67" name="Picture 167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8" name="Rectangle 16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86" name="Group 186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87" name="Rectangle 187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88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89" name="Picture 189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90" name="Rectangle 190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92" name="Group 19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93" name="Rectangle 19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9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95" name="Picture 195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96" name="Rectangle 19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08" name="Group 20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09" name="Rectangle 20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21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11" name="Picture 211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2" name="Rectangle 21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22" name="Group 22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23" name="Rectangle 22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22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25" name="Picture 225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26" name="Rectangle 22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28" name="Group 22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29" name="Rectangle 22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23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31" name="Picture 231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32" name="Rectangle 23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44" name="Group 24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45" name="Rectangle 24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24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47" name="Picture 247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48" name="Rectangle 24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58" name="Group 25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59" name="Rectangle 25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26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61" name="Picture 261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2" name="Rectangle 26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64" name="Group 26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65" name="Rectangle 26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6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67" name="Picture 267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8" name="Rectangle 26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78" name="Group 27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79" name="Rectangle 27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28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81" name="Picture 281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2" name="Rectangle 28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84" name="Group 28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85" name="Rectangle 28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28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87" name="Picture 287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8" name="Rectangle 28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98" name="Group 29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99" name="Rectangle 29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30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01" name="Picture 301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02" name="Rectangle 30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04" name="Group 30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05" name="Rectangle 30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30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07" name="Picture 307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08" name="Rectangle 30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18" name="Group 31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19" name="Rectangle 31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32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21" name="Picture 321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22" name="Rectangle 32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24" name="Group 32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25" name="Rectangle 32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32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27" name="Picture 327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28" name="Rectangle 32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46" name="Group 346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47" name="Rectangle 347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348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49" name="Picture 349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50" name="Rectangle 350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52" name="Group 35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53" name="Rectangle 35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35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55" name="Picture 355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56" name="Rectangle 35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66" name="Group 366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67" name="Rectangle 367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368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69" name="Picture 369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70" name="Rectangle 370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72" name="Group 37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73" name="Rectangle 37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37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75" name="Picture 375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76" name="Rectangle 37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86" name="Group 386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87" name="Rectangle 387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388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89" name="Picture 389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90" name="Rectangle 390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92" name="Group 39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93" name="Rectangle 39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39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95" name="Picture 395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96" name="Rectangle 39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97" name="Rectangle 39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98" name="Rectangle 39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99" name="Rectangle 39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00" name="Rectangle 40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01" name="Rectangle 40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02" name="Rectangle 40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03" name="Rectangle 40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04" name="Rectangle 40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05" name="Rectangle 40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406" name="Group 406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407" name="Rectangle 407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408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09" name="Picture 409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10" name="Rectangle 410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11" name="Rectangle 41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412" name="Group 41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413" name="Rectangle 41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41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5" name="Picture 415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16" name="Rectangle 41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17" name="Rectangle 41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18" name="Rectangle 41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19" name="Rectangle 41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20" name="Rectangle 42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21" name="Rectangle 42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22" name="Rectangle 42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23" name="Rectangle 42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24" name="Rectangle 42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25" name="Rectangle 42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426" name="Group 426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427" name="Rectangle 427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428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29" name="Picture 429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30" name="Rectangle 430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31" name="Rectangle 43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432" name="Group 43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433" name="Rectangle 43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43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35" name="Picture 435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36" name="Rectangle 43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37" name="Rectangle 43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38" name="Rectangle 43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39" name="Rectangle 43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40" name="Rectangle 44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41" name="Rectangle 44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42" name="Rectangle 44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43" name="Rectangle 44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44" name="Rectangle 44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45" name="Rectangle 44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446" name="Group 446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447" name="Rectangle 447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448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49" name="Picture 449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50" name="Rectangle 450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51" name="Rectangle 45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452" name="Group 45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453" name="Rectangle 45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45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55" name="Picture 455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56" name="Rectangle 45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57" name="Rectangle 45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58" name="Rectangle 45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59" name="Rectangle 45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0" name="Rectangle 46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1" name="Rectangle 46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2" name="Rectangle 46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3" name="Rectangle 46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4" name="Rectangle 46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5" name="Rectangle 46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6" name="Rectangle 46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7" name="Rectangle 46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8" name="Rectangle 46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9" name="Rectangle 46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0" name="Rectangle 47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1" name="Rectangle 47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2" name="Rectangle 47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3" name="Rectangle 47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4" name="Rectangle 47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5" name="Rectangle 47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6" name="Rectangle 47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7" name="Rectangle 47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8" name="Rectangle 47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9" name="Rectangle 47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80" name="Rectangle 48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81" name="Rectangle 48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82" name="Rectangle 48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83" name="Rectangle 48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484" name="Group 48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485" name="Rectangle 48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48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87" name="Picture 487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88" name="Rectangle 48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89" name="Rectangle 48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0" name="Rectangle 49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1" name="Rectangle 49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2" name="Rectangle 49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3" name="Rectangle 49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4" name="Rectangle 49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5" name="Rectangle 49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6" name="Rectangle 49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7" name="Rectangle 49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8" name="Rectangle 49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9" name="Rectangle 49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500" name="Group 500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501" name="Rectangle 501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502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03" name="Picture 503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04" name="Rectangle 504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05" name="Rectangle 50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06" name="Rectangle 50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07" name="Rectangle 50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08" name="Rectangle 50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09" name="Rectangle 50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0" name="Rectangle 51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1" name="Rectangle 51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2" name="Rectangle 51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3" name="Rectangle 51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4" name="Rectangle 51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5" name="Rectangle 51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6" name="Rectangle 51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7" name="Rectangle 51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8" name="Rectangle 51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9" name="Rectangle 51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0" name="Rectangle 52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1" name="Rectangle 52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2" name="Rectangle 52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3" name="Rectangle 52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4" name="Rectangle 52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5" name="Rectangle 52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6" name="Rectangle 52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7" name="Rectangle 52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8" name="Rectangle 52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9" name="Rectangle 52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0" name="Rectangle 53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1" name="Rectangle 53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2" name="Rectangle 53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3" name="Rectangle 53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4" name="Rectangle 53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5" name="Rectangle 53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6" name="Rectangle 53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7" name="Rectangle 53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8" name="Rectangle 53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9" name="Rectangle 53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0" name="Rectangle 54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1" name="Rectangle 54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2" name="Rectangle 54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3" name="Rectangle 54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4" name="Rectangle 54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5" name="Rectangle 54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6" name="Rectangle 54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7" name="Rectangle 54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8" name="Rectangle 54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9" name="Rectangle 54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50" name="Rectangle 55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51" name="Rectangle 55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13</xdr:row>
      <xdr:rowOff>0</xdr:rowOff>
    </xdr:from>
    <xdr:to>
      <xdr:col>2</xdr:col>
      <xdr:colOff>180975</xdr:colOff>
      <xdr:row>13</xdr:row>
      <xdr:rowOff>0</xdr:rowOff>
    </xdr:to>
    <xdr:sp>
      <xdr:nvSpPr>
        <xdr:cNvPr id="552" name="Rectangle 563"/>
        <xdr:cNvSpPr>
          <a:spLocks/>
        </xdr:cNvSpPr>
      </xdr:nvSpPr>
      <xdr:spPr>
        <a:xfrm>
          <a:off x="1228725" y="25050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171450</xdr:rowOff>
    </xdr:from>
    <xdr:to>
      <xdr:col>16</xdr:col>
      <xdr:colOff>409575</xdr:colOff>
      <xdr:row>2</xdr:row>
      <xdr:rowOff>152400</xdr:rowOff>
    </xdr:to>
    <xdr:sp>
      <xdr:nvSpPr>
        <xdr:cNvPr id="553" name="Rectangle 572"/>
        <xdr:cNvSpPr>
          <a:spLocks/>
        </xdr:cNvSpPr>
      </xdr:nvSpPr>
      <xdr:spPr>
        <a:xfrm>
          <a:off x="10696575" y="3524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554" name="Group 573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555" name="Rectangle 57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57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57" name="Picture 576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58" name="Rectangle 57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59" name="Rectangle 57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560" name="Group 579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561" name="Rectangle 58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58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63" name="Picture 582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64" name="Rectangle 58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65" name="Rectangle 58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66" name="Rectangle 58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67" name="Rectangle 58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68" name="Rectangle 58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171450</xdr:rowOff>
    </xdr:from>
    <xdr:to>
      <xdr:col>16</xdr:col>
      <xdr:colOff>409575</xdr:colOff>
      <xdr:row>2</xdr:row>
      <xdr:rowOff>152400</xdr:rowOff>
    </xdr:to>
    <xdr:sp>
      <xdr:nvSpPr>
        <xdr:cNvPr id="569" name="Rectangle 588"/>
        <xdr:cNvSpPr>
          <a:spLocks/>
        </xdr:cNvSpPr>
      </xdr:nvSpPr>
      <xdr:spPr>
        <a:xfrm>
          <a:off x="10696575" y="3524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0" name="Rectangle 589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1" name="Rectangle 59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2" name="Rectangle 59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3" name="Rectangle 59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4" name="Rectangle 59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5" name="Rectangle 59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6" name="Rectangle 59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7" name="Rectangle 59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8" name="Rectangle 59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9" name="Rectangle 59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80" name="Rectangle 599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81" name="Rectangle 60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582" name="Group 601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583" name="Rectangle 602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603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85" name="Picture 604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86" name="Rectangle 605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87" name="Rectangle 60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88" name="Rectangle 60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89" name="Rectangle 60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0" name="Rectangle 609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1" name="Rectangle 61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2" name="Rectangle 61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3" name="Rectangle 61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4" name="Rectangle 61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5" name="Rectangle 61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6" name="Rectangle 61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7" name="Rectangle 61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8" name="Rectangle 61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9" name="Rectangle 61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00" name="Rectangle 619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01" name="Rectangle 62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02" name="Rectangle 62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03" name="Rectangle 62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04" name="Rectangle 62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05" name="Rectangle 62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06" name="Rectangle 62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07" name="Group 626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08" name="Rectangle 627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628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10" name="Picture 629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11" name="Rectangle 630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12" name="Rectangle 63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13" name="Group 632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14" name="Rectangle 63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Rectangle 63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16" name="Picture 635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17" name="Rectangle 63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18" name="Rectangle 63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19" name="Rectangle 63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0" name="Rectangle 639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1" name="Rectangle 64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2" name="Rectangle 64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3" name="Rectangle 64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4" name="Rectangle 64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5" name="Rectangle 64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6" name="Rectangle 64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7" name="Rectangle 64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8" name="Rectangle 64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29" name="Group 648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30" name="Rectangle 64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Rectangle 65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32" name="Picture 651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33" name="Rectangle 65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34" name="Rectangle 65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35" name="Group 654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36" name="Rectangle 65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65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38" name="Picture 657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39" name="Rectangle 65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0" name="Rectangle 659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1" name="Rectangle 66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2" name="Rectangle 66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3" name="Rectangle 66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4" name="Rectangle 66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5" name="Rectangle 66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6" name="Rectangle 66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7" name="Rectangle 66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8" name="Rectangle 66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9" name="Rectangle 66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50" name="Group 669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51" name="Rectangle 67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67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53" name="Picture 672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54" name="Rectangle 67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55" name="Rectangle 67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56" name="Group 675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57" name="Rectangle 67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67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59" name="Picture 678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60" name="Rectangle 67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1" name="Rectangle 68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2" name="Rectangle 68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3" name="Rectangle 68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4" name="Rectangle 68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5" name="Rectangle 68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6" name="Rectangle 68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7" name="Rectangle 68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8" name="Rectangle 68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9" name="Rectangle 68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70" name="Group 689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71" name="Rectangle 69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69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73" name="Picture 692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74" name="Rectangle 69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75" name="Rectangle 69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76" name="Group 695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77" name="Rectangle 69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Rectangle 69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79" name="Picture 698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0" name="Rectangle 69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1" name="Rectangle 70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2" name="Rectangle 70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3" name="Rectangle 70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4" name="Rectangle 70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5" name="Rectangle 70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6" name="Rectangle 70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7" name="Rectangle 70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8" name="Rectangle 70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9" name="Rectangle 70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90" name="Group 709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91" name="Rectangle 71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Rectangle 71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93" name="Picture 712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94" name="Rectangle 71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95" name="Rectangle 71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96" name="Group 715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97" name="Rectangle 71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71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99" name="Picture 718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00" name="Rectangle 71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1" name="Rectangle 72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2" name="Rectangle 72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3" name="Rectangle 72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4" name="Rectangle 72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5" name="Rectangle 72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6" name="Rectangle 72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7" name="Rectangle 72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8" name="Rectangle 72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9" name="Rectangle 72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710" name="Group 729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11" name="Rectangle 73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73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13" name="Picture 732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14" name="Rectangle 73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15" name="Rectangle 73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716" name="Group 735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17" name="Rectangle 73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Rectangle 73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19" name="Picture 738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20" name="Rectangle 73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1" name="Rectangle 74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2" name="Rectangle 74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3" name="Rectangle 74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4" name="Rectangle 74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5" name="Rectangle 74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6" name="Rectangle 74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7" name="Rectangle 74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8" name="Rectangle 74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9" name="Rectangle 74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30" name="Rectangle 749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31" name="Rectangle 75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32" name="Rectangle 75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33" name="Rectangle 75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34" name="Rectangle 75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35" name="Rectangle 75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36" name="Rectangle 75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37" name="Rectangle 75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738" name="Group 757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39" name="Rectangle 75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Rectangle 75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41" name="Picture 760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42" name="Rectangle 76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43" name="Rectangle 76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744" name="Group 763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45" name="Rectangle 76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76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47" name="Picture 766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48" name="Rectangle 76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49" name="Rectangle 768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50" name="Rectangle 769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51" name="Rectangle 770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52" name="Rectangle 771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53" name="Rectangle 77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54" name="Rectangle 773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55" name="Rectangle 774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56" name="Rectangle 775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57" name="Rectangle 776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58" name="Rectangle 77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59" name="Rectangle 77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760" name="Group 779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61" name="Rectangle 78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78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63" name="Picture 782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4" name="Rectangle 78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65" name="Rectangle 78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66" name="Rectangle 78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67" name="Rectangle 78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68" name="Rectangle 78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69" name="Rectangle 78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70" name="Rectangle 789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71" name="Rectangle 79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72" name="Rectangle 79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73" name="Rectangle 79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774" name="Group 793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75" name="Rectangle 79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79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77" name="Picture 796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78" name="Rectangle 79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79" name="Rectangle 798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780" name="Group 799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81" name="Rectangle 80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80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83" name="Picture 802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84" name="Rectangle 80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85" name="Rectangle 804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86" name="Rectangle 805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87" name="Rectangle 806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88" name="Rectangle 807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89" name="Rectangle 808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90" name="Rectangle 809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91" name="Rectangle 810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92" name="Rectangle 811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93" name="Rectangle 81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94" name="Rectangle 81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95" name="Rectangle 81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796" name="Group 815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97" name="Rectangle 81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81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99" name="Picture 818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00" name="Rectangle 81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1" name="Rectangle 82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2" name="Rectangle 82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3" name="Rectangle 82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4" name="Rectangle 82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5" name="Rectangle 82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6" name="Rectangle 82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7" name="Rectangle 82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8" name="Rectangle 82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9" name="Rectangle 82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10" name="Group 829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11" name="Rectangle 83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Rectangle 83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13" name="Picture 832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14" name="Rectangle 83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15" name="Rectangle 834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16" name="Group 835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17" name="Rectangle 83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83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19" name="Picture 838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20" name="Rectangle 83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1" name="Rectangle 840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2" name="Rectangle 841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3" name="Rectangle 84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4" name="Rectangle 843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5" name="Rectangle 844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6" name="Rectangle 845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7" name="Rectangle 846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8" name="Rectangle 847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9" name="Rectangle 848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30" name="Group 849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31" name="Rectangle 85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Rectangle 85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33" name="Picture 852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34" name="Rectangle 85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35" name="Rectangle 854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36" name="Group 855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37" name="Rectangle 85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85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39" name="Picture 858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40" name="Rectangle 85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1" name="Rectangle 860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2" name="Rectangle 861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3" name="Rectangle 86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4" name="Rectangle 863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5" name="Rectangle 864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6" name="Rectangle 865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7" name="Rectangle 866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8" name="Rectangle 867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9" name="Rectangle 868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50" name="Group 869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51" name="Rectangle 87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Rectangle 87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53" name="Picture 872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54" name="Rectangle 87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55" name="Rectangle 874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56" name="Group 875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57" name="Rectangle 87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Rectangle 87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59" name="Picture 878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0" name="Rectangle 87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1" name="Rectangle 880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2" name="Rectangle 881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3" name="Rectangle 88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4" name="Rectangle 883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5" name="Rectangle 884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6" name="Rectangle 885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7" name="Rectangle 886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8" name="Rectangle 887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9" name="Rectangle 888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70" name="Group 889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71" name="Rectangle 89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Rectangle 89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73" name="Picture 892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74" name="Rectangle 89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75" name="Rectangle 894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76" name="Group 895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77" name="Rectangle 89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Rectangle 89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79" name="Picture 898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80" name="Rectangle 89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1" name="Rectangle 900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2" name="Rectangle 901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3" name="Rectangle 90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4" name="Rectangle 903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5" name="Rectangle 904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6" name="Rectangle 905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7" name="Rectangle 906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8" name="Rectangle 907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9" name="Rectangle 908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90" name="Rectangle 909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91" name="Rectangle 910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92" name="Rectangle 911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93" name="Rectangle 91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94" name="Rectangle 91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95" name="Rectangle 91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96" name="Rectangle 91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97" name="Rectangle 91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98" name="Group 917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99" name="Rectangle 91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91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01" name="Picture 920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02" name="Rectangle 92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03" name="Rectangle 92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04" name="Group 923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05" name="Rectangle 92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Rectangle 92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07" name="Picture 926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08" name="Rectangle 92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09" name="Rectangle 928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10" name="Rectangle 929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11" name="Rectangle 930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12" name="Rectangle 931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13" name="Rectangle 93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14" name="Rectangle 933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15" name="Rectangle 934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16" name="Rectangle 935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17" name="Rectangle 936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18" name="Group 937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19" name="Rectangle 93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Rectangle 93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21" name="Picture 940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22" name="Rectangle 94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23" name="Rectangle 94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24" name="Group 943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25" name="Rectangle 94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Rectangle 94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27" name="Picture 946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28" name="Rectangle 94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29" name="Rectangle 948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30" name="Rectangle 949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31" name="Rectangle 950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32" name="Rectangle 951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33" name="Rectangle 95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34" name="Rectangle 953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35" name="Rectangle 954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36" name="Rectangle 955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37" name="Rectangle 956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38" name="Group 957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39" name="Rectangle 95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Rectangle 95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41" name="Picture 960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42" name="Rectangle 96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43" name="Rectangle 96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44" name="Group 963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45" name="Rectangle 96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96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47" name="Picture 966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48" name="Rectangle 96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49" name="Rectangle 968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50" name="Rectangle 969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51" name="Rectangle 970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52" name="Rectangle 971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53" name="Rectangle 97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54" name="Rectangle 973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55" name="Rectangle 974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56" name="Rectangle 975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57" name="Rectangle 976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58" name="Group 977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59" name="Rectangle 97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Rectangle 97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61" name="Picture 980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62" name="Rectangle 98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63" name="Rectangle 98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64" name="Group 983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65" name="Rectangle 98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Rectangle 98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67" name="Picture 986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68" name="Rectangle 98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69" name="Rectangle 988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70" name="Rectangle 989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71" name="Rectangle 990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72" name="Rectangle 991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73" name="Rectangle 99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74" name="Rectangle 993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75" name="Rectangle 994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76" name="Rectangle 995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77" name="Rectangle 996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78" name="Group 997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79" name="Rectangle 99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Rectangle 99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81" name="Picture 1000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82" name="Rectangle 100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83" name="Rectangle 100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84" name="Group 1003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85" name="Rectangle 100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Rectangle 100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87" name="Picture 1006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88" name="Rectangle 100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89" name="Rectangle 1008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90" name="Rectangle 1009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91" name="Rectangle 1010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92" name="Rectangle 1011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93" name="Rectangle 101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94" name="Rectangle 1013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95" name="Rectangle 1014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96" name="Rectangle 1015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97" name="Rectangle 1016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98" name="Group 1017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99" name="Rectangle 101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Rectangle 101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01" name="Picture 1020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02" name="Rectangle 102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03" name="Rectangle 102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1004" name="Group 1023"/>
        <xdr:cNvGrpSpPr>
          <a:grpSpLocks/>
        </xdr:cNvGrpSpPr>
      </xdr:nvGrpSpPr>
      <xdr:grpSpPr>
        <a:xfrm>
          <a:off x="10696575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005" name="Rectangle 102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Rectangle 102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07" name="Picture 1026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08" name="Rectangle 102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09" name="Rectangle 1028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0" name="Rectangle 1029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1" name="Rectangle 1030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2" name="Rectangle 1031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3" name="Rectangle 1032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4" name="Rectangle 1033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5" name="Rectangle 1034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6" name="Rectangle 1035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7" name="Rectangle 1036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8" name="Rectangle 1037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9" name="Rectangle 1038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20" name="Rectangle 1039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21" name="Rectangle 1040"/>
        <xdr:cNvSpPr>
          <a:spLocks/>
        </xdr:cNvSpPr>
      </xdr:nvSpPr>
      <xdr:spPr>
        <a:xfrm>
          <a:off x="106965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22" name="Rectangle 104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23" name="Rectangle 104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24" name="Rectangle 104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25" name="Rectangle 104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26" name="Rectangle 104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27" name="Rectangle 104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28" name="Rectangle 104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29" name="Rectangle 104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30" name="Rectangle 1049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31" name="Rectangle 105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32" name="Rectangle 105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33" name="Rectangle 105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34" name="Rectangle 105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35" name="Rectangle 105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1036" name="Group 1055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037" name="Rectangle 105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Rectangle 105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39" name="Picture 1058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40" name="Rectangle 105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1" name="Rectangle 106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2" name="Rectangle 106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3" name="Rectangle 106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4" name="Rectangle 106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5" name="Rectangle 106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6" name="Rectangle 106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7" name="Rectangle 106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8" name="Rectangle 106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9" name="Rectangle 106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50" name="Rectangle 1069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51" name="Rectangle 107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1052" name="Group 1071"/>
        <xdr:cNvGrpSpPr>
          <a:grpSpLocks/>
        </xdr:cNvGrpSpPr>
      </xdr:nvGrpSpPr>
      <xdr:grpSpPr>
        <a:xfrm>
          <a:off x="10696575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053" name="Rectangle 1072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Rectangle 1073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55" name="Picture 1074" descr="BriefVervol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56" name="Rectangle 1075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57" name="Rectangle 107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58" name="Rectangle 107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59" name="Rectangle 107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0" name="Rectangle 1079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1" name="Rectangle 108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2" name="Rectangle 108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3" name="Rectangle 108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4" name="Rectangle 108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5" name="Rectangle 108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6" name="Rectangle 108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7" name="Rectangle 108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8" name="Rectangle 108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9" name="Rectangle 108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0" name="Rectangle 1089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1" name="Rectangle 109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2" name="Rectangle 109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3" name="Rectangle 109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4" name="Rectangle 109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5" name="Rectangle 109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6" name="Rectangle 109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7" name="Rectangle 109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8" name="Rectangle 109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9" name="Rectangle 109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0" name="Rectangle 1099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1" name="Rectangle 110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2" name="Rectangle 110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3" name="Rectangle 110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4" name="Rectangle 110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5" name="Rectangle 110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6" name="Rectangle 110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7" name="Rectangle 110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8" name="Rectangle 110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9" name="Rectangle 110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0" name="Rectangle 1109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1" name="Rectangle 111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2" name="Rectangle 111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3" name="Rectangle 111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4" name="Rectangle 1113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5" name="Rectangle 1114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6" name="Rectangle 1115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7" name="Rectangle 1116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8" name="Rectangle 1117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9" name="Rectangle 1118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100" name="Rectangle 1119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101" name="Rectangle 1120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102" name="Rectangle 1121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103" name="Rectangle 1122"/>
        <xdr:cNvSpPr>
          <a:spLocks/>
        </xdr:cNvSpPr>
      </xdr:nvSpPr>
      <xdr:spPr>
        <a:xfrm>
          <a:off x="10696575" y="461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38100</xdr:colOff>
      <xdr:row>0</xdr:row>
      <xdr:rowOff>66675</xdr:rowOff>
    </xdr:from>
    <xdr:to>
      <xdr:col>11</xdr:col>
      <xdr:colOff>895350</xdr:colOff>
      <xdr:row>4</xdr:row>
      <xdr:rowOff>209550</xdr:rowOff>
    </xdr:to>
    <xdr:pic>
      <xdr:nvPicPr>
        <xdr:cNvPr id="1104" name="Picture 1133" descr="NZa beeldmerk pms 100mm PMS 463 [basis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66675"/>
          <a:ext cx="1905000" cy="942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y\LOCALS~1\Temp\M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Mp1"/>
      <sheetName val="I_03007"/>
      <sheetName val="naw600"/>
      <sheetName val="Voorblad"/>
      <sheetName val="Toelatingen"/>
      <sheetName val="Toelichting"/>
      <sheetName val="Verblijf + overig"/>
      <sheetName val="GGZ verblijf"/>
      <sheetName val="Extramuraal"/>
      <sheetName val="Vervoer"/>
      <sheetName val="ZZP"/>
      <sheetName val="Recapitulatie"/>
      <sheetName val="Verantwoordingsdocument"/>
      <sheetName val="Aanvaardbare kosten"/>
      <sheetName val="Vragenlijst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showGridLines="0" tabSelected="1" zoomScaleSheetLayoutView="100" zoomScalePageLayoutView="0" workbookViewId="0" topLeftCell="A1">
      <selection activeCell="A3" sqref="A3"/>
    </sheetView>
  </sheetViews>
  <sheetFormatPr defaultColWidth="0" defaultRowHeight="13.5" customHeight="1" zeroHeight="1"/>
  <cols>
    <col min="1" max="2" width="8.7109375" style="14" customWidth="1"/>
    <col min="3" max="3" width="13.7109375" style="14" customWidth="1"/>
    <col min="4" max="4" width="14.28125" style="14" customWidth="1"/>
    <col min="5" max="5" width="15.8515625" style="14" customWidth="1"/>
    <col min="6" max="6" width="16.7109375" style="14" customWidth="1"/>
    <col min="7" max="7" width="5.7109375" style="14" customWidth="1"/>
    <col min="8" max="8" width="8.7109375" style="14" customWidth="1"/>
    <col min="9" max="9" width="10.00390625" style="14" customWidth="1"/>
    <col min="10" max="10" width="15.28125" style="14" customWidth="1"/>
    <col min="11" max="11" width="15.7109375" style="14" customWidth="1"/>
    <col min="12" max="12" width="13.7109375" style="14" customWidth="1"/>
    <col min="13" max="13" width="11.57421875" style="14" customWidth="1"/>
    <col min="14" max="14" width="1.7109375" style="14" customWidth="1"/>
    <col min="15" max="15" width="6.00390625" style="14" hidden="1" customWidth="1"/>
    <col min="16" max="17" width="10.7109375" style="15" hidden="1" customWidth="1"/>
    <col min="18" max="19" width="10.7109375" style="16" hidden="1" customWidth="1"/>
    <col min="20" max="21" width="12.7109375" style="15" hidden="1" customWidth="1"/>
    <col min="22" max="23" width="12.7109375" style="17" hidden="1" customWidth="1"/>
    <col min="24" max="24" width="1.7109375" style="14" hidden="1" customWidth="1"/>
    <col min="25" max="16384" width="9.140625" style="14" hidden="1" customWidth="1"/>
  </cols>
  <sheetData>
    <row r="1" spans="1:24" s="5" customFormat="1" ht="14.25" customHeight="1">
      <c r="A1" s="3" t="b">
        <v>1</v>
      </c>
      <c r="B1" s="4"/>
      <c r="C1" s="4"/>
      <c r="D1" s="4"/>
      <c r="E1" s="10"/>
      <c r="F1" s="4"/>
      <c r="G1" s="4"/>
      <c r="H1" s="4"/>
      <c r="I1" s="4"/>
      <c r="N1" s="4"/>
      <c r="O1" s="6"/>
      <c r="P1" s="7"/>
      <c r="Q1" s="7"/>
      <c r="R1" s="8"/>
      <c r="S1" s="8"/>
      <c r="T1" s="7"/>
      <c r="U1" s="7"/>
      <c r="V1" s="9"/>
      <c r="W1" s="9"/>
      <c r="X1" s="4"/>
    </row>
    <row r="2" spans="1:24" s="5" customFormat="1" ht="24.75" customHeight="1">
      <c r="A2" s="93"/>
      <c r="B2" s="10"/>
      <c r="C2" s="10"/>
      <c r="D2" s="10"/>
      <c r="F2" s="10"/>
      <c r="G2" s="10"/>
      <c r="H2" s="10"/>
      <c r="I2" s="11"/>
      <c r="J2" s="12"/>
      <c r="K2" s="4"/>
      <c r="L2" s="10"/>
      <c r="M2" s="13"/>
      <c r="N2" s="4"/>
      <c r="O2" s="6"/>
      <c r="P2" s="7"/>
      <c r="Q2" s="7"/>
      <c r="R2" s="8"/>
      <c r="S2" s="8"/>
      <c r="T2" s="7"/>
      <c r="U2" s="7"/>
      <c r="V2" s="9"/>
      <c r="W2" s="9"/>
      <c r="X2" s="4"/>
    </row>
    <row r="3" spans="15:23" ht="12" customHeight="1">
      <c r="O3" s="6"/>
      <c r="P3" s="7"/>
      <c r="Q3" s="7"/>
      <c r="R3" s="8"/>
      <c r="S3" s="8"/>
      <c r="T3" s="7"/>
      <c r="U3" s="7"/>
      <c r="V3" s="9"/>
      <c r="W3" s="9"/>
    </row>
    <row r="4" ht="12" customHeight="1">
      <c r="O4" s="6"/>
    </row>
    <row r="5" spans="1:13" ht="19.5" customHeight="1">
      <c r="A5" s="18" t="s">
        <v>79</v>
      </c>
      <c r="M5" s="19"/>
    </row>
    <row r="6" spans="1:13" ht="12.75" customHeight="1">
      <c r="A6" s="18"/>
      <c r="M6" s="19"/>
    </row>
    <row r="7" ht="12" customHeight="1"/>
    <row r="8" spans="1:12" ht="15" customHeight="1">
      <c r="A8" s="119" t="s">
        <v>48</v>
      </c>
      <c r="K8" s="27" t="s">
        <v>0</v>
      </c>
      <c r="L8" s="21"/>
    </row>
    <row r="9" spans="11:13" ht="15.75" customHeight="1">
      <c r="K9" s="22" t="s">
        <v>1</v>
      </c>
      <c r="L9" s="150" t="s">
        <v>80</v>
      </c>
      <c r="M9" s="151"/>
    </row>
    <row r="10" spans="1:13" ht="15.75" customHeight="1">
      <c r="A10" s="63" t="s">
        <v>84</v>
      </c>
      <c r="B10" s="29"/>
      <c r="C10" s="29"/>
      <c r="D10" s="23"/>
      <c r="K10" s="22" t="s">
        <v>2</v>
      </c>
      <c r="L10" s="152"/>
      <c r="M10" s="151"/>
    </row>
    <row r="11" spans="1:13" ht="15.75" customHeight="1">
      <c r="A11" s="64">
        <f>IF(OR($F12=0),"U dient het NZa registratienummer in te vullen.","")</f>
      </c>
      <c r="B11" s="65"/>
      <c r="C11" s="65"/>
      <c r="D11" s="66"/>
      <c r="E11" s="27" t="s">
        <v>3</v>
      </c>
      <c r="F11" s="27" t="s">
        <v>4</v>
      </c>
      <c r="K11" s="22" t="s">
        <v>5</v>
      </c>
      <c r="L11" s="152">
        <v>41306</v>
      </c>
      <c r="M11" s="151"/>
    </row>
    <row r="12" spans="1:6" ht="15.75" customHeight="1">
      <c r="A12" s="46" t="s">
        <v>21</v>
      </c>
      <c r="B12" s="29"/>
      <c r="C12" s="29"/>
      <c r="D12" s="23"/>
      <c r="E12" s="20">
        <v>201</v>
      </c>
      <c r="F12" s="94">
        <v>1200</v>
      </c>
    </row>
    <row r="13" spans="1:15" ht="12" customHeight="1">
      <c r="A13" s="62"/>
      <c r="B13" s="62"/>
      <c r="C13" s="62"/>
      <c r="D13" s="62"/>
      <c r="O13" s="6"/>
    </row>
    <row r="14" ht="12" customHeight="1">
      <c r="O14" s="6"/>
    </row>
    <row r="15" spans="1:13" ht="13.5" customHeight="1">
      <c r="A15" s="24" t="s">
        <v>6</v>
      </c>
      <c r="B15" s="25"/>
      <c r="C15" s="25"/>
      <c r="D15" s="25"/>
      <c r="E15" s="25"/>
      <c r="F15" s="26"/>
      <c r="H15" s="24" t="s">
        <v>7</v>
      </c>
      <c r="I15" s="25"/>
      <c r="J15" s="25"/>
      <c r="K15" s="25"/>
      <c r="L15" s="25"/>
      <c r="M15" s="26"/>
    </row>
    <row r="16" spans="1:13" ht="19.5" customHeight="1">
      <c r="A16" s="28" t="s">
        <v>8</v>
      </c>
      <c r="B16" s="23"/>
      <c r="C16" s="138"/>
      <c r="D16" s="139"/>
      <c r="E16" s="139"/>
      <c r="F16" s="140"/>
      <c r="H16" s="28" t="s">
        <v>8</v>
      </c>
      <c r="I16" s="23"/>
      <c r="J16" s="138"/>
      <c r="K16" s="139"/>
      <c r="L16" s="139"/>
      <c r="M16" s="140"/>
    </row>
    <row r="17" spans="1:13" ht="19.5" customHeight="1">
      <c r="A17" s="28" t="s">
        <v>9</v>
      </c>
      <c r="B17" s="23"/>
      <c r="C17" s="138"/>
      <c r="D17" s="139"/>
      <c r="E17" s="139"/>
      <c r="F17" s="140"/>
      <c r="H17" s="28" t="s">
        <v>9</v>
      </c>
      <c r="I17" s="23"/>
      <c r="J17" s="138"/>
      <c r="K17" s="139"/>
      <c r="L17" s="139"/>
      <c r="M17" s="140"/>
    </row>
    <row r="18" spans="1:13" ht="19.5" customHeight="1">
      <c r="A18" s="28" t="s">
        <v>10</v>
      </c>
      <c r="B18" s="23"/>
      <c r="C18" s="142"/>
      <c r="D18" s="143"/>
      <c r="E18" s="138"/>
      <c r="F18" s="140"/>
      <c r="H18" s="28" t="s">
        <v>10</v>
      </c>
      <c r="I18" s="23"/>
      <c r="J18" s="142"/>
      <c r="K18" s="144"/>
      <c r="L18" s="139"/>
      <c r="M18" s="140"/>
    </row>
    <row r="19" spans="1:13" ht="19.5" customHeight="1">
      <c r="A19" s="28" t="s">
        <v>11</v>
      </c>
      <c r="B19" s="23"/>
      <c r="C19" s="138"/>
      <c r="D19" s="139"/>
      <c r="E19" s="139"/>
      <c r="F19" s="140"/>
      <c r="H19" s="28" t="s">
        <v>11</v>
      </c>
      <c r="I19" s="23"/>
      <c r="J19" s="138"/>
      <c r="K19" s="139"/>
      <c r="L19" s="139"/>
      <c r="M19" s="140"/>
    </row>
    <row r="20" spans="1:13" ht="19.5" customHeight="1">
      <c r="A20" s="28" t="s">
        <v>12</v>
      </c>
      <c r="B20" s="23"/>
      <c r="C20" s="141"/>
      <c r="D20" s="139"/>
      <c r="E20" s="139"/>
      <c r="F20" s="140"/>
      <c r="H20" s="28" t="s">
        <v>12</v>
      </c>
      <c r="I20" s="23"/>
      <c r="J20" s="141"/>
      <c r="K20" s="139"/>
      <c r="L20" s="139"/>
      <c r="M20" s="140"/>
    </row>
    <row r="21" ht="14.25" customHeight="1">
      <c r="O21" s="6"/>
    </row>
    <row r="22" spans="1:13" ht="14.25" customHeight="1">
      <c r="A22" s="24" t="s">
        <v>13</v>
      </c>
      <c r="B22" s="25"/>
      <c r="C22" s="25"/>
      <c r="D22" s="25"/>
      <c r="E22" s="25"/>
      <c r="F22" s="26"/>
      <c r="H22" s="24" t="s">
        <v>14</v>
      </c>
      <c r="I22" s="25"/>
      <c r="J22" s="25"/>
      <c r="K22" s="25"/>
      <c r="L22" s="25"/>
      <c r="M22" s="26"/>
    </row>
    <row r="23" spans="1:15" ht="14.25" customHeight="1">
      <c r="A23" s="32"/>
      <c r="B23" s="33"/>
      <c r="C23" s="33"/>
      <c r="D23" s="33"/>
      <c r="E23" s="33"/>
      <c r="F23" s="34"/>
      <c r="H23" s="32"/>
      <c r="I23" s="33"/>
      <c r="J23" s="33"/>
      <c r="K23" s="33"/>
      <c r="L23" s="33"/>
      <c r="M23" s="34"/>
      <c r="O23" s="6"/>
    </row>
    <row r="24" spans="1:15" ht="14.25" customHeight="1">
      <c r="A24" s="35"/>
      <c r="B24" s="36"/>
      <c r="C24" s="36"/>
      <c r="D24" s="36"/>
      <c r="E24" s="36"/>
      <c r="F24" s="37"/>
      <c r="H24" s="35"/>
      <c r="I24" s="36"/>
      <c r="J24" s="36"/>
      <c r="K24" s="36"/>
      <c r="L24" s="36"/>
      <c r="M24" s="37"/>
      <c r="O24" s="6"/>
    </row>
    <row r="25" spans="1:18" ht="14.25" customHeight="1">
      <c r="A25" s="38"/>
      <c r="B25" s="39"/>
      <c r="C25" s="39"/>
      <c r="D25" s="39"/>
      <c r="E25" s="39"/>
      <c r="F25" s="40" t="s">
        <v>15</v>
      </c>
      <c r="H25" s="38"/>
      <c r="I25" s="39"/>
      <c r="J25" s="39"/>
      <c r="K25" s="39"/>
      <c r="L25" s="39"/>
      <c r="M25" s="40" t="s">
        <v>15</v>
      </c>
      <c r="O25" s="6"/>
      <c r="Q25" s="41" t="s">
        <v>18</v>
      </c>
      <c r="R25" s="42" t="s">
        <v>19</v>
      </c>
    </row>
    <row r="26" spans="1:18" ht="14.25" customHeight="1">
      <c r="A26" s="136"/>
      <c r="B26" s="137"/>
      <c r="C26" s="43" t="s">
        <v>16</v>
      </c>
      <c r="D26" s="138"/>
      <c r="E26" s="139"/>
      <c r="F26" s="43" t="s">
        <v>17</v>
      </c>
      <c r="H26" s="136"/>
      <c r="I26" s="137"/>
      <c r="J26" s="43" t="s">
        <v>16</v>
      </c>
      <c r="K26" s="138"/>
      <c r="L26" s="139"/>
      <c r="M26" s="43" t="s">
        <v>17</v>
      </c>
      <c r="Q26" s="44">
        <v>41275</v>
      </c>
      <c r="R26" s="45">
        <v>41365</v>
      </c>
    </row>
    <row r="27" ht="12" customHeight="1">
      <c r="O27" s="6"/>
    </row>
    <row r="28" spans="1:16" ht="13.5" customHeight="1">
      <c r="A28" s="123" t="s">
        <v>81</v>
      </c>
      <c r="B28" s="123"/>
      <c r="C28" s="123"/>
      <c r="D28" s="123"/>
      <c r="E28" s="123"/>
      <c r="F28" s="123"/>
      <c r="G28" s="123"/>
      <c r="H28" s="123"/>
      <c r="I28" s="123"/>
      <c r="J28" s="124"/>
      <c r="K28" s="123"/>
      <c r="L28" s="123"/>
      <c r="M28" s="123"/>
      <c r="N28" s="123"/>
      <c r="O28" s="123"/>
      <c r="P28" s="123"/>
    </row>
    <row r="29" spans="1:16" ht="13.5" customHeight="1">
      <c r="A29" s="123" t="s">
        <v>52</v>
      </c>
      <c r="B29" s="123"/>
      <c r="C29" s="123"/>
      <c r="D29" s="123"/>
      <c r="E29" s="123"/>
      <c r="F29" s="123"/>
      <c r="G29" s="123"/>
      <c r="H29" s="123"/>
      <c r="I29" s="123"/>
      <c r="J29" s="124"/>
      <c r="K29" s="123"/>
      <c r="L29" s="123"/>
      <c r="M29" s="123"/>
      <c r="N29" s="123"/>
      <c r="O29" s="123"/>
      <c r="P29" s="123"/>
    </row>
    <row r="30" spans="1:16" ht="13.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4"/>
      <c r="K30" s="123"/>
      <c r="L30" s="123"/>
      <c r="M30" s="123"/>
      <c r="N30" s="123"/>
      <c r="O30" s="123"/>
      <c r="P30" s="123"/>
    </row>
    <row r="31" spans="1:16" ht="13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4"/>
      <c r="K31" s="123"/>
      <c r="L31" s="123"/>
      <c r="M31" s="123"/>
      <c r="N31" s="123"/>
      <c r="O31" s="123"/>
      <c r="P31" s="123"/>
    </row>
    <row r="32" spans="1:16" ht="13.5" customHeight="1">
      <c r="A32" s="127" t="s">
        <v>46</v>
      </c>
      <c r="B32" s="125"/>
      <c r="C32" s="125"/>
      <c r="D32" s="125"/>
      <c r="E32" s="125"/>
      <c r="F32" s="125"/>
      <c r="G32" s="126"/>
      <c r="H32" s="145">
        <f>'Productieafspraken 2013'!E18</f>
        <v>0</v>
      </c>
      <c r="I32" s="146"/>
      <c r="J32" s="124"/>
      <c r="K32" s="123"/>
      <c r="L32" s="123"/>
      <c r="M32" s="123"/>
      <c r="N32" s="123"/>
      <c r="O32" s="123"/>
      <c r="P32" s="123"/>
    </row>
    <row r="33" spans="1:16" ht="13.5" customHeight="1">
      <c r="A33" s="127" t="s">
        <v>78</v>
      </c>
      <c r="B33" s="125"/>
      <c r="C33" s="125"/>
      <c r="D33" s="125"/>
      <c r="E33" s="125"/>
      <c r="F33" s="125"/>
      <c r="G33" s="125"/>
      <c r="H33" s="145">
        <f>'Productieafspraken 2013'!E24</f>
        <v>0</v>
      </c>
      <c r="I33" s="151"/>
      <c r="J33" s="124"/>
      <c r="K33" s="123"/>
      <c r="L33" s="123"/>
      <c r="M33" s="123"/>
      <c r="N33" s="123"/>
      <c r="O33" s="123"/>
      <c r="P33" s="123"/>
    </row>
    <row r="34" spans="1:16" ht="13.5" customHeight="1">
      <c r="A34" s="127" t="s">
        <v>73</v>
      </c>
      <c r="B34" s="125"/>
      <c r="C34" s="125"/>
      <c r="D34" s="125"/>
      <c r="E34" s="125"/>
      <c r="F34" s="125"/>
      <c r="G34" s="125"/>
      <c r="H34" s="147">
        <f>'Productieafspraken 2013'!E37+'Productieafspraken 2013'!E42</f>
        <v>0</v>
      </c>
      <c r="I34" s="148"/>
      <c r="J34" s="124"/>
      <c r="K34" s="123"/>
      <c r="L34" s="123"/>
      <c r="M34" s="123"/>
      <c r="N34" s="123"/>
      <c r="O34" s="123"/>
      <c r="P34" s="123"/>
    </row>
    <row r="35" spans="1:11" ht="13.5" customHeight="1">
      <c r="A35" s="46" t="s">
        <v>47</v>
      </c>
      <c r="B35" s="109"/>
      <c r="C35" s="109"/>
      <c r="D35" s="109"/>
      <c r="E35" s="109"/>
      <c r="F35" s="109"/>
      <c r="G35" s="109"/>
      <c r="H35" s="147">
        <f>'Productieafspraken 2013'!E32</f>
        <v>0</v>
      </c>
      <c r="I35" s="148"/>
      <c r="J35" s="111"/>
      <c r="K35" s="110"/>
    </row>
    <row r="36" spans="1:11" ht="13.5" customHeight="1">
      <c r="A36" s="46" t="s">
        <v>51</v>
      </c>
      <c r="B36" s="109"/>
      <c r="C36" s="109"/>
      <c r="D36" s="109"/>
      <c r="E36" s="109"/>
      <c r="F36" s="109"/>
      <c r="G36" s="109"/>
      <c r="H36" s="147">
        <f>'Productieafspraken 2013'!E47</f>
        <v>0</v>
      </c>
      <c r="I36" s="149"/>
      <c r="J36" s="111"/>
      <c r="K36" s="110"/>
    </row>
    <row r="37" spans="1:11" ht="13.5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ht="13.5" customHeight="1">
      <c r="A38" s="67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ht="13.5" customHeight="1" hidden="1"/>
    <row r="40" ht="13.5" customHeight="1" hidden="1"/>
    <row r="41" ht="13.5" customHeight="1" hidden="1"/>
    <row r="42" ht="13.5" customHeight="1" hidden="1"/>
    <row r="43" ht="13.5" customHeight="1" hidden="1"/>
    <row r="44" ht="13.5" customHeight="1" hidden="1"/>
    <row r="45" ht="13.5" customHeight="1" hidden="1"/>
    <row r="46" ht="13.5" customHeight="1" hidden="1"/>
    <row r="47" ht="13.5" customHeight="1" hidden="1"/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  <row r="301" ht="13.5" customHeight="1" hidden="1"/>
    <row r="302" ht="13.5" customHeight="1" hidden="1"/>
    <row r="303" ht="13.5" customHeight="1" hidden="1"/>
    <row r="304" ht="13.5" customHeight="1" hidden="1"/>
    <row r="305" ht="13.5" customHeight="1" hidden="1"/>
    <row r="306" ht="13.5" customHeight="1" hidden="1"/>
    <row r="307" ht="13.5" customHeight="1" hidden="1"/>
    <row r="308" ht="13.5" customHeight="1" hidden="1"/>
    <row r="309" ht="13.5" customHeight="1" hidden="1"/>
    <row r="310" ht="13.5" customHeight="1" hidden="1"/>
    <row r="311" ht="13.5" customHeight="1" hidden="1"/>
    <row r="312" ht="13.5" customHeight="1" hidden="1"/>
    <row r="313" ht="13.5" customHeight="1" hidden="1"/>
    <row r="314" ht="13.5" customHeight="1" hidden="1"/>
    <row r="315" ht="13.5" customHeight="1" hidden="1"/>
    <row r="316" ht="13.5" customHeight="1" hidden="1"/>
    <row r="317" ht="13.5" customHeight="1" hidden="1"/>
    <row r="318" ht="13.5" customHeight="1" hidden="1"/>
    <row r="319" ht="13.5" customHeight="1" hidden="1"/>
    <row r="320" ht="13.5" customHeight="1" hidden="1"/>
    <row r="321" ht="13.5" customHeight="1" hidden="1"/>
    <row r="322" ht="13.5" customHeight="1" hidden="1"/>
    <row r="323" ht="13.5" customHeight="1" hidden="1"/>
    <row r="324" ht="13.5" customHeight="1" hidden="1"/>
    <row r="325" ht="13.5" customHeight="1" hidden="1"/>
    <row r="326" ht="13.5" customHeight="1" hidden="1"/>
    <row r="327" ht="13.5" customHeight="1" hidden="1"/>
    <row r="328" ht="13.5" customHeight="1" hidden="1"/>
    <row r="329" ht="13.5" customHeight="1" hidden="1"/>
    <row r="330" ht="13.5" customHeight="1" hidden="1"/>
    <row r="331" ht="13.5" customHeight="1" hidden="1"/>
    <row r="332" ht="13.5" customHeight="1" hidden="1"/>
    <row r="333" ht="13.5" customHeight="1" hidden="1"/>
    <row r="334" ht="13.5" customHeight="1" hidden="1"/>
    <row r="335" ht="13.5" customHeight="1" hidden="1"/>
    <row r="336" ht="13.5" customHeight="1" hidden="1"/>
    <row r="337" ht="13.5" customHeight="1" hidden="1"/>
    <row r="338" ht="13.5" customHeight="1" hidden="1"/>
    <row r="339" ht="13.5" customHeight="1" hidden="1"/>
    <row r="340" ht="13.5" customHeight="1" hidden="1"/>
    <row r="341" ht="13.5" customHeight="1" hidden="1"/>
    <row r="342" ht="13.5" customHeight="1" hidden="1"/>
    <row r="343" ht="13.5" customHeight="1" hidden="1"/>
    <row r="344" ht="13.5" customHeight="1" hidden="1"/>
    <row r="345" ht="13.5" customHeight="1" hidden="1"/>
    <row r="346" ht="13.5" customHeight="1" hidden="1"/>
    <row r="347" ht="13.5" customHeight="1" hidden="1"/>
    <row r="348" ht="13.5" customHeight="1" hidden="1"/>
    <row r="349" ht="13.5" customHeight="1" hidden="1"/>
    <row r="350" ht="13.5" customHeight="1" hidden="1"/>
    <row r="351" ht="13.5" customHeight="1" hidden="1"/>
    <row r="352" ht="13.5" customHeight="1" hidden="1"/>
    <row r="353" ht="13.5" customHeight="1" hidden="1"/>
    <row r="354" ht="13.5" customHeight="1" hidden="1"/>
    <row r="355" ht="13.5" customHeight="1" hidden="1"/>
    <row r="356" ht="13.5" customHeight="1" hidden="1"/>
    <row r="357" ht="13.5" customHeight="1" hidden="1"/>
    <row r="358" ht="13.5" customHeight="1" hidden="1"/>
    <row r="359" ht="13.5" customHeight="1" hidden="1"/>
    <row r="360" ht="13.5" customHeight="1" hidden="1"/>
    <row r="361" ht="13.5" customHeight="1" hidden="1"/>
    <row r="362" ht="13.5" customHeight="1" hidden="1"/>
    <row r="363" ht="13.5" customHeight="1" hidden="1"/>
    <row r="364" ht="13.5" customHeight="1" hidden="1"/>
    <row r="365" ht="13.5" customHeight="1" hidden="1"/>
    <row r="366" ht="13.5" customHeight="1" hidden="1"/>
    <row r="367" ht="13.5" customHeight="1" hidden="1"/>
    <row r="368" ht="13.5" customHeight="1" hidden="1"/>
    <row r="369" ht="13.5" customHeight="1" hidden="1"/>
    <row r="370" ht="13.5" customHeight="1" hidden="1"/>
    <row r="371" ht="13.5" customHeight="1" hidden="1"/>
    <row r="372" ht="13.5" customHeight="1" hidden="1"/>
    <row r="373" ht="13.5" customHeight="1" hidden="1"/>
    <row r="374" ht="13.5" customHeight="1" hidden="1"/>
    <row r="375" ht="13.5" customHeight="1" hidden="1"/>
    <row r="376" ht="13.5" customHeight="1" hidden="1"/>
    <row r="377" ht="13.5" customHeight="1" hidden="1"/>
    <row r="378" ht="13.5" customHeight="1" hidden="1"/>
    <row r="379" ht="13.5" customHeight="1" hidden="1"/>
    <row r="380" ht="13.5" customHeight="1" hidden="1"/>
    <row r="381" ht="13.5" customHeight="1" hidden="1"/>
    <row r="382" ht="13.5" customHeight="1" hidden="1"/>
    <row r="383" ht="13.5" customHeight="1" hidden="1"/>
    <row r="384" ht="13.5" customHeight="1" hidden="1"/>
    <row r="385" ht="13.5" customHeight="1" hidden="1"/>
    <row r="386" ht="13.5" customHeight="1" hidden="1"/>
    <row r="387" ht="13.5" customHeight="1" hidden="1"/>
    <row r="388" ht="13.5" customHeight="1" hidden="1"/>
    <row r="389" ht="13.5" customHeight="1" hidden="1"/>
    <row r="390" ht="13.5" customHeight="1" hidden="1"/>
    <row r="391" ht="13.5" customHeight="1" hidden="1"/>
    <row r="392" ht="13.5" customHeight="1" hidden="1"/>
    <row r="393" ht="13.5" customHeight="1" hidden="1"/>
    <row r="394" ht="13.5" customHeight="1" hidden="1"/>
    <row r="395" ht="13.5" customHeight="1" hidden="1"/>
    <row r="396" ht="13.5" customHeight="1" hidden="1"/>
    <row r="397" ht="13.5" customHeight="1" hidden="1"/>
    <row r="398" ht="13.5" customHeight="1" hidden="1"/>
    <row r="399" ht="13.5" customHeight="1" hidden="1"/>
    <row r="400" ht="13.5" customHeight="1" hidden="1"/>
    <row r="401" ht="13.5" customHeight="1" hidden="1"/>
    <row r="402" ht="13.5" customHeight="1" hidden="1"/>
    <row r="403" ht="13.5" customHeight="1" hidden="1"/>
    <row r="404" ht="13.5" customHeight="1" hidden="1"/>
    <row r="405" ht="13.5" customHeight="1" hidden="1"/>
    <row r="406" ht="13.5" customHeight="1" hidden="1"/>
    <row r="407" ht="13.5" customHeight="1" hidden="1"/>
    <row r="408" ht="13.5" customHeight="1" hidden="1"/>
    <row r="409" ht="13.5" customHeight="1" hidden="1"/>
    <row r="410" ht="13.5" customHeight="1" hidden="1"/>
    <row r="411" ht="13.5" customHeight="1" hidden="1"/>
    <row r="412" ht="13.5" customHeight="1" hidden="1"/>
    <row r="413" ht="13.5" customHeight="1" hidden="1"/>
    <row r="414" ht="13.5" customHeight="1" hidden="1"/>
    <row r="415" ht="13.5" customHeight="1" hidden="1"/>
    <row r="416" ht="13.5" customHeight="1" hidden="1"/>
    <row r="417" ht="13.5" customHeight="1" hidden="1"/>
    <row r="418" ht="13.5" customHeight="1" hidden="1"/>
    <row r="419" ht="13.5" customHeight="1" hidden="1"/>
    <row r="420" ht="13.5" customHeight="1" hidden="1"/>
    <row r="421" ht="13.5" customHeight="1" hidden="1"/>
    <row r="422" ht="13.5" customHeight="1" hidden="1"/>
    <row r="423" ht="13.5" customHeight="1" hidden="1"/>
    <row r="424" ht="13.5" customHeight="1" hidden="1"/>
    <row r="425" ht="13.5" customHeight="1" hidden="1"/>
    <row r="426" ht="13.5" customHeight="1" hidden="1"/>
    <row r="427" ht="13.5" customHeight="1" hidden="1"/>
    <row r="428" ht="13.5" customHeight="1" hidden="1"/>
    <row r="429" ht="13.5" customHeight="1" hidden="1"/>
    <row r="430" ht="13.5" customHeight="1" hidden="1"/>
    <row r="431" ht="13.5" customHeight="1" hidden="1"/>
    <row r="432" ht="13.5" customHeight="1" hidden="1"/>
    <row r="433" ht="13.5" customHeight="1" hidden="1"/>
    <row r="434" ht="13.5" customHeight="1" hidden="1"/>
    <row r="435" ht="13.5" customHeight="1" hidden="1"/>
    <row r="436" ht="13.5" customHeight="1" hidden="1"/>
    <row r="437" ht="13.5" customHeight="1" hidden="1"/>
    <row r="438" ht="13.5" customHeight="1" hidden="1"/>
    <row r="439" ht="13.5" customHeight="1" hidden="1"/>
    <row r="440" ht="13.5" customHeight="1" hidden="1"/>
    <row r="441" ht="13.5" customHeight="1" hidden="1"/>
    <row r="442" ht="13.5" customHeight="1" hidden="1"/>
    <row r="443" ht="13.5" customHeight="1" hidden="1"/>
    <row r="444" ht="13.5" customHeight="1" hidden="1"/>
    <row r="445" ht="13.5" customHeight="1" hidden="1"/>
    <row r="446" ht="13.5" customHeight="1" hidden="1"/>
    <row r="447" ht="13.5" customHeight="1" hidden="1"/>
    <row r="448" ht="13.5" customHeight="1" hidden="1"/>
    <row r="449" ht="13.5" customHeight="1" hidden="1"/>
    <row r="450" ht="13.5" customHeight="1" hidden="1"/>
    <row r="451" ht="13.5" customHeight="1" hidden="1"/>
    <row r="452" ht="13.5" customHeight="1" hidden="1"/>
    <row r="453" ht="13.5" customHeight="1" hidden="1"/>
    <row r="454" ht="13.5" customHeight="1" hidden="1"/>
    <row r="455" ht="13.5" customHeight="1" hidden="1"/>
    <row r="456" ht="13.5" customHeight="1" hidden="1"/>
    <row r="457" ht="13.5" customHeight="1" hidden="1"/>
    <row r="458" ht="13.5" customHeight="1" hidden="1"/>
    <row r="459" ht="13.5" customHeight="1" hidden="1"/>
    <row r="460" ht="13.5" customHeight="1" hidden="1"/>
    <row r="461" ht="13.5" customHeight="1" hidden="1"/>
    <row r="462" ht="13.5" customHeight="1" hidden="1"/>
    <row r="463" ht="13.5" customHeight="1" hidden="1"/>
    <row r="464" ht="13.5" customHeight="1" hidden="1"/>
    <row r="465" ht="13.5" customHeight="1" hidden="1"/>
    <row r="466" ht="13.5" customHeight="1" hidden="1"/>
    <row r="467" ht="13.5" customHeight="1" hidden="1"/>
    <row r="468" ht="13.5" customHeight="1" hidden="1"/>
    <row r="469" ht="13.5" customHeight="1" hidden="1"/>
    <row r="470" ht="13.5" customHeight="1" hidden="1"/>
    <row r="471" ht="13.5" customHeight="1" hidden="1"/>
    <row r="472" ht="13.5" customHeight="1" hidden="1"/>
    <row r="473" ht="13.5" customHeight="1" hidden="1"/>
    <row r="474" ht="13.5" customHeight="1" hidden="1"/>
    <row r="475" ht="13.5" customHeight="1" hidden="1"/>
    <row r="476" ht="13.5" customHeight="1" hidden="1"/>
    <row r="477" ht="13.5" customHeight="1" hidden="1"/>
    <row r="478" ht="13.5" customHeight="1" hidden="1"/>
    <row r="479" ht="13.5" customHeight="1" hidden="1"/>
    <row r="480" ht="13.5" customHeight="1" hidden="1"/>
    <row r="481" ht="13.5" customHeight="1" hidden="1"/>
    <row r="482" ht="13.5" customHeight="1" hidden="1"/>
    <row r="483" ht="13.5" customHeight="1" hidden="1"/>
    <row r="484" ht="13.5" customHeight="1" hidden="1"/>
    <row r="485" ht="13.5" customHeight="1" hidden="1"/>
    <row r="486" ht="13.5" customHeight="1" hidden="1"/>
    <row r="487" ht="13.5" customHeight="1" hidden="1"/>
    <row r="488" ht="13.5" customHeight="1" hidden="1"/>
    <row r="489" ht="13.5" customHeight="1" hidden="1"/>
    <row r="490" ht="13.5" customHeight="1" hidden="1"/>
    <row r="491" ht="13.5" customHeight="1" hidden="1"/>
    <row r="492" ht="13.5" customHeight="1" hidden="1"/>
    <row r="493" ht="13.5" customHeight="1" hidden="1"/>
    <row r="494" ht="13.5" customHeight="1" hidden="1"/>
    <row r="495" ht="13.5" customHeight="1" hidden="1"/>
    <row r="496" ht="13.5" customHeight="1" hidden="1"/>
    <row r="497" ht="13.5" customHeight="1" hidden="1"/>
    <row r="498" ht="13.5" customHeight="1" hidden="1"/>
    <row r="499" ht="13.5" customHeight="1" hidden="1"/>
    <row r="500" ht="13.5" customHeight="1" hidden="1"/>
    <row r="501" ht="13.5" customHeight="1" hidden="1"/>
    <row r="502" ht="13.5" customHeight="1" hidden="1"/>
    <row r="503" ht="13.5" customHeight="1" hidden="1"/>
    <row r="504" ht="13.5" customHeight="1" hidden="1"/>
    <row r="505" ht="13.5" customHeight="1" hidden="1"/>
    <row r="506" ht="13.5" customHeight="1" hidden="1"/>
    <row r="507" ht="13.5" customHeight="1" hidden="1"/>
    <row r="508" ht="13.5" customHeight="1" hidden="1"/>
    <row r="509" ht="13.5" customHeight="1" hidden="1"/>
    <row r="510" ht="13.5" customHeight="1" hidden="1"/>
    <row r="511" ht="13.5" customHeight="1" hidden="1"/>
    <row r="512" ht="13.5" customHeight="1" hidden="1"/>
    <row r="513" ht="13.5" customHeight="1" hidden="1"/>
    <row r="514" ht="13.5" customHeight="1" hidden="1"/>
    <row r="515" ht="13.5" customHeight="1" hidden="1"/>
    <row r="516" ht="13.5" customHeight="1" hidden="1"/>
    <row r="517" ht="13.5" customHeight="1" hidden="1"/>
    <row r="518" ht="13.5" customHeight="1" hidden="1"/>
    <row r="519" ht="13.5" customHeight="1" hidden="1"/>
    <row r="520" ht="13.5" customHeight="1" hidden="1"/>
    <row r="521" ht="13.5" customHeight="1" hidden="1"/>
    <row r="522" ht="13.5" customHeight="1" hidden="1"/>
    <row r="523" ht="13.5" customHeight="1" hidden="1"/>
    <row r="524" ht="13.5" customHeight="1" hidden="1"/>
    <row r="525" ht="13.5" customHeight="1" hidden="1"/>
    <row r="526" ht="13.5" customHeight="1" hidden="1"/>
    <row r="527" ht="13.5" customHeight="1" hidden="1"/>
    <row r="528" ht="13.5" customHeight="1" hidden="1"/>
    <row r="529" ht="13.5" customHeight="1" hidden="1"/>
    <row r="530" ht="13.5" customHeight="1" hidden="1"/>
    <row r="531" ht="13.5" customHeight="1" hidden="1"/>
    <row r="532" ht="13.5" customHeight="1" hidden="1"/>
    <row r="533" ht="13.5" customHeight="1" hidden="1"/>
    <row r="534" ht="13.5" customHeight="1" hidden="1"/>
    <row r="535" ht="13.5" customHeight="1" hidden="1"/>
    <row r="536" ht="13.5" customHeight="1" hidden="1"/>
    <row r="537" ht="13.5" customHeight="1" hidden="1"/>
    <row r="538" ht="13.5" customHeight="1" hidden="1"/>
    <row r="539" ht="13.5" customHeight="1" hidden="1"/>
    <row r="540" ht="13.5" customHeight="1" hidden="1"/>
    <row r="541" ht="13.5" customHeight="1" hidden="1"/>
    <row r="542" ht="13.5" customHeight="1" hidden="1"/>
    <row r="543" ht="13.5" customHeight="1" hidden="1"/>
    <row r="544" ht="13.5" customHeight="1" hidden="1"/>
    <row r="545" ht="13.5" customHeight="1" hidden="1"/>
    <row r="546" ht="13.5" customHeight="1" hidden="1"/>
    <row r="547" ht="13.5" customHeight="1" hidden="1"/>
    <row r="548" ht="13.5" customHeight="1" hidden="1"/>
    <row r="549" ht="13.5" customHeight="1" hidden="1"/>
    <row r="550" ht="13.5" customHeight="1" hidden="1"/>
    <row r="551" ht="13.5" customHeight="1" hidden="1"/>
    <row r="552" ht="13.5" customHeight="1" hidden="1"/>
    <row r="553" ht="13.5" customHeight="1" hidden="1"/>
    <row r="554" ht="13.5" customHeight="1" hidden="1"/>
    <row r="555" ht="13.5" customHeight="1" hidden="1"/>
    <row r="556" ht="13.5" customHeight="1" hidden="1"/>
    <row r="557" ht="13.5" customHeight="1" hidden="1"/>
    <row r="558" ht="13.5" customHeight="1" hidden="1"/>
    <row r="559" ht="13.5" customHeight="1" hidden="1"/>
    <row r="560" ht="13.5" customHeight="1" hidden="1"/>
    <row r="561" ht="13.5" customHeight="1" hidden="1"/>
    <row r="562" ht="13.5" customHeight="1" hidden="1"/>
    <row r="563" ht="13.5" customHeight="1" hidden="1"/>
    <row r="564" ht="13.5" customHeight="1" hidden="1"/>
    <row r="565" ht="13.5" customHeight="1" hidden="1"/>
    <row r="566" ht="13.5" customHeight="1" hidden="1"/>
    <row r="567" ht="13.5" customHeight="1" hidden="1"/>
    <row r="568" ht="13.5" customHeight="1" hidden="1"/>
    <row r="569" ht="13.5" customHeight="1" hidden="1"/>
    <row r="570" ht="13.5" customHeight="1" hidden="1"/>
    <row r="571" ht="13.5" customHeight="1" hidden="1"/>
    <row r="572" ht="13.5" customHeight="1" hidden="1"/>
    <row r="573" ht="13.5" customHeight="1" hidden="1"/>
    <row r="574" ht="13.5" customHeight="1" hidden="1"/>
    <row r="575" ht="13.5" customHeight="1" hidden="1"/>
    <row r="576" ht="13.5" customHeight="1" hidden="1"/>
    <row r="577" ht="13.5" customHeight="1" hidden="1"/>
    <row r="578" ht="13.5" customHeight="1" hidden="1"/>
    <row r="579" ht="13.5" customHeight="1" hidden="1"/>
    <row r="580" ht="13.5" customHeight="1" hidden="1"/>
    <row r="581" ht="13.5" customHeight="1" hidden="1"/>
    <row r="582" ht="13.5" customHeight="1" hidden="1"/>
    <row r="583" ht="13.5" customHeight="1" hidden="1"/>
    <row r="584" ht="13.5" customHeight="1" hidden="1"/>
    <row r="585" ht="13.5" customHeight="1" hidden="1"/>
    <row r="586" ht="13.5" customHeight="1" hidden="1"/>
    <row r="587" ht="13.5" customHeight="1" hidden="1"/>
    <row r="588" ht="13.5" customHeight="1" hidden="1"/>
    <row r="589" ht="13.5" customHeight="1" hidden="1"/>
    <row r="590" ht="13.5" customHeight="1" hidden="1"/>
    <row r="591" ht="13.5" customHeight="1" hidden="1"/>
    <row r="592" ht="13.5" customHeight="1" hidden="1"/>
    <row r="593" ht="13.5" customHeight="1" hidden="1"/>
    <row r="594" ht="13.5" customHeight="1" hidden="1"/>
    <row r="595" ht="13.5" customHeight="1" hidden="1"/>
    <row r="596" ht="13.5" customHeight="1" hidden="1"/>
    <row r="597" ht="13.5" customHeight="1" hidden="1"/>
    <row r="598" ht="13.5" customHeight="1" hidden="1"/>
    <row r="599" ht="13.5" customHeight="1" hidden="1"/>
    <row r="600" ht="13.5" customHeight="1" hidden="1"/>
    <row r="601" ht="13.5" customHeight="1" hidden="1"/>
    <row r="602" ht="13.5" customHeight="1" hidden="1"/>
    <row r="603" ht="13.5" customHeight="1" hidden="1"/>
    <row r="604" ht="13.5" customHeight="1" hidden="1"/>
    <row r="605" ht="13.5" customHeight="1" hidden="1"/>
    <row r="606" ht="13.5" customHeight="1" hidden="1"/>
    <row r="607" ht="13.5" customHeight="1" hidden="1"/>
    <row r="608" ht="13.5" customHeight="1" hidden="1"/>
    <row r="609" ht="13.5" customHeight="1" hidden="1"/>
    <row r="610" ht="13.5" customHeight="1" hidden="1"/>
    <row r="611" ht="13.5" customHeight="1" hidden="1"/>
    <row r="612" ht="13.5" customHeight="1" hidden="1"/>
    <row r="613" ht="13.5" customHeight="1" hidden="1"/>
    <row r="614" ht="13.5" customHeight="1" hidden="1"/>
    <row r="615" ht="13.5" customHeight="1" hidden="1"/>
    <row r="616" ht="13.5" customHeight="1" hidden="1"/>
    <row r="617" ht="13.5" customHeight="1" hidden="1"/>
    <row r="618" ht="13.5" customHeight="1" hidden="1"/>
    <row r="619" ht="13.5" customHeight="1" hidden="1"/>
    <row r="620" ht="13.5" customHeight="1" hidden="1"/>
    <row r="621" ht="13.5" customHeight="1" hidden="1"/>
    <row r="622" ht="13.5" customHeight="1" hidden="1"/>
    <row r="623" ht="13.5" customHeight="1" hidden="1"/>
    <row r="624" ht="13.5" customHeight="1" hidden="1"/>
    <row r="625" ht="13.5" customHeight="1" hidden="1"/>
    <row r="626" ht="13.5" customHeight="1" hidden="1"/>
    <row r="627" ht="13.5" customHeight="1" hidden="1"/>
    <row r="628" ht="13.5" customHeight="1" hidden="1"/>
    <row r="629" ht="13.5" customHeight="1" hidden="1"/>
    <row r="630" ht="13.5" customHeight="1" hidden="1"/>
    <row r="631" ht="13.5" customHeight="1" hidden="1"/>
    <row r="632" ht="13.5" customHeight="1" hidden="1"/>
    <row r="633" ht="13.5" customHeight="1" hidden="1"/>
    <row r="634" ht="13.5" customHeight="1" hidden="1"/>
    <row r="635" ht="13.5" customHeight="1" hidden="1"/>
    <row r="636" ht="13.5" customHeight="1" hidden="1"/>
    <row r="637" ht="13.5" customHeight="1" hidden="1"/>
    <row r="638" ht="13.5" customHeight="1" hidden="1"/>
    <row r="639" ht="13.5" customHeight="1" hidden="1"/>
    <row r="640" ht="13.5" customHeight="1" hidden="1"/>
    <row r="641" ht="13.5" customHeight="1" hidden="1"/>
    <row r="642" ht="13.5" customHeight="1" hidden="1"/>
    <row r="643" ht="13.5" customHeight="1" hidden="1"/>
    <row r="644" ht="13.5" customHeight="1" hidden="1"/>
    <row r="645" ht="13.5" customHeight="1" hidden="1"/>
    <row r="646" ht="13.5" customHeight="1" hidden="1"/>
    <row r="647" ht="13.5" customHeight="1" hidden="1"/>
    <row r="648" ht="13.5" customHeight="1" hidden="1"/>
    <row r="649" ht="13.5" customHeight="1" hidden="1"/>
    <row r="650" ht="13.5" customHeight="1" hidden="1"/>
    <row r="651" ht="13.5" customHeight="1" hidden="1"/>
    <row r="652" ht="13.5" customHeight="1" hidden="1"/>
    <row r="653" ht="13.5" customHeight="1" hidden="1"/>
    <row r="654" ht="13.5" customHeight="1" hidden="1"/>
    <row r="655" ht="13.5" customHeight="1" hidden="1"/>
    <row r="656" ht="13.5" customHeight="1" hidden="1"/>
    <row r="657" ht="13.5" customHeight="1" hidden="1"/>
    <row r="658" ht="13.5" customHeight="1" hidden="1"/>
    <row r="659" ht="13.5" customHeight="1" hidden="1"/>
    <row r="660" ht="13.5" customHeight="1" hidden="1"/>
    <row r="661" ht="13.5" customHeight="1" hidden="1"/>
    <row r="662" ht="13.5" customHeight="1" hidden="1"/>
    <row r="663" ht="13.5" customHeight="1" hidden="1"/>
    <row r="664" ht="13.5" customHeight="1" hidden="1"/>
    <row r="665" ht="13.5" customHeight="1" hidden="1"/>
    <row r="666" ht="13.5" customHeight="1" hidden="1"/>
    <row r="667" ht="13.5" customHeight="1" hidden="1"/>
    <row r="668" ht="13.5" customHeight="1" hidden="1"/>
    <row r="669" ht="13.5" customHeight="1" hidden="1"/>
    <row r="670" ht="13.5" customHeight="1" hidden="1"/>
    <row r="671" ht="13.5" customHeight="1" hidden="1"/>
    <row r="672" ht="13.5" customHeight="1" hidden="1"/>
    <row r="673" ht="13.5" customHeight="1" hidden="1"/>
    <row r="674" ht="13.5" customHeight="1" hidden="1"/>
    <row r="675" ht="13.5" customHeight="1" hidden="1"/>
    <row r="676" ht="13.5" customHeight="1" hidden="1"/>
    <row r="677" ht="13.5" customHeight="1" hidden="1"/>
    <row r="678" ht="13.5" customHeight="1" hidden="1"/>
    <row r="679" ht="13.5" customHeight="1" hidden="1"/>
    <row r="680" ht="13.5" customHeight="1" hidden="1"/>
    <row r="681" ht="13.5" customHeight="1" hidden="1"/>
    <row r="682" ht="13.5" customHeight="1" hidden="1"/>
    <row r="683" ht="13.5" customHeight="1" hidden="1"/>
    <row r="684" ht="13.5" customHeight="1" hidden="1"/>
    <row r="685" ht="13.5" customHeight="1" hidden="1"/>
    <row r="686" ht="13.5" customHeight="1" hidden="1"/>
    <row r="687" ht="13.5" customHeight="1" hidden="1"/>
    <row r="688" ht="13.5" customHeight="1" hidden="1"/>
    <row r="689" ht="13.5" customHeight="1" hidden="1"/>
    <row r="690" ht="13.5" customHeight="1" hidden="1"/>
    <row r="691" ht="13.5" customHeight="1" hidden="1"/>
    <row r="692" ht="13.5" customHeight="1" hidden="1"/>
    <row r="693" ht="13.5" customHeight="1" hidden="1"/>
    <row r="694" ht="13.5" customHeight="1" hidden="1"/>
    <row r="695" ht="13.5" customHeight="1" hidden="1"/>
    <row r="696" ht="13.5" customHeight="1" hidden="1"/>
    <row r="697" ht="13.5" customHeight="1" hidden="1"/>
    <row r="698" ht="13.5" customHeight="1" hidden="1"/>
    <row r="699" ht="13.5" customHeight="1" hidden="1"/>
    <row r="700" ht="13.5" customHeight="1" hidden="1"/>
    <row r="701" ht="13.5" customHeight="1" hidden="1"/>
    <row r="702" ht="13.5" customHeight="1" hidden="1"/>
    <row r="703" ht="13.5" customHeight="1" hidden="1"/>
    <row r="704" ht="13.5" customHeight="1" hidden="1"/>
    <row r="705" ht="13.5" customHeight="1" hidden="1"/>
    <row r="706" ht="13.5" customHeight="1" hidden="1"/>
    <row r="707" ht="13.5" customHeight="1" hidden="1"/>
    <row r="708" ht="13.5" customHeight="1" hidden="1"/>
    <row r="709" ht="13.5" customHeight="1" hidden="1"/>
    <row r="710" ht="13.5" customHeight="1" hidden="1"/>
    <row r="711" ht="13.5" customHeight="1" hidden="1"/>
    <row r="712" ht="13.5" customHeight="1" hidden="1"/>
    <row r="713" ht="13.5" customHeight="1" hidden="1"/>
    <row r="714" ht="13.5" customHeight="1" hidden="1"/>
    <row r="715" ht="13.5" customHeight="1" hidden="1"/>
    <row r="716" ht="13.5" customHeight="1" hidden="1"/>
    <row r="717" ht="13.5" customHeight="1" hidden="1"/>
    <row r="718" ht="13.5" customHeight="1" hidden="1"/>
    <row r="719" ht="13.5" customHeight="1" hidden="1"/>
    <row r="720" ht="13.5" customHeight="1" hidden="1"/>
    <row r="721" ht="13.5" customHeight="1" hidden="1"/>
    <row r="722" ht="13.5" customHeight="1" hidden="1"/>
    <row r="723" ht="13.5" customHeight="1" hidden="1"/>
    <row r="724" ht="13.5" customHeight="1" hidden="1"/>
    <row r="725" ht="13.5" customHeight="1" hidden="1"/>
    <row r="726" ht="13.5" customHeight="1" hidden="1"/>
    <row r="727" ht="13.5" customHeight="1" hidden="1"/>
    <row r="728" ht="13.5" customHeight="1" hidden="1"/>
    <row r="729" ht="13.5" customHeight="1" hidden="1"/>
    <row r="730" ht="13.5" customHeight="1" hidden="1"/>
    <row r="731" ht="13.5" customHeight="1" hidden="1"/>
    <row r="732" ht="13.5" customHeight="1" hidden="1"/>
    <row r="733" ht="13.5" customHeight="1" hidden="1"/>
    <row r="734" ht="13.5" customHeight="1" hidden="1"/>
    <row r="735" ht="13.5" customHeight="1" hidden="1"/>
    <row r="736" ht="13.5" customHeight="1" hidden="1"/>
    <row r="737" ht="13.5" customHeight="1" hidden="1"/>
    <row r="738" ht="13.5" customHeight="1" hidden="1"/>
    <row r="739" ht="13.5" customHeight="1" hidden="1"/>
    <row r="740" ht="13.5" customHeight="1" hidden="1"/>
    <row r="741" ht="13.5" customHeight="1" hidden="1"/>
    <row r="742" ht="13.5" customHeight="1" hidden="1"/>
    <row r="743" ht="13.5" customHeight="1" hidden="1"/>
    <row r="744" ht="13.5" customHeight="1" hidden="1"/>
    <row r="745" ht="13.5" customHeight="1" hidden="1"/>
    <row r="746" ht="13.5" customHeight="1" hidden="1"/>
    <row r="747" ht="13.5" customHeight="1" hidden="1"/>
    <row r="748" ht="13.5" customHeight="1" hidden="1"/>
    <row r="749" ht="13.5" customHeight="1" hidden="1"/>
    <row r="750" ht="13.5" customHeight="1" hidden="1"/>
    <row r="751" ht="13.5" customHeight="1" hidden="1"/>
    <row r="752" ht="13.5" customHeight="1" hidden="1"/>
    <row r="753" ht="13.5" customHeight="1" hidden="1"/>
    <row r="754" ht="13.5" customHeight="1" hidden="1"/>
    <row r="755" ht="13.5" customHeight="1" hidden="1"/>
    <row r="756" ht="13.5" customHeight="1" hidden="1"/>
    <row r="757" ht="13.5" customHeight="1" hidden="1"/>
    <row r="758" ht="13.5" customHeight="1" hidden="1"/>
    <row r="759" ht="13.5" customHeight="1" hidden="1"/>
    <row r="760" ht="13.5" customHeight="1" hidden="1"/>
    <row r="761" ht="13.5" customHeight="1" hidden="1"/>
    <row r="762" ht="13.5" customHeight="1" hidden="1"/>
    <row r="763" ht="13.5" customHeight="1" hidden="1"/>
    <row r="764" ht="13.5" customHeight="1" hidden="1"/>
    <row r="765" ht="13.5" customHeight="1" hidden="1"/>
    <row r="766" ht="13.5" customHeight="1" hidden="1"/>
    <row r="767" ht="13.5" customHeight="1" hidden="1"/>
    <row r="768" ht="13.5" customHeight="1" hidden="1"/>
    <row r="769" ht="13.5" customHeight="1" hidden="1"/>
    <row r="770" ht="13.5" customHeight="1" hidden="1"/>
    <row r="771" ht="13.5" customHeight="1" hidden="1"/>
    <row r="772" ht="13.5" customHeight="1" hidden="1"/>
    <row r="773" ht="13.5" customHeight="1" hidden="1"/>
    <row r="774" ht="13.5" customHeight="1" hidden="1"/>
    <row r="775" ht="13.5" customHeight="1" hidden="1"/>
    <row r="776" ht="13.5" customHeight="1" hidden="1"/>
    <row r="777" ht="13.5" customHeight="1" hidden="1"/>
    <row r="778" ht="13.5" customHeight="1" hidden="1"/>
    <row r="779" ht="13.5" customHeight="1" hidden="1"/>
    <row r="780" ht="13.5" customHeight="1" hidden="1"/>
    <row r="781" ht="13.5" customHeight="1" hidden="1"/>
    <row r="782" ht="13.5" customHeight="1" hidden="1"/>
    <row r="783" ht="13.5" customHeight="1" hidden="1"/>
    <row r="784" ht="13.5" customHeight="1" hidden="1"/>
    <row r="785" ht="13.5" customHeight="1" hidden="1"/>
    <row r="786" ht="13.5" customHeight="1" hidden="1"/>
    <row r="787" ht="13.5" customHeight="1" hidden="1"/>
    <row r="788" ht="13.5" customHeight="1" hidden="1"/>
    <row r="789" ht="13.5" customHeight="1" hidden="1"/>
    <row r="790" ht="13.5" customHeight="1" hidden="1"/>
    <row r="791" ht="13.5" customHeight="1" hidden="1"/>
    <row r="792" ht="13.5" customHeight="1" hidden="1"/>
    <row r="793" ht="13.5" customHeight="1" hidden="1"/>
    <row r="794" ht="13.5" customHeight="1" hidden="1"/>
    <row r="795" ht="13.5" customHeight="1" hidden="1"/>
    <row r="796" ht="13.5" customHeight="1" hidden="1"/>
    <row r="797" ht="13.5" customHeight="1" hidden="1"/>
    <row r="798" ht="13.5" customHeight="1" hidden="1"/>
    <row r="799" ht="13.5" customHeight="1" hidden="1"/>
    <row r="800" ht="13.5" customHeight="1" hidden="1"/>
    <row r="801" ht="13.5" customHeight="1" hidden="1"/>
    <row r="802" ht="13.5" customHeight="1" hidden="1"/>
    <row r="803" ht="13.5" customHeight="1" hidden="1"/>
    <row r="804" ht="13.5" customHeight="1" hidden="1"/>
    <row r="805" ht="13.5" customHeight="1" hidden="1"/>
    <row r="806" ht="13.5" customHeight="1" hidden="1"/>
    <row r="807" ht="13.5" customHeight="1" hidden="1"/>
    <row r="808" ht="13.5" customHeight="1" hidden="1"/>
    <row r="809" ht="13.5" customHeight="1" hidden="1"/>
    <row r="810" ht="13.5" customHeight="1" hidden="1"/>
    <row r="811" ht="13.5" customHeight="1" hidden="1"/>
    <row r="812" ht="13.5" customHeight="1" hidden="1"/>
    <row r="813" ht="13.5" customHeight="1" hidden="1"/>
    <row r="814" ht="13.5" customHeight="1" hidden="1"/>
    <row r="815" ht="13.5" customHeight="1" hidden="1"/>
    <row r="816" ht="13.5" customHeight="1" hidden="1"/>
    <row r="817" ht="13.5" customHeight="1" hidden="1"/>
    <row r="818" ht="13.5" customHeight="1" hidden="1"/>
    <row r="819" ht="13.5" customHeight="1" hidden="1"/>
    <row r="820" ht="13.5" customHeight="1" hidden="1"/>
    <row r="821" ht="13.5" customHeight="1" hidden="1"/>
    <row r="822" ht="13.5" customHeight="1" hidden="1"/>
    <row r="823" ht="13.5" customHeight="1" hidden="1"/>
    <row r="824" ht="13.5" customHeight="1" hidden="1"/>
    <row r="825" ht="13.5" customHeight="1" hidden="1"/>
    <row r="826" ht="13.5" customHeight="1" hidden="1"/>
    <row r="827" ht="13.5" customHeight="1" hidden="1"/>
    <row r="828" ht="13.5" customHeight="1" hidden="1"/>
    <row r="829" ht="13.5" customHeight="1" hidden="1"/>
    <row r="830" ht="13.5" customHeight="1" hidden="1"/>
    <row r="831" ht="13.5" customHeight="1" hidden="1"/>
    <row r="832" ht="13.5" customHeight="1" hidden="1"/>
    <row r="833" ht="13.5" customHeight="1" hidden="1"/>
    <row r="834" ht="13.5" customHeight="1" hidden="1"/>
    <row r="835" ht="13.5" customHeight="1" hidden="1"/>
    <row r="836" ht="13.5" customHeight="1" hidden="1"/>
    <row r="837" ht="13.5" customHeight="1" hidden="1"/>
    <row r="838" ht="13.5" customHeight="1" hidden="1"/>
    <row r="839" ht="13.5" customHeight="1" hidden="1"/>
    <row r="840" ht="13.5" customHeight="1" hidden="1"/>
    <row r="841" ht="13.5" customHeight="1" hidden="1"/>
    <row r="842" ht="13.5" customHeight="1" hidden="1"/>
    <row r="843" ht="13.5" customHeight="1" hidden="1"/>
    <row r="844" ht="13.5" customHeight="1" hidden="1"/>
    <row r="845" ht="13.5" customHeight="1" hidden="1"/>
    <row r="846" ht="13.5" customHeight="1" hidden="1"/>
    <row r="847" ht="13.5" customHeight="1" hidden="1"/>
    <row r="848" ht="13.5" customHeight="1" hidden="1"/>
    <row r="849" ht="13.5" customHeight="1" hidden="1"/>
    <row r="850" ht="13.5" customHeight="1" hidden="1"/>
    <row r="851" ht="13.5" customHeight="1" hidden="1"/>
    <row r="852" ht="13.5" customHeight="1" hidden="1"/>
    <row r="853" ht="13.5" customHeight="1" hidden="1"/>
    <row r="854" ht="13.5" customHeight="1" hidden="1"/>
    <row r="855" ht="13.5" customHeight="1" hidden="1"/>
    <row r="856" ht="13.5" customHeight="1" hidden="1"/>
    <row r="857" ht="13.5" customHeight="1" hidden="1"/>
    <row r="858" ht="13.5" customHeight="1" hidden="1"/>
    <row r="859" ht="13.5" customHeight="1" hidden="1"/>
    <row r="860" ht="13.5" customHeight="1" hidden="1"/>
    <row r="861" ht="13.5" customHeight="1" hidden="1"/>
    <row r="862" ht="13.5" customHeight="1" hidden="1"/>
    <row r="863" ht="13.5" customHeight="1" hidden="1"/>
    <row r="864" ht="13.5" customHeight="1" hidden="1"/>
    <row r="865" ht="13.5" customHeight="1" hidden="1"/>
    <row r="866" ht="13.5" customHeight="1" hidden="1"/>
    <row r="867" ht="13.5" customHeight="1" hidden="1"/>
    <row r="868" ht="13.5" customHeight="1" hidden="1"/>
    <row r="869" ht="13.5" customHeight="1" hidden="1"/>
    <row r="870" ht="13.5" customHeight="1" hidden="1"/>
    <row r="871" ht="13.5" customHeight="1" hidden="1"/>
    <row r="872" ht="13.5" customHeight="1" hidden="1"/>
    <row r="873" ht="13.5" customHeight="1" hidden="1"/>
    <row r="874" ht="13.5" customHeight="1" hidden="1"/>
    <row r="875" ht="13.5" customHeight="1" hidden="1"/>
    <row r="876" ht="13.5" customHeight="1" hidden="1"/>
    <row r="877" ht="13.5" customHeight="1" hidden="1"/>
    <row r="878" ht="13.5" customHeight="1" hidden="1"/>
    <row r="879" ht="13.5" customHeight="1" hidden="1"/>
    <row r="880" ht="13.5" customHeight="1" hidden="1"/>
    <row r="881" ht="13.5" customHeight="1" hidden="1"/>
    <row r="882" ht="13.5" customHeight="1" hidden="1"/>
    <row r="883" ht="13.5" customHeight="1" hidden="1"/>
    <row r="884" ht="13.5" customHeight="1" hidden="1"/>
    <row r="885" ht="13.5" customHeight="1" hidden="1"/>
    <row r="886" ht="13.5" customHeight="1" hidden="1"/>
    <row r="887" ht="13.5" customHeight="1" hidden="1"/>
    <row r="888" ht="13.5" customHeight="1" hidden="1"/>
    <row r="889" ht="13.5" customHeight="1" hidden="1"/>
    <row r="890" ht="13.5" customHeight="1" hidden="1"/>
    <row r="891" ht="13.5" customHeight="1" hidden="1"/>
    <row r="892" ht="13.5" customHeight="1" hidden="1"/>
    <row r="893" ht="13.5" customHeight="1" hidden="1"/>
    <row r="894" ht="13.5" customHeight="1" hidden="1"/>
    <row r="895" ht="13.5" customHeight="1" hidden="1"/>
    <row r="896" ht="13.5" customHeight="1" hidden="1"/>
    <row r="897" ht="13.5" customHeight="1" hidden="1"/>
    <row r="898" ht="13.5" customHeight="1" hidden="1"/>
    <row r="899" ht="13.5" customHeight="1" hidden="1"/>
    <row r="900" ht="13.5" customHeight="1" hidden="1"/>
    <row r="901" ht="13.5" customHeight="1" hidden="1"/>
    <row r="902" ht="13.5" customHeight="1" hidden="1"/>
    <row r="903" ht="13.5" customHeight="1" hidden="1"/>
    <row r="904" ht="13.5" customHeight="1" hidden="1"/>
    <row r="905" ht="13.5" customHeight="1" hidden="1"/>
    <row r="906" ht="13.5" customHeight="1" hidden="1"/>
    <row r="907" ht="13.5" customHeight="1" hidden="1"/>
    <row r="908" ht="13.5" customHeight="1" hidden="1"/>
    <row r="909" ht="13.5" customHeight="1" hidden="1"/>
    <row r="910" ht="13.5" customHeight="1" hidden="1"/>
    <row r="911" ht="13.5" customHeight="1" hidden="1"/>
    <row r="912" ht="13.5" customHeight="1" hidden="1"/>
    <row r="913" ht="13.5" customHeight="1" hidden="1"/>
    <row r="914" ht="13.5" customHeight="1" hidden="1"/>
    <row r="915" ht="13.5" customHeight="1" hidden="1"/>
    <row r="916" ht="13.5" customHeight="1" hidden="1"/>
    <row r="917" ht="13.5" customHeight="1" hidden="1"/>
    <row r="918" ht="13.5" customHeight="1" hidden="1"/>
    <row r="919" ht="13.5" customHeight="1" hidden="1"/>
    <row r="920" ht="13.5" customHeight="1" hidden="1"/>
    <row r="921" ht="13.5" customHeight="1" hidden="1"/>
    <row r="922" ht="13.5" customHeight="1" hidden="1"/>
    <row r="923" ht="13.5" customHeight="1" hidden="1"/>
    <row r="924" ht="13.5" customHeight="1" hidden="1"/>
    <row r="925" ht="13.5" customHeight="1" hidden="1"/>
    <row r="926" ht="13.5" customHeight="1" hidden="1"/>
    <row r="927" ht="13.5" customHeight="1" hidden="1"/>
    <row r="928" ht="13.5" customHeight="1" hidden="1"/>
    <row r="929" ht="13.5" customHeight="1" hidden="1"/>
    <row r="930" ht="13.5" customHeight="1" hidden="1"/>
    <row r="931" ht="13.5" customHeight="1" hidden="1"/>
    <row r="932" ht="13.5" customHeight="1" hidden="1"/>
    <row r="933" ht="13.5" customHeight="1" hidden="1"/>
    <row r="934" ht="13.5" customHeight="1" hidden="1"/>
    <row r="935" ht="13.5" customHeight="1" hidden="1"/>
    <row r="936" ht="13.5" customHeight="1" hidden="1"/>
    <row r="937" ht="13.5" customHeight="1" hidden="1"/>
    <row r="938" ht="13.5" customHeight="1" hidden="1"/>
    <row r="939" ht="13.5" customHeight="1" hidden="1"/>
    <row r="940" ht="13.5" customHeight="1" hidden="1"/>
    <row r="941" ht="13.5" customHeight="1" hidden="1"/>
    <row r="942" ht="13.5" customHeight="1" hidden="1"/>
    <row r="943" ht="13.5" customHeight="1" hidden="1"/>
    <row r="944" ht="13.5" customHeight="1" hidden="1"/>
    <row r="945" ht="13.5" customHeight="1" hidden="1"/>
    <row r="946" ht="13.5" customHeight="1" hidden="1"/>
    <row r="947" ht="13.5" customHeight="1" hidden="1"/>
    <row r="948" ht="13.5" customHeight="1" hidden="1"/>
    <row r="949" ht="13.5" customHeight="1" hidden="1"/>
    <row r="950" ht="13.5" customHeight="1" hidden="1"/>
    <row r="951" ht="13.5" customHeight="1" hidden="1"/>
    <row r="952" ht="13.5" customHeight="1" hidden="1"/>
    <row r="953" ht="13.5" customHeight="1" hidden="1"/>
    <row r="954" ht="13.5" customHeight="1" hidden="1"/>
    <row r="955" ht="13.5" customHeight="1" hidden="1"/>
    <row r="956" ht="13.5" customHeight="1" hidden="1"/>
    <row r="957" ht="13.5" customHeight="1" hidden="1"/>
    <row r="958" ht="13.5" customHeight="1" hidden="1"/>
    <row r="959" ht="13.5" customHeight="1" hidden="1"/>
    <row r="960" ht="13.5" customHeight="1" hidden="1"/>
    <row r="961" ht="13.5" customHeight="1" hidden="1"/>
    <row r="962" ht="13.5" customHeight="1" hidden="1"/>
    <row r="963" ht="0.75" customHeight="1"/>
    <row r="964" ht="13.5" customHeight="1" hidden="1"/>
    <row r="965" ht="13.5" customHeight="1" hidden="1"/>
    <row r="966" ht="13.5" customHeight="1" hidden="1"/>
    <row r="967" ht="13.5" customHeight="1" hidden="1"/>
    <row r="968" ht="13.5" customHeight="1" hidden="1"/>
    <row r="969" ht="13.5" customHeight="1" hidden="1"/>
    <row r="970" ht="13.5" customHeight="1" hidden="1"/>
    <row r="971" ht="13.5" customHeight="1" hidden="1"/>
    <row r="972" ht="13.5" customHeight="1" hidden="1"/>
    <row r="973" ht="13.5" customHeight="1" hidden="1"/>
    <row r="974" ht="13.5" customHeight="1" hidden="1"/>
    <row r="975" ht="13.5" customHeight="1" hidden="1"/>
    <row r="976" ht="13.5" customHeight="1" hidden="1"/>
    <row r="977" ht="13.5" customHeight="1" hidden="1"/>
    <row r="978" ht="13.5" customHeight="1" hidden="1"/>
    <row r="979" ht="13.5" customHeight="1" hidden="1"/>
    <row r="980" ht="13.5" customHeight="1" hidden="1"/>
    <row r="981" ht="13.5" customHeight="1" hidden="1"/>
    <row r="982" ht="13.5" customHeight="1" hidden="1"/>
    <row r="983" ht="13.5" customHeight="1" hidden="1"/>
    <row r="984" ht="13.5" customHeight="1" hidden="1"/>
    <row r="985" ht="13.5" customHeight="1" hidden="1"/>
    <row r="986" ht="13.5" customHeight="1" hidden="1"/>
    <row r="987" ht="13.5" customHeight="1" hidden="1"/>
  </sheetData>
  <sheetProtection password="C6BE" sheet="1" objects="1" scenarios="1"/>
  <mergeCells count="24">
    <mergeCell ref="H32:I32"/>
    <mergeCell ref="H35:I35"/>
    <mergeCell ref="H36:I36"/>
    <mergeCell ref="L9:M9"/>
    <mergeCell ref="L10:M10"/>
    <mergeCell ref="L11:M11"/>
    <mergeCell ref="J20:M20"/>
    <mergeCell ref="J19:M19"/>
    <mergeCell ref="H34:I34"/>
    <mergeCell ref="H33:I33"/>
    <mergeCell ref="A26:B26"/>
    <mergeCell ref="D26:E26"/>
    <mergeCell ref="K26:L26"/>
    <mergeCell ref="H26:I26"/>
    <mergeCell ref="J16:M16"/>
    <mergeCell ref="L18:M18"/>
    <mergeCell ref="J17:M17"/>
    <mergeCell ref="C16:F16"/>
    <mergeCell ref="C17:F17"/>
    <mergeCell ref="C20:F20"/>
    <mergeCell ref="C19:F19"/>
    <mergeCell ref="C18:D18"/>
    <mergeCell ref="J18:K18"/>
    <mergeCell ref="E18:F18"/>
  </mergeCells>
  <conditionalFormatting sqref="B11:D11">
    <cfRule type="expression" priority="1" dxfId="6" stopIfTrue="1">
      <formula>$A11&lt;&gt;""</formula>
    </cfRule>
  </conditionalFormatting>
  <conditionalFormatting sqref="A11">
    <cfRule type="expression" priority="2" dxfId="5" stopIfTrue="1">
      <formula>$A11&lt;&gt;""</formula>
    </cfRule>
  </conditionalFormatting>
  <conditionalFormatting sqref="A26 M26 A23:F25 J26:K26 F26 C26:D26 H26 H23:M25 L18 C16:C20 E18 J16:J20">
    <cfRule type="expression" priority="3" dxfId="1" stopIfTrue="1">
      <formula>$A$1=TRUE</formula>
    </cfRule>
  </conditionalFormatting>
  <conditionalFormatting sqref="M28:P34 F28:G34 H28:H33">
    <cfRule type="expression" priority="4" dxfId="3" stopIfTrue="1">
      <formula>$G$21=TRUE</formula>
    </cfRule>
  </conditionalFormatting>
  <dataValidations count="2">
    <dataValidation type="date" allowBlank="1" showInputMessage="1" showErrorMessage="1" errorTitle="Invoer onjuist" error="De datum dient in het jaar 2012 te liggen.&#10;&#10;Datumnotatie: DD-MM-JJJJ." sqref="A26:B26 H26:I26">
      <formula1>$Q26</formula1>
      <formula2>$R26</formula2>
    </dataValidation>
    <dataValidation type="whole" allowBlank="1" showInputMessage="1" showErrorMessage="1" errorTitle="Invoer onjuist" error="U dient een bestaand instellingsnummer in te vullen." sqref="F12">
      <formula1>1</formula1>
      <formula2>9999</formula2>
    </dataValidation>
  </dataValidations>
  <printOptions/>
  <pageMargins left="0.4330708661417323" right="0.2755905511811024" top="0.1968503937007874" bottom="0.1968503937007874" header="7.874015748031496" footer="0.1968503937007874"/>
  <pageSetup horizontalDpi="600" verticalDpi="600" orientation="landscape" paperSize="9" scale="8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G3" sqref="G3"/>
    </sheetView>
  </sheetViews>
  <sheetFormatPr defaultColWidth="0" defaultRowHeight="0" customHeight="1" zeroHeight="1"/>
  <cols>
    <col min="1" max="1" width="7.00390625" style="30" customWidth="1"/>
    <col min="2" max="2" width="58.8515625" style="30" customWidth="1"/>
    <col min="3" max="3" width="24.140625" style="83" customWidth="1"/>
    <col min="4" max="4" width="11.28125" style="30" customWidth="1"/>
    <col min="5" max="5" width="18.28125" style="74" customWidth="1"/>
    <col min="6" max="6" width="7.00390625" style="75" customWidth="1"/>
    <col min="7" max="7" width="6.57421875" style="75" hidden="1" customWidth="1"/>
    <col min="8" max="8" width="4.7109375" style="30" hidden="1" customWidth="1"/>
    <col min="9" max="16384" width="9.140625" style="30" hidden="1" customWidth="1"/>
  </cols>
  <sheetData>
    <row r="1" spans="1:7" ht="19.5" customHeight="1">
      <c r="A1" s="73" t="s">
        <v>82</v>
      </c>
      <c r="D1" s="58" t="b">
        <f>Voorblad!A1</f>
        <v>1</v>
      </c>
      <c r="G1" s="74"/>
    </row>
    <row r="2" spans="1:9" ht="12.75" customHeight="1">
      <c r="A2" s="68"/>
      <c r="B2" s="68"/>
      <c r="C2" s="84"/>
      <c r="D2" s="68"/>
      <c r="E2" s="74" t="s">
        <v>22</v>
      </c>
      <c r="I2" s="30">
        <v>201</v>
      </c>
    </row>
    <row r="3" spans="1:5" ht="12.75" customHeight="1">
      <c r="A3" s="68" t="s">
        <v>20</v>
      </c>
      <c r="B3" s="68"/>
      <c r="C3" s="84"/>
      <c r="D3" s="68"/>
      <c r="E3" s="75" t="str">
        <f>$I2&amp;"/"&amp;Voorblad!F12</f>
        <v>201/1200</v>
      </c>
    </row>
    <row r="4" spans="1:5" ht="12.75" customHeight="1">
      <c r="A4" s="68"/>
      <c r="B4" s="68"/>
      <c r="C4" s="84"/>
      <c r="D4" s="68"/>
      <c r="E4" s="69"/>
    </row>
    <row r="5" spans="1:11" s="77" customFormat="1" ht="15.75" customHeight="1">
      <c r="A5" s="72"/>
      <c r="B5" s="50" t="s">
        <v>53</v>
      </c>
      <c r="C5" s="135"/>
      <c r="D5" s="61" t="s">
        <v>27</v>
      </c>
      <c r="E5" s="76" t="s">
        <v>23</v>
      </c>
      <c r="I5" s="76" t="s">
        <v>29</v>
      </c>
      <c r="J5" s="76" t="s">
        <v>30</v>
      </c>
      <c r="K5" s="76" t="s">
        <v>28</v>
      </c>
    </row>
    <row r="6" spans="1:11" ht="15.75" customHeight="1">
      <c r="A6" s="59">
        <v>201</v>
      </c>
      <c r="B6" s="52" t="s">
        <v>54</v>
      </c>
      <c r="C6" s="53"/>
      <c r="D6" s="86"/>
      <c r="E6" s="54"/>
      <c r="H6" s="30">
        <v>1</v>
      </c>
      <c r="I6" s="91" t="str">
        <f>"PA"&amp;J6</f>
        <v>PAHEPB</v>
      </c>
      <c r="J6" s="91" t="s">
        <v>31</v>
      </c>
      <c r="K6" s="92" t="str">
        <f>J6&amp;"K"</f>
        <v>HEPBK</v>
      </c>
    </row>
    <row r="7" spans="1:11" ht="15.75" customHeight="1">
      <c r="A7" s="51">
        <v>202</v>
      </c>
      <c r="B7" s="52" t="s">
        <v>55</v>
      </c>
      <c r="C7" s="53"/>
      <c r="D7" s="86"/>
      <c r="E7" s="54"/>
      <c r="I7" s="91"/>
      <c r="J7" s="91"/>
      <c r="K7" s="92"/>
    </row>
    <row r="8" spans="1:11" ht="15.75" customHeight="1">
      <c r="A8" s="51">
        <v>203</v>
      </c>
      <c r="B8" s="1" t="s">
        <v>83</v>
      </c>
      <c r="C8" s="2"/>
      <c r="D8" s="87"/>
      <c r="E8" s="54"/>
      <c r="I8" s="91" t="str">
        <f>"PA"&amp;J8</f>
        <v>PAPKOK</v>
      </c>
      <c r="J8" s="91" t="s">
        <v>32</v>
      </c>
      <c r="K8" s="92" t="str">
        <f>J8&amp;"K"</f>
        <v>PKOKK</v>
      </c>
    </row>
    <row r="9" spans="1:11" ht="15.75" customHeight="1">
      <c r="A9" s="51">
        <v>204</v>
      </c>
      <c r="B9" s="1" t="s">
        <v>62</v>
      </c>
      <c r="C9" s="2"/>
      <c r="D9" s="87"/>
      <c r="E9" s="54"/>
      <c r="I9" s="91"/>
      <c r="J9" s="91"/>
      <c r="K9" s="92"/>
    </row>
    <row r="10" spans="1:11" ht="15.75" customHeight="1">
      <c r="A10" s="51">
        <v>205</v>
      </c>
      <c r="B10" s="1" t="s">
        <v>56</v>
      </c>
      <c r="C10" s="2"/>
      <c r="D10" s="120" t="s">
        <v>24</v>
      </c>
      <c r="E10" s="54"/>
      <c r="I10" s="91" t="str">
        <f aca="true" t="shared" si="0" ref="I10:I17">"PA"&amp;J10</f>
        <v>PADKH</v>
      </c>
      <c r="J10" s="91" t="s">
        <v>33</v>
      </c>
      <c r="K10" s="92" t="str">
        <f aca="true" t="shared" si="1" ref="K10:K17">J10&amp;"K"</f>
        <v>DKHK</v>
      </c>
    </row>
    <row r="11" spans="1:11" ht="15.75" customHeight="1">
      <c r="A11" s="51">
        <f aca="true" t="shared" si="2" ref="A11:A18">A10+1</f>
        <v>206</v>
      </c>
      <c r="B11" s="1" t="s">
        <v>57</v>
      </c>
      <c r="C11" s="2"/>
      <c r="D11" s="120" t="s">
        <v>24</v>
      </c>
      <c r="E11" s="54"/>
      <c r="I11" s="91" t="str">
        <f t="shared" si="0"/>
        <v>PADKHH</v>
      </c>
      <c r="J11" s="91" t="s">
        <v>34</v>
      </c>
      <c r="K11" s="92" t="str">
        <f t="shared" si="1"/>
        <v>DKHHK</v>
      </c>
    </row>
    <row r="12" spans="1:11" ht="15.75" customHeight="1">
      <c r="A12" s="51">
        <f t="shared" si="2"/>
        <v>207</v>
      </c>
      <c r="B12" s="52" t="s">
        <v>76</v>
      </c>
      <c r="C12" s="53"/>
      <c r="D12" s="121"/>
      <c r="E12" s="54"/>
      <c r="H12" s="30">
        <v>2</v>
      </c>
      <c r="I12" s="91" t="str">
        <f t="shared" si="0"/>
        <v>PABMR</v>
      </c>
      <c r="J12" s="91" t="s">
        <v>35</v>
      </c>
      <c r="K12" s="92" t="str">
        <f t="shared" si="1"/>
        <v>BMRK</v>
      </c>
    </row>
    <row r="13" spans="1:11" ht="15.75" customHeight="1">
      <c r="A13" s="51">
        <v>208</v>
      </c>
      <c r="B13" s="52" t="s">
        <v>75</v>
      </c>
      <c r="C13" s="53"/>
      <c r="D13" s="121"/>
      <c r="E13" s="54"/>
      <c r="I13" s="91"/>
      <c r="J13" s="91"/>
      <c r="K13" s="92"/>
    </row>
    <row r="14" spans="1:11" ht="15.75" customHeight="1">
      <c r="A14" s="51">
        <v>209</v>
      </c>
      <c r="B14" s="52" t="s">
        <v>58</v>
      </c>
      <c r="C14" s="53"/>
      <c r="D14" s="86"/>
      <c r="E14" s="54"/>
      <c r="I14" s="91" t="str">
        <f t="shared" si="0"/>
        <v>PAMENC</v>
      </c>
      <c r="J14" s="91" t="s">
        <v>36</v>
      </c>
      <c r="K14" s="92" t="str">
        <f t="shared" si="1"/>
        <v>MENCK</v>
      </c>
    </row>
    <row r="15" spans="1:11" ht="15.75" customHeight="1">
      <c r="A15" s="51">
        <f t="shared" si="2"/>
        <v>210</v>
      </c>
      <c r="B15" s="52" t="s">
        <v>59</v>
      </c>
      <c r="C15" s="53"/>
      <c r="D15" s="53"/>
      <c r="E15" s="54"/>
      <c r="I15" s="91" t="str">
        <f t="shared" si="0"/>
        <v>PADK4</v>
      </c>
      <c r="J15" s="91" t="s">
        <v>42</v>
      </c>
      <c r="K15" s="92" t="str">
        <f t="shared" si="1"/>
        <v>DK4K</v>
      </c>
    </row>
    <row r="16" spans="1:11" ht="15.75" customHeight="1">
      <c r="A16" s="51">
        <f t="shared" si="2"/>
        <v>211</v>
      </c>
      <c r="B16" s="52" t="s">
        <v>60</v>
      </c>
      <c r="C16" s="53"/>
      <c r="D16" s="86"/>
      <c r="E16" s="54"/>
      <c r="I16" s="91" t="str">
        <f t="shared" si="0"/>
        <v>PAHIB</v>
      </c>
      <c r="J16" s="91" t="s">
        <v>37</v>
      </c>
      <c r="K16" s="92" t="str">
        <f t="shared" si="1"/>
        <v>HIBK</v>
      </c>
    </row>
    <row r="17" spans="1:11" ht="15.75" customHeight="1">
      <c r="A17" s="51">
        <f t="shared" si="2"/>
        <v>212</v>
      </c>
      <c r="B17" s="52" t="s">
        <v>61</v>
      </c>
      <c r="C17" s="53"/>
      <c r="D17" s="121"/>
      <c r="E17" s="54"/>
      <c r="H17" s="30">
        <v>3</v>
      </c>
      <c r="I17" s="91" t="str">
        <f t="shared" si="0"/>
        <v>PADTP</v>
      </c>
      <c r="J17" s="91" t="s">
        <v>38</v>
      </c>
      <c r="K17" s="92" t="str">
        <f t="shared" si="1"/>
        <v>DTPK</v>
      </c>
    </row>
    <row r="18" spans="1:11" ht="15.75" customHeight="1">
      <c r="A18" s="61">
        <f t="shared" si="2"/>
        <v>213</v>
      </c>
      <c r="B18" s="55" t="str">
        <f>"Totaal aantal vaccinaties: ("&amp;A6&amp;") t/m ("&amp;A17&amp;")"</f>
        <v>Totaal aantal vaccinaties: (201) t/m (212)</v>
      </c>
      <c r="C18" s="89"/>
      <c r="D18" s="85"/>
      <c r="E18" s="57">
        <f>SUM(E6:E17)</f>
        <v>0</v>
      </c>
      <c r="I18" s="90" t="s">
        <v>39</v>
      </c>
      <c r="J18" s="90"/>
      <c r="K18" s="57"/>
    </row>
    <row r="19" spans="1:9" ht="15.75" customHeight="1">
      <c r="A19" s="70"/>
      <c r="B19" s="60"/>
      <c r="C19" s="70"/>
      <c r="D19" s="60"/>
      <c r="E19" s="79"/>
      <c r="H19" s="75" t="s">
        <v>41</v>
      </c>
      <c r="I19" s="91" t="str">
        <f>I10</f>
        <v>PADKH</v>
      </c>
    </row>
    <row r="20" spans="1:9" ht="15.75" customHeight="1">
      <c r="A20" s="113"/>
      <c r="B20" s="114"/>
      <c r="C20" s="113"/>
      <c r="D20" s="114"/>
      <c r="E20" s="31"/>
      <c r="H20" s="75"/>
      <c r="I20" s="91"/>
    </row>
    <row r="21" spans="1:9" ht="15.75" customHeight="1">
      <c r="A21" s="112"/>
      <c r="B21" s="112"/>
      <c r="C21" s="112"/>
      <c r="D21" s="112"/>
      <c r="E21" s="74" t="s">
        <v>26</v>
      </c>
      <c r="H21" s="75"/>
      <c r="I21" s="91"/>
    </row>
    <row r="22" spans="1:9" ht="15.75" customHeight="1">
      <c r="A22" s="68"/>
      <c r="B22" s="112"/>
      <c r="C22" s="112"/>
      <c r="D22" s="112"/>
      <c r="E22" s="75" t="str">
        <f>$I2&amp;"/"&amp;Voorblad!F12</f>
        <v>201/1200</v>
      </c>
      <c r="H22" s="75"/>
      <c r="I22" s="91"/>
    </row>
    <row r="23" spans="1:9" ht="15.75" customHeight="1">
      <c r="A23" s="129" t="s">
        <v>65</v>
      </c>
      <c r="B23" s="112"/>
      <c r="C23" s="112"/>
      <c r="D23" s="112"/>
      <c r="E23" s="112"/>
      <c r="H23" s="75"/>
      <c r="I23" s="91"/>
    </row>
    <row r="24" spans="1:9" ht="15.75" customHeight="1">
      <c r="A24" s="59">
        <v>301</v>
      </c>
      <c r="B24" s="2" t="s">
        <v>43</v>
      </c>
      <c r="C24" s="2"/>
      <c r="D24" s="87"/>
      <c r="E24" s="54"/>
      <c r="H24" s="75"/>
      <c r="I24" s="91"/>
    </row>
    <row r="25" spans="1:9" ht="15.75" customHeight="1">
      <c r="A25" s="59">
        <f>A24+1</f>
        <v>302</v>
      </c>
      <c r="B25" s="2" t="s">
        <v>63</v>
      </c>
      <c r="C25" s="2"/>
      <c r="D25" s="87"/>
      <c r="E25" s="54"/>
      <c r="H25" s="75"/>
      <c r="I25" s="91"/>
    </row>
    <row r="26" spans="1:9" ht="15.75" customHeight="1">
      <c r="A26" s="104">
        <v>303</v>
      </c>
      <c r="B26" s="102" t="s">
        <v>44</v>
      </c>
      <c r="C26" s="102"/>
      <c r="D26" s="103"/>
      <c r="E26" s="54"/>
      <c r="H26" s="75"/>
      <c r="I26" s="91"/>
    </row>
    <row r="27" spans="1:9" ht="15.75" customHeight="1">
      <c r="A27" s="59">
        <v>304</v>
      </c>
      <c r="B27" s="53" t="s">
        <v>45</v>
      </c>
      <c r="C27" s="53"/>
      <c r="D27" s="86"/>
      <c r="E27" s="54"/>
      <c r="H27" s="75"/>
      <c r="I27" s="91"/>
    </row>
    <row r="28" spans="1:9" ht="15.75" customHeight="1">
      <c r="A28" s="70"/>
      <c r="B28" s="60"/>
      <c r="C28" s="60"/>
      <c r="D28" s="70"/>
      <c r="E28" s="128"/>
      <c r="H28" s="75"/>
      <c r="I28" s="91"/>
    </row>
    <row r="29" spans="1:9" ht="15.75" customHeight="1">
      <c r="A29" s="155" t="s">
        <v>74</v>
      </c>
      <c r="B29" s="156"/>
      <c r="C29" s="71"/>
      <c r="D29" s="130"/>
      <c r="E29" s="78"/>
      <c r="H29" s="75"/>
      <c r="I29" s="91"/>
    </row>
    <row r="30" spans="1:9" ht="15.75" customHeight="1">
      <c r="A30" s="59">
        <v>305</v>
      </c>
      <c r="B30" s="53" t="s">
        <v>74</v>
      </c>
      <c r="C30" s="53"/>
      <c r="D30" s="53"/>
      <c r="E30" s="95"/>
      <c r="H30" s="75"/>
      <c r="I30" s="91"/>
    </row>
    <row r="31" spans="1:9" ht="15.75" customHeight="1" thickBot="1">
      <c r="A31" s="59">
        <f>A30+1</f>
        <v>306</v>
      </c>
      <c r="B31" s="53" t="s">
        <v>77</v>
      </c>
      <c r="C31" s="96" t="str">
        <f>"       regel "&amp;A24&amp;"  x"</f>
        <v>       regel 301  x</v>
      </c>
      <c r="D31" s="107">
        <v>18.67</v>
      </c>
      <c r="E31" s="101">
        <f>E24*D31</f>
        <v>0</v>
      </c>
      <c r="H31" s="75"/>
      <c r="I31" s="91"/>
    </row>
    <row r="32" spans="1:9" ht="15.75" customHeight="1" thickBot="1">
      <c r="A32" s="61">
        <f>A31+1</f>
        <v>307</v>
      </c>
      <c r="B32" s="56" t="str">
        <f>"Kosten hielprikgemeenschap in budget: ("&amp;A30&amp;"), tenzij ("&amp;A30&amp;") &gt; ("&amp;A31&amp;"), dan ("&amp;A31&amp;")"</f>
        <v>Kosten hielprikgemeenschap in budget: (305), tenzij (305) &gt; (306), dan (306)</v>
      </c>
      <c r="C32" s="97"/>
      <c r="D32" s="98"/>
      <c r="E32" s="108">
        <f>IF(E30&gt;E31,E31,E30)</f>
        <v>0</v>
      </c>
      <c r="H32" s="75"/>
      <c r="I32" s="91"/>
    </row>
    <row r="33" spans="1:9" ht="15.75" customHeight="1">
      <c r="A33" s="131"/>
      <c r="B33" s="132"/>
      <c r="C33" s="133"/>
      <c r="D33" s="134"/>
      <c r="E33" s="99"/>
      <c r="H33" s="75"/>
      <c r="I33" s="91"/>
    </row>
    <row r="34" spans="1:9" ht="15.75" customHeight="1">
      <c r="A34" s="155" t="s">
        <v>70</v>
      </c>
      <c r="B34" s="157"/>
      <c r="C34" s="105"/>
      <c r="D34" s="106"/>
      <c r="E34" s="99"/>
      <c r="H34" s="75"/>
      <c r="I34" s="91"/>
    </row>
    <row r="35" spans="1:9" s="81" customFormat="1" ht="15.75" customHeight="1">
      <c r="A35" s="59">
        <f>A32+1</f>
        <v>308</v>
      </c>
      <c r="B35" s="53" t="s">
        <v>66</v>
      </c>
      <c r="C35" s="53"/>
      <c r="D35" s="53"/>
      <c r="E35" s="95"/>
      <c r="F35" s="88"/>
      <c r="G35" s="88"/>
      <c r="H35" s="82" t="s">
        <v>41</v>
      </c>
      <c r="I35" s="91" t="str">
        <f>I11</f>
        <v>PADKHH</v>
      </c>
    </row>
    <row r="36" spans="1:9" s="81" customFormat="1" ht="15.75" customHeight="1" thickBot="1">
      <c r="A36" s="59">
        <f>A35+1</f>
        <v>309</v>
      </c>
      <c r="B36" s="53" t="s">
        <v>68</v>
      </c>
      <c r="C36" s="96" t="str">
        <f>"regel "&amp;'Productieafspraken 2013'!A18&amp;" - "&amp;'Productieafspraken 2013'!A17&amp;" - "&amp;'Productieafspraken 2013'!A13&amp;"  x"</f>
        <v>regel 213 - 212 - 208  x</v>
      </c>
      <c r="D36" s="100">
        <v>10.95</v>
      </c>
      <c r="E36" s="101">
        <f>D36*('Productieafspraken 2013'!E18-'Productieafspraken 2013'!E17-'Productieafspraken 2013'!E13)</f>
        <v>0</v>
      </c>
      <c r="F36" s="82"/>
      <c r="G36" s="82"/>
      <c r="I36" s="90" t="s">
        <v>40</v>
      </c>
    </row>
    <row r="37" spans="1:7" s="81" customFormat="1" ht="15.75" customHeight="1" thickBot="1">
      <c r="A37" s="61">
        <f>A36+1</f>
        <v>310</v>
      </c>
      <c r="B37" s="56" t="str">
        <f>"Kosten entgemeenschap in budget: ("&amp;A35&amp;"), tenzij ("&amp;A35&amp;") &gt; ("&amp;A36&amp;"), dan ("&amp;A36&amp;")"</f>
        <v>Kosten entgemeenschap in budget: (308), tenzij (308) &gt; (309), dan (309)</v>
      </c>
      <c r="C37" s="56"/>
      <c r="D37" s="56"/>
      <c r="E37" s="108">
        <f>IF(E35&gt;E36,E36,E35)</f>
        <v>0</v>
      </c>
      <c r="F37" s="88"/>
      <c r="G37" s="88"/>
    </row>
    <row r="38" spans="1:7" s="81" customFormat="1" ht="15.75" customHeight="1">
      <c r="A38" s="84"/>
      <c r="B38" s="122"/>
      <c r="C38" s="122"/>
      <c r="D38" s="122"/>
      <c r="E38" s="99"/>
      <c r="F38" s="88"/>
      <c r="G38" s="88"/>
    </row>
    <row r="39" spans="1:7" s="81" customFormat="1" ht="15.75" customHeight="1">
      <c r="A39" s="155" t="s">
        <v>71</v>
      </c>
      <c r="B39" s="157"/>
      <c r="C39" s="122"/>
      <c r="D39" s="122"/>
      <c r="E39" s="99"/>
      <c r="F39" s="88"/>
      <c r="G39" s="88"/>
    </row>
    <row r="40" spans="1:7" s="81" customFormat="1" ht="15.75" customHeight="1">
      <c r="A40" s="59">
        <f>A37+1</f>
        <v>311</v>
      </c>
      <c r="B40" s="53" t="s">
        <v>67</v>
      </c>
      <c r="C40" s="53"/>
      <c r="D40" s="53"/>
      <c r="E40" s="95"/>
      <c r="F40" s="88"/>
      <c r="G40" s="88"/>
    </row>
    <row r="41" spans="1:7" s="81" customFormat="1" ht="15.75" customHeight="1" thickBot="1">
      <c r="A41" s="59">
        <f>A40+1</f>
        <v>312</v>
      </c>
      <c r="B41" s="53" t="s">
        <v>69</v>
      </c>
      <c r="C41" s="96" t="str">
        <f>"regel "&amp;'Productieafspraken 2013'!A17&amp;" + "&amp;'Productieafspraken 2013'!A13&amp;"  x"</f>
        <v>regel 212 + 208  x</v>
      </c>
      <c r="D41" s="100">
        <v>8.98</v>
      </c>
      <c r="E41" s="101">
        <f>D41*('Productieafspraken 2013'!E17+'Productieafspraken 2013'!E13)</f>
        <v>0</v>
      </c>
      <c r="F41" s="88"/>
      <c r="G41" s="88"/>
    </row>
    <row r="42" spans="1:7" s="81" customFormat="1" ht="15.75" customHeight="1" thickBot="1">
      <c r="A42" s="61">
        <f>A41+1</f>
        <v>313</v>
      </c>
      <c r="B42" s="56" t="str">
        <f>"Kosten entgemeenschap in budget: ("&amp;A40&amp;"), tenzij ("&amp;A40&amp;") &gt; ("&amp;A41&amp;"), dan ("&amp;A41&amp;")"</f>
        <v>Kosten entgemeenschap in budget: (311), tenzij (311) &gt; (312), dan (312)</v>
      </c>
      <c r="C42" s="56"/>
      <c r="D42" s="56"/>
      <c r="E42" s="108">
        <f>IF(E40&gt;E41,E41,E40)</f>
        <v>0</v>
      </c>
      <c r="F42" s="88"/>
      <c r="G42" s="88"/>
    </row>
    <row r="43" spans="1:7" s="81" customFormat="1" ht="15.75" customHeight="1">
      <c r="A43" s="84"/>
      <c r="B43" s="122"/>
      <c r="C43" s="122"/>
      <c r="D43" s="122"/>
      <c r="E43" s="99"/>
      <c r="F43" s="88"/>
      <c r="G43" s="88"/>
    </row>
    <row r="44" spans="1:7" s="81" customFormat="1" ht="15.75" customHeight="1">
      <c r="A44" s="155" t="s">
        <v>49</v>
      </c>
      <c r="B44" s="157"/>
      <c r="C44" s="122"/>
      <c r="D44" s="122"/>
      <c r="E44" s="99"/>
      <c r="F44" s="88"/>
      <c r="G44" s="88"/>
    </row>
    <row r="45" spans="1:7" s="81" customFormat="1" ht="15.75" customHeight="1">
      <c r="A45" s="59">
        <v>314</v>
      </c>
      <c r="B45" s="53" t="s">
        <v>49</v>
      </c>
      <c r="C45" s="53"/>
      <c r="D45" s="53"/>
      <c r="E45" s="95"/>
      <c r="F45" s="88"/>
      <c r="G45" s="88"/>
    </row>
    <row r="46" spans="1:7" s="81" customFormat="1" ht="15.75" customHeight="1" thickBot="1">
      <c r="A46" s="59">
        <v>315</v>
      </c>
      <c r="B46" s="53" t="s">
        <v>50</v>
      </c>
      <c r="C46" s="96" t="s">
        <v>72</v>
      </c>
      <c r="D46" s="107">
        <v>45.69</v>
      </c>
      <c r="E46" s="101">
        <f>D46*(E25)</f>
        <v>0</v>
      </c>
      <c r="F46" s="88"/>
      <c r="G46" s="88"/>
    </row>
    <row r="47" spans="1:7" s="81" customFormat="1" ht="15.75" customHeight="1" thickBot="1">
      <c r="A47" s="61">
        <v>316</v>
      </c>
      <c r="B47" s="56" t="s">
        <v>64</v>
      </c>
      <c r="C47" s="97"/>
      <c r="D47" s="98"/>
      <c r="E47" s="108">
        <f>IF(E45&gt;E46,E46,E45)</f>
        <v>0</v>
      </c>
      <c r="F47" s="88"/>
      <c r="G47" s="88"/>
    </row>
    <row r="48" spans="1:5" ht="21.75" customHeight="1">
      <c r="A48" s="80" t="s">
        <v>24</v>
      </c>
      <c r="B48" s="153" t="s">
        <v>25</v>
      </c>
      <c r="C48" s="154"/>
      <c r="D48" s="154"/>
      <c r="E48" s="154"/>
    </row>
    <row r="49" spans="1:5" ht="12.75">
      <c r="A49" s="80"/>
      <c r="B49" s="153"/>
      <c r="C49" s="154"/>
      <c r="D49" s="154"/>
      <c r="E49" s="154"/>
    </row>
    <row r="50" spans="1:5" ht="20.25" customHeight="1">
      <c r="A50" s="80"/>
      <c r="B50" s="153"/>
      <c r="C50" s="154"/>
      <c r="D50" s="154"/>
      <c r="E50" s="154"/>
    </row>
    <row r="51" spans="1:7" s="116" customFormat="1" ht="10.5">
      <c r="A51" s="115"/>
      <c r="C51" s="115"/>
      <c r="E51" s="117"/>
      <c r="F51" s="118"/>
      <c r="G51" s="118"/>
    </row>
    <row r="52" ht="19.5" customHeight="1"/>
    <row r="53" ht="19.5" customHeight="1" hidden="1"/>
    <row r="54" ht="19.5" customHeight="1" hidden="1"/>
    <row r="55" ht="43.5" customHeight="1" hidden="1"/>
    <row r="56" ht="19.5" customHeight="1" hidden="1"/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</sheetData>
  <sheetProtection password="C6BE" sheet="1" objects="1" scenarios="1"/>
  <mergeCells count="7">
    <mergeCell ref="B48:E48"/>
    <mergeCell ref="B49:E49"/>
    <mergeCell ref="B50:E50"/>
    <mergeCell ref="A29:B29"/>
    <mergeCell ref="A34:B34"/>
    <mergeCell ref="A39:B39"/>
    <mergeCell ref="A44:B44"/>
  </mergeCells>
  <conditionalFormatting sqref="I36 E18 I18:K18">
    <cfRule type="expression" priority="1" dxfId="0" stopIfTrue="1">
      <formula>$D$1=TRUE</formula>
    </cfRule>
  </conditionalFormatting>
  <conditionalFormatting sqref="E30 E35 E45 E40 J6:J17 E6:E17 E24:E27">
    <cfRule type="expression" priority="2" dxfId="1" stopIfTrue="1">
      <formula>$D$1=TRUE</formula>
    </cfRule>
  </conditionalFormatting>
  <conditionalFormatting sqref="E31:E33 E46:E47 E36:E39 E41:E44">
    <cfRule type="expression" priority="3" dxfId="0" stopIfTrue="1">
      <formula>'Productieafspraken 2013'!#REF!=TRUE</formula>
    </cfRule>
  </conditionalFormatting>
  <dataValidations count="2">
    <dataValidation type="whole" operator="greaterThanOrEqual" allowBlank="1" showInputMessage="1" showErrorMessage="1" errorTitle="Onjuiste invoer." error="Voor de invoer in deze cel geldt:&#10;&#10;- het moet een geheel getal zijn.&#10;- het getal mag niet negatief zijn.&#10;" sqref="E35 E27:E31 E24:E25 E6:E17">
      <formula1>0</formula1>
    </dataValidation>
    <dataValidation type="whole" operator="greaterThanOrEqual" allowBlank="1" showInputMessage="1" showErrorMessage="1" errorTitle="Onjuiste invoer" error="Voor de invoer in deze cel geldt:&#10;&#10;- het moet een geheel getal zijn&#10;- het mag geen negatief getal zijn" sqref="E26">
      <formula1>0</formula1>
    </dataValidation>
  </dataValidations>
  <printOptions/>
  <pageMargins left="0.63" right="0.64" top="0.43" bottom="0.27" header="0.25" footer="0.21"/>
  <pageSetup fitToHeight="2" fitToWidth="2" horizontalDpi="600" verticalDpi="600" orientation="landscape" paperSize="9" r:id="rId2"/>
  <headerFooter alignWithMargins="0">
    <oddHeader>&amp;R
&amp;G</oddHeader>
  </headerFooter>
  <rowBreaks count="1" manualBreakCount="1">
    <brk id="19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C.S. de Wit-Termaten</dc:creator>
  <cp:keywords/>
  <dc:description/>
  <cp:lastModifiedBy>Sirag, Ineke</cp:lastModifiedBy>
  <cp:lastPrinted>2013-02-13T07:25:18Z</cp:lastPrinted>
  <dcterms:created xsi:type="dcterms:W3CDTF">2004-11-08T12:30:05Z</dcterms:created>
  <dcterms:modified xsi:type="dcterms:W3CDTF">2013-02-13T14:50:36Z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dlc_Doc">
    <vt:lpwstr>THRFR6N5WDQ4-17-3356</vt:lpwstr>
  </property>
  <property fmtid="{D5CDD505-2E9C-101B-9397-08002B2CF9AE}" pid="4" name="_dlc_DocIdItemGu">
    <vt:lpwstr>b0639470-94e8-43b2-8d58-fe523cf91db5</vt:lpwstr>
  </property>
  <property fmtid="{D5CDD505-2E9C-101B-9397-08002B2CF9AE}" pid="5" name="_dlc_DocIdU">
    <vt:lpwstr>http://kennisnet.nza.nl/publicaties/Aanleveren/_layouts/DocIdRedir.aspx?ID=THRFR6N5WDQ4-17-3356, THRFR6N5WDQ4-17-3356</vt:lpwstr>
  </property>
  <property fmtid="{D5CDD505-2E9C-101B-9397-08002B2CF9AE}" pid="6" name="WorkflowChangePa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7" name="NZa-zoekwoordenMetada">
    <vt:lpwstr/>
  </property>
  <property fmtid="{D5CDD505-2E9C-101B-9397-08002B2CF9AE}" pid="8" name="Sector(en)Metada">
    <vt:lpwstr>Alle:Langdurige zorg:Verpleging en verzorging|33367432-927b-4a96-adc1-6d221f5d18a9</vt:lpwstr>
  </property>
  <property fmtid="{D5CDD505-2E9C-101B-9397-08002B2CF9AE}" pid="9" name="VerzondenAanMetada">
    <vt:lpwstr/>
  </property>
  <property fmtid="{D5CDD505-2E9C-101B-9397-08002B2CF9AE}" pid="10" name="DocumentTypeMetada">
    <vt:lpwstr>Regels:Formulier|4bc40415-667d-4fea-816d-9688ca6ffa69</vt:lpwstr>
  </property>
  <property fmtid="{D5CDD505-2E9C-101B-9397-08002B2CF9AE}" pid="11" name="ExtraZoekwoordenMetada">
    <vt:lpwstr/>
  </property>
  <property fmtid="{D5CDD505-2E9C-101B-9397-08002B2CF9AE}" pid="12" name="j85cec29e8c24b8a90feb8db203ff7">
    <vt:lpwstr>Verpleging en verzorging|33367432-927b-4a96-adc1-6d221f5d18a9</vt:lpwstr>
  </property>
  <property fmtid="{D5CDD505-2E9C-101B-9397-08002B2CF9AE}" pid="13" name="DocumentTyp">
    <vt:lpwstr>103;#Formulier|4bc40415-667d-4fea-816d-9688ca6ffa69</vt:lpwstr>
  </property>
  <property fmtid="{D5CDD505-2E9C-101B-9397-08002B2CF9AE}" pid="14" name="DocumentTy">
    <vt:lpwstr/>
  </property>
  <property fmtid="{D5CDD505-2E9C-101B-9397-08002B2CF9AE}" pid="15" name="Sector(e">
    <vt:lpwstr>131;#Verpleging en verzorging|33367432-927b-4a96-adc1-6d221f5d18a9</vt:lpwstr>
  </property>
  <property fmtid="{D5CDD505-2E9C-101B-9397-08002B2CF9AE}" pid="16" name="NZa-zoekwoord">
    <vt:lpwstr/>
  </property>
  <property fmtid="{D5CDD505-2E9C-101B-9397-08002B2CF9AE}" pid="17" name="ff74c6b610ef44f49114c43de16761">
    <vt:lpwstr/>
  </property>
  <property fmtid="{D5CDD505-2E9C-101B-9397-08002B2CF9AE}" pid="18" name="n407de7a4204433984b2eeeaba786d">
    <vt:lpwstr/>
  </property>
  <property fmtid="{D5CDD505-2E9C-101B-9397-08002B2CF9AE}" pid="19" name="Extra zoekwoord">
    <vt:lpwstr/>
  </property>
  <property fmtid="{D5CDD505-2E9C-101B-9397-08002B2CF9AE}" pid="20" name="l24ea505ea8d4be1bd84e8204c620c">
    <vt:lpwstr/>
  </property>
  <property fmtid="{D5CDD505-2E9C-101B-9397-08002B2CF9AE}" pid="21" name="me0f0aaf77cd4640acf557f58a1d2c">
    <vt:lpwstr>Formulier|4bc40415-667d-4fea-816d-9688ca6ffa69</vt:lpwstr>
  </property>
  <property fmtid="{D5CDD505-2E9C-101B-9397-08002B2CF9AE}" pid="22" name="TaxCatchA">
    <vt:lpwstr>131;#Verpleging en verzorging|33367432-927b-4a96-adc1-6d221f5d18a9;#103;#Formulier|4bc40415-667d-4fea-816d-9688ca6ffa69</vt:lpwstr>
  </property>
</Properties>
</file>