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9200" windowHeight="12120" tabRatio="764" activeTab="0"/>
  </bookViews>
  <sheets>
    <sheet name="Voorblad" sheetId="1" r:id="rId1"/>
    <sheet name="Inhoud" sheetId="2" r:id="rId2"/>
    <sheet name="Opbrengsten" sheetId="3" r:id="rId3"/>
    <sheet name="Afschrijving" sheetId="4" r:id="rId4"/>
    <sheet name="EPO en VDA en R.I." sheetId="5" r:id="rId5"/>
    <sheet name="Productiegegevens" sheetId="6" r:id="rId6"/>
    <sheet name="Rente" sheetId="7" r:id="rId7"/>
    <sheet name="Totaaloverzicht" sheetId="8" r:id="rId8"/>
    <sheet name="Toelichting" sheetId="9" r:id="rId9"/>
  </sheets>
  <definedNames>
    <definedName name="_xlnm.Print_Area" localSheetId="4">'EPO en VDA en R.I.'!$A$1:$G$34</definedName>
    <definedName name="_xlnm.Print_Area" localSheetId="1">'Inhoud'!$A$1:$N$18</definedName>
    <definedName name="_xlnm.Print_Area" localSheetId="2">'Opbrengsten'!$A$1:$H$35</definedName>
    <definedName name="_xlnm.Print_Area" localSheetId="5">'Productiegegevens'!$A$1:$I$30</definedName>
    <definedName name="_xlnm.Print_Area" localSheetId="6">'Rente'!$A$1:$J$37</definedName>
    <definedName name="_xlnm.Print_Area" localSheetId="8">'Toelichting'!$A$1:$Q$36</definedName>
    <definedName name="_xlnm.Print_Area" localSheetId="7">'Totaaloverzicht'!$A$1:$J$14</definedName>
    <definedName name="_xlnm.Print_Area" localSheetId="0">'Voorblad'!$A$1:$O$40</definedName>
    <definedName name="_xlnm.Print_Titles" localSheetId="0">'Voorblad'!$1:$9</definedName>
    <definedName name="jaartal">'Voorblad'!$C$3</definedName>
    <definedName name="LOONINDEX">'Productiegegevens'!$N$8</definedName>
    <definedName name="MATINDEX">'Productiegegevens'!$O$8</definedName>
  </definedNames>
  <calcPr fullCalcOnLoad="1"/>
</workbook>
</file>

<file path=xl/sharedStrings.xml><?xml version="1.0" encoding="utf-8"?>
<sst xmlns="http://schemas.openxmlformats.org/spreadsheetml/2006/main" count="231" uniqueCount="198">
  <si>
    <t>nee</t>
  </si>
  <si>
    <t>ja</t>
  </si>
  <si>
    <t>Medische en overige inventarissen</t>
  </si>
  <si>
    <t>Dialyse-apparatuur</t>
  </si>
  <si>
    <t>Cyclers</t>
  </si>
  <si>
    <t>Loonkosten VDA</t>
  </si>
  <si>
    <t>Vervoerskosten</t>
  </si>
  <si>
    <t xml:space="preserve">Overige kosten </t>
  </si>
  <si>
    <t>Passieve dialyses</t>
  </si>
  <si>
    <t>Opleidingsdialyses</t>
  </si>
  <si>
    <t>Actieve dialyses</t>
  </si>
  <si>
    <t>Totaal centrumdialyse</t>
  </si>
  <si>
    <t>Totaal CAPD/CCPD dagen</t>
  </si>
  <si>
    <t xml:space="preserve"> - waarvan CCPD dagen</t>
  </si>
  <si>
    <t>materieel</t>
  </si>
  <si>
    <t>loon</t>
  </si>
  <si>
    <t>Overeengekomen budgetmutatie / nacalculatie**</t>
  </si>
  <si>
    <t>Budgetmutatie:</t>
  </si>
  <si>
    <t>renteprotocollering</t>
  </si>
  <si>
    <t>rentenormering</t>
  </si>
  <si>
    <t>Aanvaardbare rentekosten volgens de jaarrekening:</t>
  </si>
  <si>
    <t>Langlopende leningen</t>
  </si>
  <si>
    <t xml:space="preserve">Kapitaal, reserves en voorzieningen </t>
  </si>
  <si>
    <t>Aanvaardbare rentekosten</t>
  </si>
  <si>
    <t>Budgetwijziging in verband met kosten EPO-verstrekking (pag. 5)</t>
  </si>
  <si>
    <t>Budgetwijziging in verband met kosten VDA (pag. 5)</t>
  </si>
  <si>
    <t>Budgetwijziging in verband met nacalculatie op productie en lokale component (pag. 6)</t>
  </si>
  <si>
    <t>Budgetwijziging in verband met rentekosten (pag. 7)</t>
  </si>
  <si>
    <t>Opgenomen in rekenstaat</t>
  </si>
  <si>
    <t>Budgetmutatie</t>
  </si>
  <si>
    <t>INHOUDSOPGAVE</t>
  </si>
  <si>
    <t>Opbrensten dialysebehandelingen</t>
  </si>
  <si>
    <t>Afschrijvingen</t>
  </si>
  <si>
    <t>Budgetaanpassing in verband met EPO verstrekking</t>
  </si>
  <si>
    <t>Budgetaanpassing in verband met "VDA"</t>
  </si>
  <si>
    <t>Budgetaanpassing in verband met nacalculatie productieafspraken</t>
  </si>
  <si>
    <t>Budgetaanpassing in verband met lokale productiegebonden component</t>
  </si>
  <si>
    <t>Rente</t>
  </si>
  <si>
    <t>pagina 3</t>
  </si>
  <si>
    <t>pagina 4</t>
  </si>
  <si>
    <t>pagina 5</t>
  </si>
  <si>
    <t>pagina 6</t>
  </si>
  <si>
    <t>pagina 8</t>
  </si>
  <si>
    <t>pagina 7</t>
  </si>
  <si>
    <t>Verschil</t>
  </si>
  <si>
    <t>Rente langlopende leningen (voor leningen die vanaf 2001 zijn opgenomen uitgaan van de normrente)</t>
  </si>
  <si>
    <t>Totaaloverzicht budgetmutaties</t>
  </si>
  <si>
    <t>TOELICHTING RENTENORMERINGSBALANS</t>
  </si>
  <si>
    <t>Toelichting</t>
  </si>
  <si>
    <t>Toelichting rentenormeringsbalans</t>
  </si>
  <si>
    <t>In de rentenormeringsbalans vergelijkt men de totale activa met de totale passiva. Hierbij worden enkele componenten normatief meegenomen.</t>
  </si>
  <si>
    <t xml:space="preserve">Vanwege de aard en omvang van de sector is de rentenormeringsbalans voor de zelfstandige dialysecentra eenvoudiger van opzet dan die van andere </t>
  </si>
  <si>
    <t xml:space="preserve">categorieën instellingen. Zolang er op eenduidige en eenvoudige wijze aansluiting met de jaarrekening te verkrijgen is, blijft deze situatie gehandhaafd. De </t>
  </si>
  <si>
    <t>gegevens in de rentenormeringsbalans dienen dus aan te sluiten met de jaarrekening.</t>
  </si>
  <si>
    <t xml:space="preserve">Voorzover de activa gefinancierd zijn met langlopende leningen kreeg men tot 2000 de werkelijke rentekosten vergoed. Met ingang van 2001 is de </t>
  </si>
  <si>
    <t xml:space="preserve">In de rentenormeringsbalans wordt ervan uitgegaan dat activa worden meegenomen (en afgeschreven) vanaf het moment van aanschaf. Bijvoorbeeld: een </t>
  </si>
  <si>
    <t>activum aangeschaft in december telt qua boekwaarde voor 1/12 mee.</t>
  </si>
  <si>
    <t xml:space="preserve">Activa waarvoor men geen goedkeuring heeft verkregen, dan wel die voor eigen rekening zijn aangeschaft, dienen hier niet opgenomen te worden. De </t>
  </si>
  <si>
    <t xml:space="preserve">Voorzover bepaalde zaken niet aansluiten met de jaarrekening, dan wel een deel van de totale vaste activa niet goedgekeurd is en er hierin dus een </t>
  </si>
  <si>
    <t>splitsing gemaakt dient te worden, verzoeken wij u dit in een toelichting aan te geven.</t>
  </si>
  <si>
    <t xml:space="preserve">bestaande leningen waarbij de rentevastperiode is afgelopen, dient voor de aanvaardbare rentekosten te worden uitgegaan van de normrente. Bij vervroegde </t>
  </si>
  <si>
    <t xml:space="preserve">Voor een nadere toelichting verwijzen wij u naar de circulaires TY/yb/A/00/11c d.d. 1 november 2000 en TY/yb/A/01/03c d.d. 29 januari 2001 en beleidsregel </t>
  </si>
  <si>
    <t xml:space="preserve">Indien de rente langlopende leningen niet direct is af te leiden uit de jaarrekening, verzoeken wij u een nadere toelichting te versturen. Dit geldt eveneens </t>
  </si>
  <si>
    <t>voor andere onderdelen uit de rentenormeringsbalans die niet rechtstreeks uit de jaarrekening zijn te herleiden.</t>
  </si>
  <si>
    <t>pagina 9</t>
  </si>
  <si>
    <t>- waarvan instandhoudingsreserve</t>
  </si>
  <si>
    <t>beleidsregel rente gewijzigd in verband met de invoering van de normering lange rente (zie beleidsregel I-620 en hieronder).</t>
  </si>
  <si>
    <t>aflossing van een lening en vervanging door een goedkopere lening geldt onderdeel 2.2.a4 uit beleidsregel I-620.</t>
  </si>
  <si>
    <t>I-620.</t>
  </si>
  <si>
    <t>Mutatie t.o.v de rekenstaat</t>
  </si>
  <si>
    <t>Totaal vaste activa (inclusief immateriele)</t>
  </si>
  <si>
    <t>Nacalculatie</t>
  </si>
  <si>
    <t>Niet invullen</t>
  </si>
  <si>
    <t>cat.</t>
  </si>
  <si>
    <t>nr.</t>
  </si>
  <si>
    <t>Aanvraag</t>
  </si>
  <si>
    <t>Registratienummer NZa</t>
  </si>
  <si>
    <t>Datum</t>
  </si>
  <si>
    <t>Versie</t>
  </si>
  <si>
    <t>Toelichting bij het elektronische formulier:</t>
  </si>
  <si>
    <t>De werkbladen zijn met een wachtwoord beveiligd. U kunt zelf werkbladen toevoegen. Indien u een onjuistheid ontdekt verzoeken wij u dit via e-mail aan de Nza door te geven (vragencure@nza.nl).</t>
  </si>
  <si>
    <t>Cellen waar met haakjes (    ) is aangegeven dat een negatief bedrag wordt verwacht, kunnen worden gevuld met positieve bedragen. Het programma rekent deze cellen automatisch om; bij een totaaltelling worden ze negatief in de som opgenomen.</t>
  </si>
  <si>
    <t xml:space="preserve">Instelling </t>
  </si>
  <si>
    <t>Zorgverzekeraar 1</t>
  </si>
  <si>
    <t>Plaats</t>
  </si>
  <si>
    <t>Contactpersoon</t>
  </si>
  <si>
    <t>Telefoon</t>
  </si>
  <si>
    <t>Handtekening</t>
  </si>
  <si>
    <t>Fax</t>
  </si>
  <si>
    <t>Zorgverzekeraar 2</t>
  </si>
  <si>
    <t>E-mail</t>
  </si>
  <si>
    <t>Ondertekening namens het orgaan voor de gezondheidszorg:</t>
  </si>
  <si>
    <t>Zorgverz. Nederland</t>
  </si>
  <si>
    <t>(handtekening)</t>
  </si>
  <si>
    <t>(datum)</t>
  </si>
  <si>
    <t>(naam)</t>
  </si>
  <si>
    <t>Aantal extra bijlagen bij het nacalculatieformulier:</t>
  </si>
  <si>
    <t>Dialysecentra</t>
  </si>
  <si>
    <t>Alle in te vullen velden zijn gearceerd.</t>
  </si>
  <si>
    <t>Totaal</t>
  </si>
  <si>
    <t>Budgetaanpassing in verband met VDA Project</t>
  </si>
  <si>
    <t>Productiegegevens</t>
  </si>
  <si>
    <t>Totaaloverzicht Budgetmutaties</t>
  </si>
  <si>
    <t>Opbrengstverrekening</t>
  </si>
  <si>
    <t>Lokale productiegebonden toeslag ***</t>
  </si>
  <si>
    <t>Conform beleidsregel I-620 kan de instelling kiezen of er renteprotocollering dan wel rentenormering wordt toegepast, waarbij de keuze voor meerdere jaren dient te worden vastgelegd.</t>
  </si>
  <si>
    <t>Indien u gebruik maakt van een BTW-constructie voor (een deel van) de nacalculeerbare activa kunnnen de nacalculeerbare rente- en afschrijvingskosten overeenkomstig de richtlijn BTW-constructies (I-677) worden vastgesteld.</t>
  </si>
  <si>
    <t xml:space="preserve">* kopie van goedkeuringsbrieven en specificatie van het investerings- en afschrijvingsbedrag bijvoegen. </t>
  </si>
  <si>
    <t>Huur en leasing (niet-inventarissen)*</t>
  </si>
  <si>
    <t>Immateriele activa*</t>
  </si>
  <si>
    <t>** Betreft huur en leasing en afschrijvingskosten; de norm voor deze kosten is maximaal € 14 per dag (incl. alle andere kapitaallasten).</t>
  </si>
  <si>
    <t>BTW-constructie</t>
  </si>
  <si>
    <t>Wordt in uw instelling gebruik gemaakt van een BTW-constructie (zie richtlijn I-248, circulaire Wi/ch/I/95/A/02c d.d. 18 januari 1996)?</t>
  </si>
  <si>
    <t>boekwaarde van deze activa mag worden afgetrokken van regel 711 "Kapitaal, reserves en voorzieningen", mits het saldo van deze som positief blijft.</t>
  </si>
  <si>
    <t xml:space="preserve">In 2001 is normering van de lange rente ingevoerd. Voor de bepaling van de "rente van langlopende leningen" (regel 714) die vanaf 2001 zijn afgesloten, of voor </t>
  </si>
  <si>
    <t>* EPO = Erythropoëtine. Deze kosten dienen zichtbaar te zijn in de jaarrekening. Als dat niet het geval is, dient een accountantsverklaring meegezonden te worden.</t>
  </si>
  <si>
    <t>Beleidsregelbedragen*</t>
  </si>
  <si>
    <t>Rentekosten</t>
  </si>
  <si>
    <t>Indien gekozen voor renteprotocollering: (rentenormeringsbalans hoeft niet te worden ingevuld)</t>
  </si>
  <si>
    <t>Indien gekozen voor rentenormering: rentenormeringsbalans (voor een toelichting verwijzen wij u naar pagina 9)</t>
  </si>
  <si>
    <t>Werkelijke aantallen*</t>
  </si>
  <si>
    <t>Subtotaal (regel 401 t/m 403)</t>
  </si>
  <si>
    <t>Materiele vaste acitva excl. invent.*</t>
  </si>
  <si>
    <t>** bij een positieve nacalculatie kunnen partijen een lager bedrag overeenkomen. Een negatieve nacalculatie kan niet worden beperkt.</t>
  </si>
  <si>
    <t>Mutatie rentekosten</t>
  </si>
  <si>
    <t>Totaal activa (som regels 706 t/m 708)</t>
  </si>
  <si>
    <t>Totaal passiva (regel 710 + 711)</t>
  </si>
  <si>
    <t>Verschil tussen activa en passiva (regel 709 -/- regel 713)</t>
  </si>
  <si>
    <t>Resultaat op rentekosten (regel 718 -/- regel 719)</t>
  </si>
  <si>
    <t>Totaal aanvaardbare rentekosten 2007 (regel 715 t/m 717)</t>
  </si>
  <si>
    <t>Werkelijke Opbrengsten</t>
  </si>
  <si>
    <t>index</t>
  </si>
  <si>
    <t xml:space="preserve">KvK nummer </t>
  </si>
  <si>
    <t>Rente over verschil tussen activa en passiva (regel 714)                                                  *</t>
  </si>
  <si>
    <t>Deze normatieve rentevoet is te vinden op de website van de NZa (www.NZa.nl), onder zorgaanbieder, rentenormering, korte rente.</t>
  </si>
  <si>
    <t>* U dient conform circulaire het ingevulde, ondertekende formulier uitsluitend elektronisch naar de NZa toe te zenden. U wordt verzocht uw mail met bijlages te mailen naar formulierencure@nza.nl.</t>
  </si>
  <si>
    <t xml:space="preserve">      Invulvelden gearceerd</t>
  </si>
  <si>
    <t>* De voor het jaar geldende gemiddelde normatieve rentevoet wordt na afloop van het jaar door NZa berekend en gepubliceerd.</t>
  </si>
  <si>
    <t xml:space="preserve"> </t>
  </si>
  <si>
    <t>Huur &amp; Leasing</t>
  </si>
  <si>
    <t>Bedragen volgens jaarrek. 2008</t>
  </si>
  <si>
    <t xml:space="preserve"> - Nachtelijke thuisdialyse</t>
  </si>
  <si>
    <t>Totaal Thuisdialyses</t>
  </si>
  <si>
    <t>Inzenden vóór 1 juni 2010 *</t>
  </si>
  <si>
    <t>1.0</t>
  </si>
  <si>
    <t>Nacalculatieformulier 2009</t>
  </si>
  <si>
    <t>Afschrijvings bedragen desinvesteringen 2009 / vrijvallende afschrijvingen</t>
  </si>
  <si>
    <t>Afschrijvings bedragen investeringen 2009</t>
  </si>
  <si>
    <t>Bedragen volgens jaarrek. 2009</t>
  </si>
  <si>
    <t>Bedragen in aanvaardbare kosten 2008 opgenomen</t>
  </si>
  <si>
    <t>Budgetaanpassing in verband met EPO-Verstrekking in 2009</t>
  </si>
  <si>
    <t>Werkelijke kosten 2009</t>
  </si>
  <si>
    <t>In budget 2009 opgenomen kosten EPO*</t>
  </si>
  <si>
    <t>Budgetaanpassing EPO verstrekking 2009 (regel 501 -/- 502)</t>
  </si>
  <si>
    <t>Totale werkelijke kosten VDA Project 2009 (regel 504 t/m 506)</t>
  </si>
  <si>
    <t>Maximale vergoeding VDA Project 2009</t>
  </si>
  <si>
    <t>In rekenstaat op te nemen bedrag voor VDA Project 2009</t>
  </si>
  <si>
    <t>In budget opgenomen kosten VDA in 2009**</t>
  </si>
  <si>
    <t>Gelieve in ieder geval 'Realisatie 2009' in te vullen. Als u budgetmutatie t.o.v. de laatste rekenstaat wilt berekenen, dan ook 'In rekenstaat 2009' invullen.</t>
  </si>
  <si>
    <t>Realisatie 2009</t>
  </si>
  <si>
    <t>In rekenstaat 2009</t>
  </si>
  <si>
    <t>Definitief overeengekomen bedrag voor 2009:</t>
  </si>
  <si>
    <t>In rekenstaat 2009 opgenomen:</t>
  </si>
  <si>
    <t>*** Hiervoor kon in 2009 maximaal 2,5% van het budget loon- en materiële kosten ultimo 2009 additioneel in het budget worden opgenomen. Hieronder kunt u het definitief overeengekomen bedrag voor 2009 opgeven. Indien u andere projecten heeft verantwoord dan welke bij de voorlopige aanvraag zijn ingediend, dient u deze projecten alsnog bij de NZa aan te melden.</t>
  </si>
  <si>
    <t>**De VDA-kosten dienen ook zichtbaar te zijn in de jaarrekening. Als dat niet het geval is, dient een accountantsverklaring meegezonden te worden. Een aanvullende eis is, dat de gemiddelde kosten per VDA-dialyse niet hoger mogen zijn dan € 136,45 (prijspeil 2009).</t>
  </si>
  <si>
    <t>Heeft de instelling in 2009 voldaan aan de beleidsregel renteprotocollering (I-620)</t>
  </si>
  <si>
    <t>Werkelijke rentekosten 2009</t>
  </si>
  <si>
    <t>Opgenomen in rekenstaat 2009</t>
  </si>
  <si>
    <t>Aanvaardbare kosten 2009 volgens meest recente rekenstaat 2009</t>
  </si>
  <si>
    <t>Budgetaanpassing in verband met Radiologische interventies</t>
  </si>
  <si>
    <t>Nog in tarieven te verrekenen (gemiddelde stand over 2009)</t>
  </si>
  <si>
    <t>Inflatievergoeding over eigen vermogen 0,87% (regel 711 -/- regel 712)</t>
  </si>
  <si>
    <t>Op regel 706 "Totaal vaste activa" dient de gemiddelde boekwaarde 2009 van de totale goedgekeurde vaste activa opgenomen te worden.</t>
  </si>
  <si>
    <t>inflatievergoeding over het eigen vermogen exclusief de instandhoudingsreserve van 0,87%.</t>
  </si>
  <si>
    <t>Erkende plaatsen</t>
  </si>
  <si>
    <t>Aanvaardbare kosten 2009, respectievelijk budgetwijziging 2010*</t>
  </si>
  <si>
    <t>Budgetvergoeding Radiologische verrichtingen</t>
  </si>
  <si>
    <t>In rekenstaat op te nemen bedrag voor Radiologische verrichtingen 2009</t>
  </si>
  <si>
    <t>In budget opgenomen kosten Radiologische verrichtingen in 2009</t>
  </si>
  <si>
    <t>Budgetwijziging in verband met kosten Radiologische verrichtingen (pag. 5)</t>
  </si>
  <si>
    <t>Totaal opbrengsten dialyses</t>
  </si>
  <si>
    <t>Werkelijke verrekende opbrengsten via vaste bedragen*</t>
  </si>
  <si>
    <t>Met betrekking tot 2005</t>
  </si>
  <si>
    <t>Met betrekking tot 2006</t>
  </si>
  <si>
    <t>Met betrekking tot 2007</t>
  </si>
  <si>
    <t>Totaal verrekening opbrengsten via vaste bedragen</t>
  </si>
  <si>
    <t>Totaal opbrengsten 2009 ter dekking van het budget</t>
  </si>
  <si>
    <t xml:space="preserve">Totaal op regel 306 sluit aan met de jaarrekening, pagina: </t>
  </si>
  <si>
    <t>*Opbrengstverschillen worden vanaf 1-1-2008 niet via het verrekenpercentage verrekend, maar door middel van een vast bedrag per instelling dat over verzekeraars verdeeld moet worden. Deze vaste bedragen dienen in de opbrengsten ter dekking van het budget meegenomen te worden in het jaar dat daadwerkelijk verrekening heeft plaatsgevonden nadat de NZa deze heeft vastgesteld middels een tariefbeschikking. Ten aanzien van tussentijdse verrekeningen met betrekking tot 2008 en/of 2009 wordt opgemerkt dat deze niet als (negatieve) opbrengsten moeten worden verantwoord. Deze bedragen moeten wel als vordering/schuld aan de zorgverzekeraar in de "nog in tarieven te verrekenen (gemiddelde stand over 2009)" regel 708 worden opgenomen.</t>
  </si>
  <si>
    <r>
      <t>Voor dat deel van de activa dat gefinancierd is met kort vermogen krijgt men in 2009 een normatieve vergoeding van 2,14%</t>
    </r>
    <r>
      <rPr>
        <sz val="9"/>
        <rFont val="Verdana"/>
        <family val="2"/>
      </rPr>
      <t xml:space="preserve">. Verder geldt in 2009 een </t>
    </r>
  </si>
  <si>
    <t>Subtotaal (regel 405 t/m 407)</t>
  </si>
  <si>
    <t>Totaal (regel 404 + 408)</t>
  </si>
  <si>
    <t>Aantal thuisdialyses met VDA</t>
  </si>
  <si>
    <t>Maximale gemiddelde kosten per VDA-dialyse (prijspeil 2009)</t>
  </si>
  <si>
    <t>Budgetaanpassing VDA Project 2009 (regel 511 -/- 512)</t>
  </si>
  <si>
    <t>Budgetaanpassing Radiologische verrichtingen (regel 514 -/- 515)</t>
  </si>
  <si>
    <t>Budgetwijziging afschrijvingskosten (pag. 4)</t>
  </si>
  <si>
    <t>Normatief werkkapitaal 6,8% * (regel 808 -/- regel 807)</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</si>
</sst>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0.0%"/>
    <numFmt numFmtId="174" formatCode="0.00000000"/>
    <numFmt numFmtId="175" formatCode="0.0000000"/>
    <numFmt numFmtId="176" formatCode="0.000000"/>
    <numFmt numFmtId="177" formatCode="0.00000"/>
    <numFmt numFmtId="178" formatCode="0.0000"/>
    <numFmt numFmtId="179" formatCode="0.000"/>
    <numFmt numFmtId="180" formatCode="&quot;€&quot;\ #,##0.0_-;[Red]&quot;€&quot;\ #,##0.0\-"/>
    <numFmt numFmtId="181" formatCode="#,##0.00_ ;[Red]\-#,##0.00\ "/>
    <numFmt numFmtId="182" formatCode="#,##0.00_ ;\-#,##0.00\ "/>
    <numFmt numFmtId="183" formatCode="0.0"/>
    <numFmt numFmtId="184" formatCode="#,##0_ \ ;\(#,##0\)_ ;"/>
    <numFmt numFmtId="185" formatCode="[$-413]dddd\ d\ mmmm\ yyyy"/>
    <numFmt numFmtId="186" formatCode="&quot;€&quot;\ #,##0_-"/>
    <numFmt numFmtId="187" formatCode="&quot;€&quot;\ #,##0.00_-"/>
    <numFmt numFmtId="188" formatCode="&quot;fl&quot;\ #,##0_-;&quot;fl&quot;\ #,##0\-"/>
    <numFmt numFmtId="189" formatCode="&quot;fl&quot;\ #,##0_-;[Red]&quot;fl&quot;\ #,##0\-"/>
    <numFmt numFmtId="190" formatCode="&quot;fl&quot;\ #,##0.00_-;&quot;fl&quot;\ #,##0.00\-"/>
    <numFmt numFmtId="191" formatCode="&quot;fl&quot;\ #,##0.00_-;[Red]&quot;fl&quot;\ #,##0.00\-"/>
    <numFmt numFmtId="192" formatCode="_-&quot;fl&quot;\ * #,##0_-;_-&quot;fl&quot;\ * #,##0\-;_-&quot;fl&quot;\ * &quot;-&quot;_-;_-@_-"/>
    <numFmt numFmtId="193" formatCode="_-&quot;fl&quot;\ * #,##0.00_-;_-&quot;fl&quot;\ * #,##0.00\-;_-&quot;fl&quot;\ * &quot;-&quot;??_-;_-@_-"/>
    <numFmt numFmtId="194" formatCode="General_)"/>
    <numFmt numFmtId="195" formatCode="#,##0_ ;\-#,##0\ "/>
    <numFmt numFmtId="196" formatCode="d\ mmmm\ yyyy"/>
    <numFmt numFmtId="197" formatCode="#,##0.0000_ ;[Red]\-#,##0.0000\ "/>
    <numFmt numFmtId="198" formatCode="_-\€\ * #,##0_-;_-\€\ * #,##0\-;_-\€\ * &quot;-&quot;??_-;_-@_-"/>
    <numFmt numFmtId="199" formatCode="#,##0.00_-"/>
    <numFmt numFmtId="200" formatCode="#,##0.0_ ;[Red]\-#,##0.0\ "/>
    <numFmt numFmtId="201" formatCode="#,##0.0"/>
    <numFmt numFmtId="202" formatCode="dd/mmm/yy"/>
    <numFmt numFmtId="203" formatCode="#,##0.000_ ;[Red]\-#,##0.000\ "/>
    <numFmt numFmtId="204" formatCode="_-\€\ * #,##0.00_-;_-\€\ * #,##0.00\-;_-\€\ * &quot;-&quot;??_-;_-@_-"/>
    <numFmt numFmtId="205" formatCode="_-\€\ * #,##0.0_-;_-\€\ * #,##0.0\-;_-\€\ * &quot;-&quot;??_-;_-@_-"/>
    <numFmt numFmtId="206" formatCode="0.000%"/>
    <numFmt numFmtId="207" formatCode="0\ ;"/>
    <numFmt numFmtId="208" formatCode="#,##0_-"/>
    <numFmt numFmtId="209" formatCode="&quot;Ja&quot;;&quot;Ja&quot;;&quot;Nee&quot;"/>
    <numFmt numFmtId="210" formatCode="&quot;Waar&quot;;&quot;Waar&quot;;&quot;Niet waar&quot;"/>
    <numFmt numFmtId="211" formatCode="&quot;Aan&quot;;&quot;Aan&quot;;&quot;Uit&quot;"/>
    <numFmt numFmtId="212" formatCode="[$€-2]\ #.##000_);[Red]\([$€-2]\ #.##000\)"/>
    <numFmt numFmtId="213" formatCode="&quot;€&quot;\ #,##0.0_-"/>
    <numFmt numFmtId="214" formatCode="&quot;€&quot;\ #,##0.000_-"/>
    <numFmt numFmtId="215" formatCode="_-&quot;€&quot;\ * #,##0.0_-;_-&quot;€&quot;\ * #,##0.0\-;_-&quot;€&quot;\ * &quot;-&quot;??_-;_-@_-"/>
    <numFmt numFmtId="216" formatCode="_-&quot;€&quot;\ * #,##0_-;_-&quot;€&quot;\ * #,##0\-;_-&quot;€&quot;\ * &quot;-&quot;??_-;_-@_-"/>
    <numFmt numFmtId="217" formatCode="\ \ƒ* #,##0_ \ ;\ \ƒ* ;\ \ƒ* "/>
  </numFmts>
  <fonts count="18">
    <font>
      <sz val="10"/>
      <name val="Arial"/>
      <family val="0"/>
    </font>
    <font>
      <sz val="9"/>
      <name val="Arial"/>
      <family val="2"/>
    </font>
    <font>
      <u val="single"/>
      <sz val="6"/>
      <color indexed="12"/>
      <name val="Arial"/>
      <family val="0"/>
    </font>
    <font>
      <u val="single"/>
      <sz val="6"/>
      <color indexed="36"/>
      <name val="Arial"/>
      <family val="0"/>
    </font>
    <font>
      <b/>
      <sz val="9"/>
      <name val="Arial"/>
      <family val="2"/>
    </font>
    <font>
      <b/>
      <sz val="8"/>
      <name val="Verdana"/>
      <family val="2"/>
    </font>
    <font>
      <b/>
      <sz val="8"/>
      <name val="Arial"/>
      <family val="2"/>
    </font>
    <font>
      <b/>
      <sz val="14"/>
      <name val="Verdana"/>
      <family val="2"/>
    </font>
    <font>
      <sz val="10"/>
      <name val="Verdana"/>
      <family val="2"/>
    </font>
    <font>
      <b/>
      <sz val="9"/>
      <name val="Verdana"/>
      <family val="2"/>
    </font>
    <font>
      <sz val="9"/>
      <name val="Verdana"/>
      <family val="2"/>
    </font>
    <font>
      <sz val="9"/>
      <color indexed="9"/>
      <name val="Verdana"/>
      <family val="2"/>
    </font>
    <font>
      <sz val="8"/>
      <name val="Verdana"/>
      <family val="2"/>
    </font>
    <font>
      <b/>
      <sz val="10"/>
      <name val="Verdana"/>
      <family val="2"/>
    </font>
    <font>
      <b/>
      <sz val="12"/>
      <name val="Verdana"/>
      <family val="2"/>
    </font>
    <font>
      <b/>
      <sz val="8.8"/>
      <name val="Verdana"/>
      <family val="2"/>
    </font>
    <font>
      <b/>
      <sz val="10"/>
      <name val="Arial"/>
      <family val="0"/>
    </font>
    <font>
      <sz val="8"/>
      <name val="Tahom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53">
    <border>
      <left/>
      <right/>
      <top/>
      <bottom/>
      <diagonal/>
    </border>
    <border>
      <left style="thin"/>
      <right style="thin"/>
      <top>
        <color indexed="63"/>
      </top>
      <bottom>
        <color indexed="63"/>
      </bottom>
    </border>
    <border>
      <left style="thin"/>
      <right style="thin"/>
      <top style="thin"/>
      <bottom style="thin"/>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style="hair"/>
      <right style="hair"/>
      <top>
        <color indexed="63"/>
      </top>
      <bottom>
        <color indexed="63"/>
      </bottom>
    </border>
    <border>
      <left style="hair"/>
      <right style="thin"/>
      <top style="hair"/>
      <bottom style="hair"/>
    </border>
    <border>
      <left style="thin"/>
      <right style="thin"/>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hair"/>
      <top>
        <color indexed="63"/>
      </top>
      <bottom style="hair"/>
    </border>
    <border>
      <left style="hair"/>
      <right>
        <color indexed="63"/>
      </right>
      <top style="thin"/>
      <bottom style="hair"/>
    </border>
    <border>
      <left style="hair"/>
      <right style="thin"/>
      <top style="thin"/>
      <bottom style="hair"/>
    </border>
    <border>
      <left style="thin"/>
      <right style="hair"/>
      <top style="hair"/>
      <bottom style="hair"/>
    </border>
    <border>
      <left style="hair"/>
      <right>
        <color indexed="63"/>
      </right>
      <top>
        <color indexed="63"/>
      </top>
      <bottom style="hair"/>
    </border>
    <border>
      <left>
        <color indexed="63"/>
      </left>
      <right style="hair"/>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style="thin"/>
      <right>
        <color indexed="63"/>
      </right>
      <top>
        <color indexed="63"/>
      </top>
      <bottom>
        <color indexed="63"/>
      </bottom>
    </border>
    <border>
      <left style="thin"/>
      <right style="hair"/>
      <top style="thin"/>
      <bottom style="thin"/>
    </border>
    <border>
      <left style="hair"/>
      <right style="thin"/>
      <top style="thin"/>
      <bottom style="thin"/>
    </border>
    <border>
      <left style="hair"/>
      <right style="thin"/>
      <top>
        <color indexed="63"/>
      </top>
      <bottom style="hair"/>
    </border>
    <border>
      <left style="thin"/>
      <right style="thin"/>
      <top>
        <color indexed="63"/>
      </top>
      <bottom style="hair"/>
    </border>
    <border>
      <left style="thin"/>
      <right style="hair"/>
      <top>
        <color indexed="63"/>
      </top>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184" fontId="1" fillId="0" borderId="1" applyFill="0" applyBorder="0">
      <alignment/>
      <protection/>
    </xf>
    <xf numFmtId="217" fontId="1" fillId="0" borderId="1" applyFill="0" applyBorder="0">
      <alignment/>
      <protection/>
    </xf>
    <xf numFmtId="184" fontId="4" fillId="2" borderId="2">
      <alignment/>
      <protection/>
    </xf>
    <xf numFmtId="44" fontId="0" fillId="0" borderId="0" applyFont="0" applyFill="0" applyBorder="0" applyAlignment="0" applyProtection="0"/>
    <xf numFmtId="42" fontId="0" fillId="0" borderId="0" applyFont="0" applyFill="0" applyBorder="0" applyAlignment="0" applyProtection="0"/>
  </cellStyleXfs>
  <cellXfs count="385">
    <xf numFmtId="0" fontId="0" fillId="0" borderId="0" xfId="0" applyAlignment="1">
      <alignment/>
    </xf>
    <xf numFmtId="0" fontId="10" fillId="0" borderId="0" xfId="0" applyFont="1" applyAlignment="1">
      <alignment/>
    </xf>
    <xf numFmtId="0" fontId="9" fillId="0" borderId="0" xfId="0" applyFont="1" applyAlignment="1">
      <alignment/>
    </xf>
    <xf numFmtId="0" fontId="10" fillId="0" borderId="0" xfId="0" applyFont="1" applyBorder="1" applyAlignment="1">
      <alignment horizontal="center"/>
    </xf>
    <xf numFmtId="0" fontId="11" fillId="0" borderId="0" xfId="0" applyFont="1" applyBorder="1" applyAlignment="1" applyProtection="1">
      <alignment/>
      <protection/>
    </xf>
    <xf numFmtId="0" fontId="10" fillId="0" borderId="0" xfId="0" applyFont="1" applyBorder="1" applyAlignment="1">
      <alignment/>
    </xf>
    <xf numFmtId="3" fontId="10" fillId="0" borderId="3" xfId="0" applyNumberFormat="1" applyFont="1" applyFill="1" applyBorder="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Alignment="1" applyProtection="1">
      <alignment horizontal="left"/>
      <protection/>
    </xf>
    <xf numFmtId="37" fontId="10" fillId="0" borderId="0" xfId="0" applyNumberFormat="1" applyFont="1" applyAlignment="1" applyProtection="1">
      <alignment/>
      <protection/>
    </xf>
    <xf numFmtId="0" fontId="10" fillId="0" borderId="0" xfId="0" applyNumberFormat="1" applyFont="1" applyAlignment="1" applyProtection="1">
      <alignment horizontal="left"/>
      <protection/>
    </xf>
    <xf numFmtId="0" fontId="11" fillId="0" borderId="0" xfId="0" applyFont="1" applyAlignment="1" applyProtection="1">
      <alignment/>
      <protection/>
    </xf>
    <xf numFmtId="0" fontId="11" fillId="0" borderId="0" xfId="0" applyFont="1" applyFill="1" applyAlignment="1" applyProtection="1">
      <alignment/>
      <protection/>
    </xf>
    <xf numFmtId="186" fontId="10" fillId="0" borderId="3" xfId="22" applyNumberFormat="1" applyFont="1" applyFill="1" applyBorder="1" applyProtection="1">
      <alignment/>
      <protection/>
    </xf>
    <xf numFmtId="0" fontId="10" fillId="0" borderId="4" xfId="0" applyFont="1" applyBorder="1" applyAlignment="1" applyProtection="1">
      <alignment horizontal="left"/>
      <protection/>
    </xf>
    <xf numFmtId="0" fontId="10" fillId="0" borderId="5"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protection/>
    </xf>
    <xf numFmtId="186" fontId="10" fillId="0" borderId="6" xfId="22" applyNumberFormat="1" applyFont="1" applyFill="1" applyBorder="1" applyProtection="1">
      <alignment/>
      <protection/>
    </xf>
    <xf numFmtId="0" fontId="9" fillId="2" borderId="3" xfId="0" applyFont="1" applyFill="1" applyBorder="1" applyAlignment="1" applyProtection="1">
      <alignment horizontal="center"/>
      <protection/>
    </xf>
    <xf numFmtId="0" fontId="9" fillId="2" borderId="5" xfId="0" applyFont="1" applyFill="1" applyBorder="1" applyAlignment="1">
      <alignment/>
    </xf>
    <xf numFmtId="0" fontId="9" fillId="2" borderId="3" xfId="0" applyFont="1" applyFill="1" applyBorder="1" applyAlignment="1" applyProtection="1">
      <alignment horizontal="left"/>
      <protection/>
    </xf>
    <xf numFmtId="0" fontId="9" fillId="2" borderId="4" xfId="0" applyFont="1" applyFill="1" applyBorder="1" applyAlignment="1" applyProtection="1">
      <alignment horizontal="left"/>
      <protection/>
    </xf>
    <xf numFmtId="0" fontId="9" fillId="2" borderId="7" xfId="0" applyFont="1" applyFill="1" applyBorder="1" applyAlignment="1" applyProtection="1">
      <alignment horizontal="left"/>
      <protection/>
    </xf>
    <xf numFmtId="0" fontId="10" fillId="2" borderId="7" xfId="0" applyNumberFormat="1" applyFont="1" applyFill="1" applyBorder="1" applyAlignment="1" applyProtection="1">
      <alignment vertical="top"/>
      <protection/>
    </xf>
    <xf numFmtId="0" fontId="9" fillId="2" borderId="3" xfId="0" applyNumberFormat="1" applyFont="1" applyFill="1" applyBorder="1" applyAlignment="1" applyProtection="1">
      <alignment horizontal="center"/>
      <protection/>
    </xf>
    <xf numFmtId="0" fontId="9" fillId="2" borderId="7" xfId="0" applyFont="1" applyFill="1" applyBorder="1" applyAlignment="1" applyProtection="1">
      <alignment horizontal="center"/>
      <protection/>
    </xf>
    <xf numFmtId="0" fontId="9" fillId="2" borderId="3" xfId="0" applyFont="1" applyFill="1" applyBorder="1" applyAlignment="1">
      <alignment horizontal="center"/>
    </xf>
    <xf numFmtId="0" fontId="10" fillId="0" borderId="0" xfId="0" applyFont="1" applyFill="1" applyBorder="1" applyAlignment="1">
      <alignment/>
    </xf>
    <xf numFmtId="0" fontId="10" fillId="0" borderId="0" xfId="0" applyFont="1" applyBorder="1" applyAlignment="1">
      <alignment horizontal="left"/>
    </xf>
    <xf numFmtId="0" fontId="10" fillId="0" borderId="0" xfId="0" applyFont="1" applyAlignment="1">
      <alignment horizontal="left"/>
    </xf>
    <xf numFmtId="0" fontId="10" fillId="0" borderId="0" xfId="0" applyNumberFormat="1" applyFont="1" applyAlignment="1">
      <alignment horizontal="left"/>
    </xf>
    <xf numFmtId="0" fontId="10" fillId="0" borderId="0" xfId="0" applyNumberFormat="1" applyFont="1" applyAlignment="1">
      <alignment/>
    </xf>
    <xf numFmtId="186" fontId="9" fillId="2" borderId="3" xfId="0" applyNumberFormat="1" applyFont="1" applyFill="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4"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7" fillId="0" borderId="0" xfId="0" applyFont="1" applyBorder="1" applyAlignment="1" applyProtection="1">
      <alignment horizontal="left"/>
      <protection/>
    </xf>
    <xf numFmtId="0" fontId="0" fillId="0" borderId="0" xfId="0"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9" fillId="0" borderId="0" xfId="0" applyFont="1" applyBorder="1" applyAlignment="1" applyProtection="1">
      <alignment vertical="center"/>
      <protection/>
    </xf>
    <xf numFmtId="0" fontId="10" fillId="0" borderId="8" xfId="0" applyFont="1" applyBorder="1" applyAlignment="1" applyProtection="1">
      <alignment/>
      <protection/>
    </xf>
    <xf numFmtId="0" fontId="9" fillId="0" borderId="8" xfId="0" applyFont="1" applyBorder="1" applyAlignment="1" applyProtection="1">
      <alignment/>
      <protection/>
    </xf>
    <xf numFmtId="0" fontId="10" fillId="0" borderId="0" xfId="0" applyFont="1" applyAlignment="1" applyProtection="1">
      <alignment/>
      <protection/>
    </xf>
    <xf numFmtId="0" fontId="10" fillId="0" borderId="3" xfId="0" applyFont="1" applyBorder="1" applyAlignment="1" applyProtection="1">
      <alignment horizontal="left" wrapText="1"/>
      <protection/>
    </xf>
    <xf numFmtId="0" fontId="1" fillId="0" borderId="0" xfId="0" applyFont="1" applyBorder="1" applyAlignment="1" applyProtection="1">
      <alignment/>
      <protection/>
    </xf>
    <xf numFmtId="0" fontId="10" fillId="0" borderId="0" xfId="0" applyFont="1" applyBorder="1" applyAlignment="1" applyProtection="1">
      <alignment horizontal="center" wrapText="1"/>
      <protection/>
    </xf>
    <xf numFmtId="0" fontId="1" fillId="0" borderId="0" xfId="0" applyFont="1" applyAlignment="1" applyProtection="1">
      <alignment/>
      <protection/>
    </xf>
    <xf numFmtId="0" fontId="10" fillId="0" borderId="3" xfId="0" applyFont="1" applyBorder="1" applyAlignment="1" applyProtection="1">
      <alignment horizontal="left"/>
      <protection/>
    </xf>
    <xf numFmtId="0" fontId="10" fillId="0" borderId="4" xfId="0" applyFont="1" applyBorder="1" applyAlignment="1" applyProtection="1">
      <alignmen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5" xfId="0" applyFont="1" applyBorder="1" applyAlignment="1" applyProtection="1">
      <alignment vertical="center"/>
      <protection/>
    </xf>
    <xf numFmtId="37" fontId="10" fillId="0" borderId="3" xfId="0" applyNumberFormat="1" applyFont="1" applyFill="1" applyBorder="1" applyAlignment="1" applyProtection="1">
      <alignment vertical="center"/>
      <protection/>
    </xf>
    <xf numFmtId="0" fontId="10" fillId="0" borderId="11" xfId="0" applyFont="1" applyBorder="1" applyAlignment="1" applyProtection="1">
      <alignment vertical="center"/>
      <protection/>
    </xf>
    <xf numFmtId="0" fontId="10" fillId="0" borderId="0" xfId="0" applyFont="1" applyBorder="1" applyAlignment="1" applyProtection="1">
      <alignment horizontal="right"/>
      <protection/>
    </xf>
    <xf numFmtId="0" fontId="1" fillId="0" borderId="0" xfId="0" applyFont="1" applyBorder="1" applyAlignment="1" applyProtection="1">
      <alignment/>
      <protection/>
    </xf>
    <xf numFmtId="0" fontId="10" fillId="0" borderId="0" xfId="0" applyFont="1" applyAlignment="1" applyProtection="1">
      <alignment horizontal="justify" wrapText="1"/>
      <protection/>
    </xf>
    <xf numFmtId="0" fontId="10" fillId="0" borderId="12" xfId="0" applyFont="1" applyBorder="1" applyAlignment="1" applyProtection="1">
      <alignment horizontal="justify" wrapText="1"/>
      <protection/>
    </xf>
    <xf numFmtId="0" fontId="1" fillId="0" borderId="0" xfId="0" applyFont="1" applyBorder="1" applyAlignment="1" applyProtection="1">
      <alignment/>
      <protection/>
    </xf>
    <xf numFmtId="0" fontId="10" fillId="0" borderId="13" xfId="0" applyFont="1" applyBorder="1" applyAlignment="1" applyProtection="1">
      <alignment/>
      <protection/>
    </xf>
    <xf numFmtId="0" fontId="9" fillId="0" borderId="14" xfId="0" applyFont="1" applyBorder="1" applyAlignment="1" applyProtection="1">
      <alignment/>
      <protection/>
    </xf>
    <xf numFmtId="0" fontId="10" fillId="0" borderId="14" xfId="0" applyFont="1" applyBorder="1" applyAlignment="1" applyProtection="1">
      <alignment/>
      <protection/>
    </xf>
    <xf numFmtId="0" fontId="10" fillId="0" borderId="14" xfId="0" applyFont="1" applyBorder="1" applyAlignment="1" applyProtection="1">
      <alignment/>
      <protection/>
    </xf>
    <xf numFmtId="0" fontId="10" fillId="0" borderId="15" xfId="0" applyFont="1" applyBorder="1" applyAlignment="1" applyProtection="1">
      <alignment/>
      <protection/>
    </xf>
    <xf numFmtId="0" fontId="1" fillId="0" borderId="0" xfId="0" applyFont="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0" xfId="0" applyFont="1" applyFill="1" applyAlignment="1" applyProtection="1">
      <alignment/>
      <protection/>
    </xf>
    <xf numFmtId="0" fontId="10"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19"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0" xfId="0" applyFont="1" applyAlignment="1" applyProtection="1">
      <alignment vertical="center"/>
      <protection/>
    </xf>
    <xf numFmtId="0" fontId="1" fillId="0" borderId="0" xfId="0" applyFont="1" applyAlignment="1" applyProtection="1">
      <alignment vertical="center"/>
      <protection/>
    </xf>
    <xf numFmtId="0" fontId="9" fillId="0" borderId="20" xfId="0" applyFont="1" applyBorder="1" applyAlignment="1" applyProtection="1">
      <alignment vertical="center"/>
      <protection/>
    </xf>
    <xf numFmtId="0" fontId="10" fillId="0" borderId="18" xfId="0" applyFont="1" applyBorder="1" applyAlignment="1" applyProtection="1">
      <alignment vertical="center"/>
      <protection/>
    </xf>
    <xf numFmtId="0" fontId="9" fillId="0" borderId="4" xfId="0" applyFont="1" applyBorder="1" applyAlignment="1" applyProtection="1">
      <alignment vertical="center"/>
      <protection/>
    </xf>
    <xf numFmtId="37" fontId="10" fillId="0" borderId="11" xfId="0" applyNumberFormat="1"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 fillId="0" borderId="0" xfId="0" applyFont="1" applyAlignment="1" applyProtection="1">
      <alignment/>
      <protection/>
    </xf>
    <xf numFmtId="37" fontId="10" fillId="0" borderId="0" xfId="0" applyNumberFormat="1" applyFont="1" applyBorder="1" applyAlignment="1" applyProtection="1">
      <alignment vertical="center"/>
      <protection/>
    </xf>
    <xf numFmtId="0" fontId="0" fillId="0" borderId="0" xfId="0" applyAlignment="1" applyProtection="1">
      <alignment/>
      <protection/>
    </xf>
    <xf numFmtId="0" fontId="14" fillId="0" borderId="0" xfId="0" applyFont="1" applyBorder="1" applyAlignment="1" applyProtection="1">
      <alignment/>
      <protection/>
    </xf>
    <xf numFmtId="0" fontId="9" fillId="0" borderId="0" xfId="0" applyNumberFormat="1" applyFont="1" applyBorder="1" applyAlignment="1" applyProtection="1">
      <alignment vertical="center"/>
      <protection/>
    </xf>
    <xf numFmtId="0" fontId="12" fillId="0" borderId="0" xfId="0" applyFont="1" applyBorder="1" applyAlignment="1" applyProtection="1">
      <alignment horizontal="left" vertical="center"/>
      <protection/>
    </xf>
    <xf numFmtId="0" fontId="5" fillId="0" borderId="0" xfId="0" applyNumberFormat="1" applyFont="1" applyBorder="1" applyAlignment="1" applyProtection="1">
      <alignment vertical="center"/>
      <protection/>
    </xf>
    <xf numFmtId="0" fontId="13" fillId="0" borderId="0" xfId="0" applyNumberFormat="1" applyFont="1" applyAlignment="1" applyProtection="1">
      <alignment horizontal="justify"/>
      <protection/>
    </xf>
    <xf numFmtId="0" fontId="8" fillId="0" borderId="0" xfId="0" applyFont="1" applyAlignment="1" applyProtection="1">
      <alignment horizontal="justify"/>
      <protection/>
    </xf>
    <xf numFmtId="0" fontId="13" fillId="0" borderId="0" xfId="0" applyFont="1" applyBorder="1" applyAlignment="1" applyProtection="1">
      <alignment horizontal="justify"/>
      <protection/>
    </xf>
    <xf numFmtId="0" fontId="9" fillId="0" borderId="0" xfId="0" applyNumberFormat="1" applyFont="1" applyAlignment="1" applyProtection="1">
      <alignment/>
      <protection/>
    </xf>
    <xf numFmtId="201" fontId="10" fillId="0" borderId="0" xfId="0" applyNumberFormat="1" applyFont="1" applyAlignment="1" applyProtection="1">
      <alignment/>
      <protection/>
    </xf>
    <xf numFmtId="49" fontId="10" fillId="0" borderId="0" xfId="0" applyNumberFormat="1" applyFont="1" applyAlignment="1" applyProtection="1">
      <alignment horizontal="right"/>
      <protection/>
    </xf>
    <xf numFmtId="49" fontId="9" fillId="0" borderId="0" xfId="0" applyNumberFormat="1" applyFont="1" applyAlignment="1" applyProtection="1">
      <alignment horizontal="right"/>
      <protection/>
    </xf>
    <xf numFmtId="0" fontId="8" fillId="0" borderId="0" xfId="0" applyFont="1" applyAlignment="1" applyProtection="1">
      <alignment horizontal="right"/>
      <protection/>
    </xf>
    <xf numFmtId="0" fontId="9" fillId="0" borderId="0" xfId="0" applyFont="1" applyAlignment="1" applyProtection="1">
      <alignment/>
      <protection/>
    </xf>
    <xf numFmtId="0" fontId="10" fillId="0" borderId="3" xfId="0" applyFont="1" applyBorder="1" applyAlignment="1" applyProtection="1">
      <alignment/>
      <protection/>
    </xf>
    <xf numFmtId="0" fontId="9" fillId="2" borderId="3" xfId="0" applyFont="1" applyFill="1" applyBorder="1" applyAlignment="1" applyProtection="1">
      <alignment/>
      <protection/>
    </xf>
    <xf numFmtId="0" fontId="10" fillId="0" borderId="18" xfId="0" applyFont="1" applyBorder="1" applyAlignment="1" applyProtection="1">
      <alignment/>
      <protection/>
    </xf>
    <xf numFmtId="0" fontId="10" fillId="0" borderId="19" xfId="0" applyFont="1" applyBorder="1" applyAlignment="1" applyProtection="1">
      <alignment/>
      <protection/>
    </xf>
    <xf numFmtId="0" fontId="10" fillId="0" borderId="21" xfId="0" applyFont="1" applyBorder="1" applyAlignment="1" applyProtection="1">
      <alignment/>
      <protection/>
    </xf>
    <xf numFmtId="0" fontId="10" fillId="0" borderId="22" xfId="0" applyFont="1" applyFill="1" applyBorder="1" applyAlignment="1" applyProtection="1">
      <alignment/>
      <protection/>
    </xf>
    <xf numFmtId="0" fontId="10" fillId="3" borderId="0" xfId="0" applyFont="1" applyFill="1" applyAlignment="1" applyProtection="1">
      <alignment/>
      <protection/>
    </xf>
    <xf numFmtId="172" fontId="10" fillId="3" borderId="0" xfId="0" applyNumberFormat="1" applyFont="1" applyFill="1" applyAlignment="1" applyProtection="1">
      <alignment/>
      <protection/>
    </xf>
    <xf numFmtId="0" fontId="9" fillId="2" borderId="2" xfId="0" applyFont="1" applyFill="1" applyBorder="1" applyAlignment="1" applyProtection="1">
      <alignment horizontal="center"/>
      <protection/>
    </xf>
    <xf numFmtId="0" fontId="9" fillId="2" borderId="23" xfId="0" applyFont="1" applyFill="1" applyBorder="1" applyAlignment="1" applyProtection="1">
      <alignment horizontal="center"/>
      <protection/>
    </xf>
    <xf numFmtId="0" fontId="10" fillId="3" borderId="3" xfId="0" applyFont="1" applyFill="1" applyBorder="1" applyAlignment="1" applyProtection="1">
      <alignment/>
      <protection/>
    </xf>
    <xf numFmtId="187" fontId="10" fillId="0" borderId="7" xfId="0" applyNumberFormat="1" applyFont="1" applyBorder="1" applyAlignment="1" applyProtection="1">
      <alignment/>
      <protection/>
    </xf>
    <xf numFmtId="187" fontId="10" fillId="3" borderId="7" xfId="0" applyNumberFormat="1" applyFont="1" applyFill="1" applyBorder="1" applyAlignment="1" applyProtection="1">
      <alignment/>
      <protection/>
    </xf>
    <xf numFmtId="186" fontId="10" fillId="3" borderId="7" xfId="0" applyNumberFormat="1" applyFont="1" applyFill="1" applyBorder="1" applyAlignment="1" applyProtection="1">
      <alignment/>
      <protection/>
    </xf>
    <xf numFmtId="187" fontId="10" fillId="0" borderId="3" xfId="0" applyNumberFormat="1" applyFont="1" applyBorder="1" applyAlignment="1" applyProtection="1">
      <alignment/>
      <protection/>
    </xf>
    <xf numFmtId="187" fontId="10" fillId="3" borderId="3" xfId="0" applyNumberFormat="1" applyFont="1" applyFill="1" applyBorder="1" applyAlignment="1" applyProtection="1">
      <alignment/>
      <protection/>
    </xf>
    <xf numFmtId="186" fontId="10" fillId="3" borderId="3" xfId="0" applyNumberFormat="1" applyFont="1" applyFill="1" applyBorder="1" applyAlignment="1" applyProtection="1">
      <alignment/>
      <protection/>
    </xf>
    <xf numFmtId="187" fontId="10" fillId="0" borderId="18" xfId="0" applyNumberFormat="1" applyFont="1" applyFill="1" applyBorder="1" applyAlignment="1" applyProtection="1">
      <alignment/>
      <protection/>
    </xf>
    <xf numFmtId="187" fontId="10" fillId="0" borderId="19" xfId="0" applyNumberFormat="1" applyFont="1" applyFill="1" applyBorder="1" applyAlignment="1" applyProtection="1">
      <alignment/>
      <protection/>
    </xf>
    <xf numFmtId="186" fontId="10" fillId="0" borderId="19" xfId="0" applyNumberFormat="1" applyFont="1" applyFill="1" applyBorder="1" applyAlignment="1" applyProtection="1">
      <alignment/>
      <protection/>
    </xf>
    <xf numFmtId="186" fontId="10" fillId="0" borderId="21" xfId="0" applyNumberFormat="1" applyFont="1" applyFill="1" applyBorder="1" applyAlignment="1" applyProtection="1">
      <alignment/>
      <protection/>
    </xf>
    <xf numFmtId="0" fontId="10" fillId="3" borderId="3" xfId="0" applyFont="1" applyFill="1" applyBorder="1" applyAlignment="1" applyProtection="1" quotePrefix="1">
      <alignment/>
      <protection/>
    </xf>
    <xf numFmtId="187" fontId="10" fillId="0" borderId="3" xfId="0" applyNumberFormat="1" applyFont="1" applyFill="1" applyBorder="1" applyAlignment="1" applyProtection="1">
      <alignment/>
      <protection/>
    </xf>
    <xf numFmtId="186" fontId="10" fillId="0" borderId="3" xfId="0" applyNumberFormat="1" applyFont="1" applyFill="1" applyBorder="1" applyAlignment="1" applyProtection="1">
      <alignment/>
      <protection/>
    </xf>
    <xf numFmtId="0" fontId="9" fillId="2" borderId="4" xfId="0" applyFont="1" applyFill="1" applyBorder="1" applyAlignment="1" applyProtection="1">
      <alignment/>
      <protection/>
    </xf>
    <xf numFmtId="0" fontId="10" fillId="2" borderId="11" xfId="0" applyFont="1" applyFill="1" applyBorder="1" applyAlignment="1" applyProtection="1">
      <alignment horizontal="center"/>
      <protection/>
    </xf>
    <xf numFmtId="186" fontId="9" fillId="2" borderId="3" xfId="0" applyNumberFormat="1" applyFont="1" applyFill="1" applyBorder="1" applyAlignment="1" applyProtection="1">
      <alignment/>
      <protection/>
    </xf>
    <xf numFmtId="0" fontId="10" fillId="3" borderId="0" xfId="0" applyFont="1" applyFill="1" applyAlignment="1" applyProtection="1">
      <alignment horizontal="center"/>
      <protection/>
    </xf>
    <xf numFmtId="0" fontId="9" fillId="0" borderId="20" xfId="0" applyFont="1" applyFill="1" applyBorder="1" applyAlignment="1" applyProtection="1">
      <alignment/>
      <protection/>
    </xf>
    <xf numFmtId="0" fontId="9" fillId="3" borderId="0" xfId="0" applyFont="1" applyFill="1" applyAlignment="1" applyProtection="1">
      <alignment/>
      <protection/>
    </xf>
    <xf numFmtId="3" fontId="10" fillId="3" borderId="0" xfId="0" applyNumberFormat="1" applyFont="1" applyFill="1" applyAlignment="1" applyProtection="1">
      <alignment/>
      <protection/>
    </xf>
    <xf numFmtId="0" fontId="9" fillId="2" borderId="3" xfId="0" applyFont="1" applyFill="1" applyBorder="1" applyAlignment="1" applyProtection="1" quotePrefix="1">
      <alignment horizontal="center"/>
      <protection/>
    </xf>
    <xf numFmtId="0" fontId="10" fillId="3" borderId="4" xfId="0" applyFont="1" applyFill="1" applyBorder="1" applyAlignment="1" applyProtection="1">
      <alignment/>
      <protection/>
    </xf>
    <xf numFmtId="0" fontId="10" fillId="3" borderId="5" xfId="0" applyFont="1" applyFill="1" applyBorder="1" applyAlignment="1" applyProtection="1">
      <alignment/>
      <protection/>
    </xf>
    <xf numFmtId="0" fontId="10" fillId="0" borderId="5" xfId="0" applyFont="1" applyFill="1" applyBorder="1" applyAlignment="1" applyProtection="1">
      <alignment/>
      <protection/>
    </xf>
    <xf numFmtId="0" fontId="10" fillId="0" borderId="11" xfId="0" applyFont="1" applyFill="1" applyBorder="1" applyAlignment="1" applyProtection="1">
      <alignment/>
      <protection/>
    </xf>
    <xf numFmtId="0" fontId="10" fillId="3" borderId="3" xfId="0" applyFont="1" applyFill="1" applyBorder="1" applyAlignment="1" applyProtection="1">
      <alignment horizontal="left"/>
      <protection/>
    </xf>
    <xf numFmtId="0" fontId="10" fillId="3" borderId="4" xfId="0" applyFont="1" applyFill="1" applyBorder="1" applyAlignment="1" applyProtection="1">
      <alignment horizontal="left"/>
      <protection/>
    </xf>
    <xf numFmtId="0" fontId="10" fillId="3" borderId="5"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10" fillId="2" borderId="5" xfId="0" applyFont="1" applyFill="1" applyBorder="1" applyAlignment="1" applyProtection="1">
      <alignment horizontal="left"/>
      <protection/>
    </xf>
    <xf numFmtId="0" fontId="10" fillId="2" borderId="5" xfId="0" applyFont="1" applyFill="1" applyBorder="1" applyAlignment="1" applyProtection="1">
      <alignment horizontal="center"/>
      <protection/>
    </xf>
    <xf numFmtId="200" fontId="10" fillId="3" borderId="0" xfId="0" applyNumberFormat="1" applyFont="1" applyFill="1" applyAlignment="1" applyProtection="1">
      <alignment/>
      <protection/>
    </xf>
    <xf numFmtId="0" fontId="10" fillId="3" borderId="0" xfId="0" applyFont="1" applyFill="1" applyBorder="1" applyAlignment="1" applyProtection="1">
      <alignment/>
      <protection/>
    </xf>
    <xf numFmtId="2" fontId="10" fillId="0" borderId="0" xfId="0" applyNumberFormat="1" applyFont="1" applyAlignment="1" applyProtection="1">
      <alignment/>
      <protection/>
    </xf>
    <xf numFmtId="37" fontId="10" fillId="0" borderId="0" xfId="0" applyNumberFormat="1" applyFont="1" applyAlignment="1" applyProtection="1">
      <alignment horizontal="center"/>
      <protection/>
    </xf>
    <xf numFmtId="0" fontId="9" fillId="2" borderId="5" xfId="0" applyFont="1" applyFill="1" applyBorder="1" applyAlignment="1" applyProtection="1">
      <alignment horizontal="left"/>
      <protection/>
    </xf>
    <xf numFmtId="44" fontId="10" fillId="0" borderId="0" xfId="25" applyFont="1" applyBorder="1" applyAlignment="1">
      <alignment horizontal="left" vertical="top"/>
    </xf>
    <xf numFmtId="0" fontId="10" fillId="2" borderId="5" xfId="0" applyFont="1" applyFill="1" applyBorder="1" applyAlignment="1">
      <alignment/>
    </xf>
    <xf numFmtId="0" fontId="9" fillId="2" borderId="4" xfId="0" applyFont="1" applyFill="1" applyBorder="1" applyAlignment="1">
      <alignment/>
    </xf>
    <xf numFmtId="0" fontId="10" fillId="2" borderId="11" xfId="0" applyFont="1" applyFill="1" applyBorder="1" applyAlignment="1">
      <alignment/>
    </xf>
    <xf numFmtId="3" fontId="9" fillId="2" borderId="5" xfId="0" applyNumberFormat="1" applyFont="1" applyFill="1" applyBorder="1" applyAlignment="1" applyProtection="1">
      <alignment/>
      <protection/>
    </xf>
    <xf numFmtId="0" fontId="9" fillId="2" borderId="5" xfId="0" applyFont="1" applyFill="1" applyBorder="1" applyAlignment="1" applyProtection="1">
      <alignment/>
      <protection/>
    </xf>
    <xf numFmtId="0" fontId="9" fillId="2" borderId="11" xfId="0" applyFont="1" applyFill="1" applyBorder="1" applyAlignment="1" applyProtection="1">
      <alignment/>
      <protection/>
    </xf>
    <xf numFmtId="172" fontId="9" fillId="2" borderId="2" xfId="0" applyNumberFormat="1" applyFont="1" applyFill="1" applyBorder="1" applyAlignment="1" applyProtection="1">
      <alignment horizontal="center" vertical="center" wrapText="1"/>
      <protection/>
    </xf>
    <xf numFmtId="1" fontId="10" fillId="3" borderId="24" xfId="0" applyNumberFormat="1" applyFont="1" applyFill="1" applyBorder="1" applyAlignment="1" applyProtection="1">
      <alignment horizontal="center"/>
      <protection/>
    </xf>
    <xf numFmtId="1" fontId="10" fillId="3" borderId="25" xfId="0" applyNumberFormat="1" applyFont="1" applyFill="1" applyBorder="1" applyAlignment="1" applyProtection="1">
      <alignment horizontal="center"/>
      <protection/>
    </xf>
    <xf numFmtId="0" fontId="9" fillId="2" borderId="26" xfId="0" applyNumberFormat="1" applyFont="1" applyFill="1" applyBorder="1" applyAlignment="1" applyProtection="1">
      <alignment horizontal="center" vertical="top"/>
      <protection/>
    </xf>
    <xf numFmtId="186" fontId="9" fillId="2" borderId="11" xfId="22" applyNumberFormat="1" applyFont="1" applyFill="1" applyBorder="1" applyProtection="1">
      <alignment/>
      <protection/>
    </xf>
    <xf numFmtId="186" fontId="9" fillId="2" borderId="3" xfId="22" applyNumberFormat="1" applyFont="1" applyFill="1" applyBorder="1" applyProtection="1">
      <alignment/>
      <protection/>
    </xf>
    <xf numFmtId="0" fontId="9" fillId="0" borderId="8" xfId="0" applyFont="1" applyFill="1" applyBorder="1" applyAlignment="1" applyProtection="1">
      <alignment horizontal="left"/>
      <protection/>
    </xf>
    <xf numFmtId="0" fontId="9" fillId="0" borderId="8" xfId="0" applyFont="1" applyFill="1" applyBorder="1" applyAlignment="1" applyProtection="1">
      <alignment horizontal="center"/>
      <protection/>
    </xf>
    <xf numFmtId="0" fontId="10" fillId="0" borderId="0" xfId="0" applyFont="1" applyAlignment="1">
      <alignment/>
    </xf>
    <xf numFmtId="0" fontId="8" fillId="0" borderId="0" xfId="0" applyFont="1" applyAlignment="1">
      <alignment/>
    </xf>
    <xf numFmtId="0" fontId="10" fillId="0" borderId="4" xfId="0" applyFont="1" applyBorder="1" applyAlignment="1" applyProtection="1">
      <alignment vertical="center"/>
      <protection hidden="1"/>
    </xf>
    <xf numFmtId="0" fontId="10" fillId="0" borderId="5" xfId="0" applyFont="1" applyBorder="1" applyAlignment="1" applyProtection="1">
      <alignment vertical="center"/>
      <protection hidden="1"/>
    </xf>
    <xf numFmtId="0" fontId="10" fillId="0" borderId="11" xfId="0" applyFont="1" applyBorder="1" applyAlignment="1" applyProtection="1">
      <alignment vertical="center"/>
      <protection hidden="1"/>
    </xf>
    <xf numFmtId="0" fontId="9" fillId="0" borderId="0" xfId="0" applyFont="1" applyBorder="1" applyAlignment="1" applyProtection="1">
      <alignment/>
      <protection hidden="1"/>
    </xf>
    <xf numFmtId="0" fontId="10" fillId="0" borderId="0" xfId="0" applyFont="1" applyBorder="1" applyAlignment="1" applyProtection="1">
      <alignment/>
      <protection hidden="1"/>
    </xf>
    <xf numFmtId="0" fontId="10" fillId="0" borderId="0" xfId="0" applyFont="1" applyAlignment="1" applyProtection="1">
      <alignment/>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protection hidden="1"/>
    </xf>
    <xf numFmtId="0" fontId="9" fillId="0" borderId="27" xfId="0" applyFont="1" applyBorder="1" applyAlignment="1" applyProtection="1">
      <alignment vertical="center"/>
      <protection hidden="1"/>
    </xf>
    <xf numFmtId="0" fontId="10" fillId="0" borderId="28" xfId="0" applyFont="1" applyBorder="1" applyAlignment="1" applyProtection="1">
      <alignment vertical="center"/>
      <protection hidden="1"/>
    </xf>
    <xf numFmtId="0" fontId="10" fillId="0" borderId="10" xfId="0" applyFont="1" applyBorder="1" applyAlignment="1" applyProtection="1">
      <alignment vertical="center"/>
      <protection hidden="1"/>
    </xf>
    <xf numFmtId="0" fontId="10" fillId="0" borderId="7" xfId="0" applyFont="1" applyFill="1" applyBorder="1" applyAlignment="1" applyProtection="1">
      <alignment/>
      <protection/>
    </xf>
    <xf numFmtId="178" fontId="10" fillId="0" borderId="7" xfId="0" applyNumberFormat="1" applyFont="1" applyFill="1" applyBorder="1" applyAlignment="1" applyProtection="1">
      <alignment/>
      <protection/>
    </xf>
    <xf numFmtId="4" fontId="0" fillId="0" borderId="0" xfId="0" applyNumberFormat="1" applyAlignment="1" applyProtection="1">
      <alignment/>
      <protection/>
    </xf>
    <xf numFmtId="0" fontId="10" fillId="0" borderId="4" xfId="0" applyFont="1" applyFill="1" applyBorder="1" applyAlignment="1" applyProtection="1">
      <alignment horizontal="left"/>
      <protection/>
    </xf>
    <xf numFmtId="0" fontId="10" fillId="0" borderId="5" xfId="0" applyFont="1" applyFill="1" applyBorder="1" applyAlignment="1" applyProtection="1">
      <alignment horizontal="left"/>
      <protection/>
    </xf>
    <xf numFmtId="0" fontId="10" fillId="0" borderId="0" xfId="0" applyFont="1" applyBorder="1" applyAlignment="1" applyProtection="1">
      <alignment horizontal="justify" vertical="top" wrapText="1"/>
      <protection/>
    </xf>
    <xf numFmtId="0" fontId="12" fillId="0" borderId="0" xfId="0" applyFont="1" applyFill="1" applyBorder="1" applyAlignment="1" applyProtection="1">
      <alignment vertical="center"/>
      <protection/>
    </xf>
    <xf numFmtId="37" fontId="10" fillId="0" borderId="3" xfId="0" applyNumberFormat="1" applyFont="1" applyFill="1" applyBorder="1" applyAlignment="1" applyProtection="1">
      <alignment horizontal="left" vertical="center"/>
      <protection locked="0"/>
    </xf>
    <xf numFmtId="0" fontId="10" fillId="0" borderId="29" xfId="0" applyFont="1" applyBorder="1" applyAlignment="1" applyProtection="1">
      <alignment/>
      <protection/>
    </xf>
    <xf numFmtId="0" fontId="10" fillId="0" borderId="12" xfId="0" applyFont="1" applyBorder="1" applyAlignment="1" applyProtection="1">
      <alignment/>
      <protection/>
    </xf>
    <xf numFmtId="0" fontId="10" fillId="0" borderId="12" xfId="0" applyFont="1" applyBorder="1" applyAlignment="1" applyProtection="1">
      <alignment horizontal="justify" vertical="top" wrapText="1"/>
      <protection/>
    </xf>
    <xf numFmtId="0" fontId="10" fillId="0" borderId="30" xfId="0" applyFont="1" applyBorder="1" applyAlignment="1" applyProtection="1">
      <alignment/>
      <protection/>
    </xf>
    <xf numFmtId="37" fontId="10" fillId="0" borderId="4" xfId="0" applyNumberFormat="1" applyFont="1" applyFill="1" applyBorder="1" applyAlignment="1" applyProtection="1">
      <alignment horizontal="left" vertical="center"/>
      <protection locked="0"/>
    </xf>
    <xf numFmtId="0" fontId="10" fillId="0" borderId="20" xfId="0" applyFont="1" applyBorder="1" applyAlignment="1" applyProtection="1">
      <alignment vertical="center"/>
      <protection/>
    </xf>
    <xf numFmtId="37" fontId="11" fillId="0" borderId="0" xfId="0" applyNumberFormat="1" applyFont="1" applyAlignment="1" applyProtection="1">
      <alignment/>
      <protection/>
    </xf>
    <xf numFmtId="37" fontId="11" fillId="0" borderId="0" xfId="0" applyNumberFormat="1" applyFont="1" applyAlignment="1">
      <alignment/>
    </xf>
    <xf numFmtId="0" fontId="10" fillId="0" borderId="3" xfId="0" applyNumberFormat="1" applyFont="1" applyFill="1" applyBorder="1" applyAlignment="1" applyProtection="1">
      <alignment horizontal="right"/>
      <protection locked="0"/>
    </xf>
    <xf numFmtId="186" fontId="10" fillId="0" borderId="3" xfId="0" applyNumberFormat="1" applyFont="1" applyFill="1" applyBorder="1" applyAlignment="1" applyProtection="1">
      <alignment horizontal="center"/>
      <protection locked="0"/>
    </xf>
    <xf numFmtId="3" fontId="10" fillId="0" borderId="3" xfId="0" applyNumberFormat="1" applyFont="1" applyFill="1" applyBorder="1" applyAlignment="1" applyProtection="1">
      <alignment/>
      <protection locked="0"/>
    </xf>
    <xf numFmtId="184" fontId="10" fillId="0" borderId="31" xfId="22" applyFont="1" applyFill="1" applyBorder="1" applyAlignment="1" applyProtection="1">
      <alignment horizontal="center"/>
      <protection locked="0"/>
    </xf>
    <xf numFmtId="186" fontId="10" fillId="0" borderId="11" xfId="22" applyNumberFormat="1" applyFont="1" applyFill="1" applyBorder="1" applyProtection="1">
      <alignment/>
      <protection locked="0"/>
    </xf>
    <xf numFmtId="186" fontId="10" fillId="0" borderId="7" xfId="22" applyNumberFormat="1" applyFont="1" applyFill="1" applyBorder="1" applyProtection="1">
      <alignment/>
      <protection locked="0"/>
    </xf>
    <xf numFmtId="186" fontId="10" fillId="0" borderId="6" xfId="22" applyNumberFormat="1" applyFont="1" applyFill="1" applyBorder="1" applyProtection="1">
      <alignment/>
      <protection locked="0"/>
    </xf>
    <xf numFmtId="186" fontId="10" fillId="0" borderId="3" xfId="22" applyNumberFormat="1" applyFont="1" applyFill="1" applyBorder="1" applyProtection="1">
      <alignment/>
      <protection locked="0"/>
    </xf>
    <xf numFmtId="0" fontId="9" fillId="2" borderId="4" xfId="0" applyFont="1" applyFill="1" applyBorder="1" applyAlignment="1" applyProtection="1">
      <alignment/>
      <protection/>
    </xf>
    <xf numFmtId="0" fontId="16" fillId="2" borderId="5" xfId="0" applyFont="1" applyFill="1" applyBorder="1" applyAlignment="1">
      <alignment/>
    </xf>
    <xf numFmtId="0" fontId="16" fillId="2" borderId="11" xfId="0" applyFont="1" applyFill="1" applyBorder="1" applyAlignment="1">
      <alignment/>
    </xf>
    <xf numFmtId="216" fontId="10" fillId="0" borderId="4" xfId="15" applyNumberFormat="1" applyFont="1" applyFill="1" applyBorder="1" applyAlignment="1" applyProtection="1">
      <alignment vertical="center"/>
      <protection locked="0"/>
    </xf>
    <xf numFmtId="186" fontId="9" fillId="2" borderId="4" xfId="0" applyNumberFormat="1" applyFont="1" applyFill="1" applyBorder="1" applyAlignment="1" applyProtection="1">
      <alignment/>
      <protection/>
    </xf>
    <xf numFmtId="186" fontId="10" fillId="0" borderId="32" xfId="0" applyNumberFormat="1" applyFont="1" applyBorder="1" applyAlignment="1" applyProtection="1">
      <alignment/>
      <protection/>
    </xf>
    <xf numFmtId="186" fontId="10" fillId="0" borderId="4" xfId="0" applyNumberFormat="1" applyFont="1" applyBorder="1" applyAlignment="1" applyProtection="1">
      <alignment/>
      <protection/>
    </xf>
    <xf numFmtId="186" fontId="10" fillId="0" borderId="33" xfId="0" applyNumberFormat="1" applyFont="1" applyBorder="1" applyAlignment="1" applyProtection="1">
      <alignment/>
      <protection/>
    </xf>
    <xf numFmtId="186" fontId="10" fillId="0" borderId="27" xfId="0" applyNumberFormat="1" applyFont="1" applyBorder="1" applyAlignment="1" applyProtection="1">
      <alignment/>
      <protection/>
    </xf>
    <xf numFmtId="186" fontId="9" fillId="2" borderId="27" xfId="0" applyNumberFormat="1" applyFont="1" applyFill="1" applyBorder="1" applyAlignment="1" applyProtection="1">
      <alignment/>
      <protection/>
    </xf>
    <xf numFmtId="0" fontId="9" fillId="0" borderId="4" xfId="0" applyFont="1" applyFill="1" applyBorder="1" applyAlignment="1" applyProtection="1">
      <alignment/>
      <protection/>
    </xf>
    <xf numFmtId="0" fontId="10" fillId="0" borderId="3" xfId="0" applyFont="1" applyFill="1" applyBorder="1" applyAlignment="1" applyProtection="1" quotePrefix="1">
      <alignment/>
      <protection/>
    </xf>
    <xf numFmtId="0" fontId="9" fillId="0" borderId="3" xfId="0" applyFont="1" applyFill="1" applyBorder="1" applyAlignment="1" applyProtection="1">
      <alignment/>
      <protection/>
    </xf>
    <xf numFmtId="3" fontId="9" fillId="0" borderId="3" xfId="0" applyNumberFormat="1" applyFont="1" applyFill="1" applyBorder="1" applyAlignment="1" applyProtection="1">
      <alignment/>
      <protection/>
    </xf>
    <xf numFmtId="0" fontId="9" fillId="2" borderId="2" xfId="0" applyFont="1" applyFill="1" applyBorder="1" applyAlignment="1" applyProtection="1">
      <alignment vertical="top" wrapText="1"/>
      <protection/>
    </xf>
    <xf numFmtId="0" fontId="9" fillId="0" borderId="0" xfId="0" applyFont="1" applyFill="1" applyBorder="1" applyAlignment="1">
      <alignment horizontal="center"/>
    </xf>
    <xf numFmtId="0" fontId="9" fillId="0" borderId="0" xfId="0" applyFont="1" applyFill="1" applyBorder="1" applyAlignment="1">
      <alignment/>
    </xf>
    <xf numFmtId="0" fontId="10" fillId="0" borderId="0" xfId="0" applyFont="1" applyFill="1" applyAlignment="1">
      <alignment/>
    </xf>
    <xf numFmtId="0" fontId="9" fillId="3" borderId="4" xfId="0" applyFont="1" applyFill="1" applyBorder="1" applyAlignment="1" applyProtection="1">
      <alignment/>
      <protection/>
    </xf>
    <xf numFmtId="186" fontId="10" fillId="0" borderId="0" xfId="0" applyNumberFormat="1" applyFont="1" applyFill="1" applyBorder="1" applyAlignment="1" applyProtection="1">
      <alignment/>
      <protection/>
    </xf>
    <xf numFmtId="186" fontId="10" fillId="0" borderId="3" xfId="0" applyNumberFormat="1" applyFont="1" applyBorder="1" applyAlignment="1" applyProtection="1">
      <alignment/>
      <protection/>
    </xf>
    <xf numFmtId="186" fontId="10" fillId="0" borderId="3" xfId="0" applyNumberFormat="1" applyFont="1" applyFill="1" applyBorder="1" applyAlignment="1" applyProtection="1">
      <alignment horizontal="right"/>
      <protection locked="0"/>
    </xf>
    <xf numFmtId="184" fontId="9" fillId="0" borderId="0" xfId="23" applyNumberFormat="1" applyFont="1" applyFill="1" applyBorder="1" applyAlignment="1" applyProtection="1">
      <alignment horizontal="left"/>
      <protection hidden="1"/>
    </xf>
    <xf numFmtId="0" fontId="9" fillId="2" borderId="3" xfId="0" applyNumberFormat="1" applyFont="1" applyFill="1" applyBorder="1" applyAlignment="1" applyProtection="1">
      <alignment/>
      <protection hidden="1"/>
    </xf>
    <xf numFmtId="3" fontId="9" fillId="2" borderId="3" xfId="24" applyNumberFormat="1" applyFont="1" applyFill="1" applyBorder="1" applyAlignment="1" applyProtection="1">
      <alignment vertical="top"/>
      <protection/>
    </xf>
    <xf numFmtId="0" fontId="10" fillId="0" borderId="5" xfId="0" applyFont="1" applyBorder="1" applyAlignment="1" applyProtection="1">
      <alignment/>
      <protection/>
    </xf>
    <xf numFmtId="3" fontId="9" fillId="2" borderId="11" xfId="22" applyNumberFormat="1" applyFont="1" applyFill="1" applyBorder="1" applyAlignment="1" applyProtection="1">
      <alignment vertical="top"/>
      <protection/>
    </xf>
    <xf numFmtId="0" fontId="12" fillId="0" borderId="0" xfId="0" applyNumberFormat="1" applyFont="1" applyBorder="1" applyAlignment="1" applyProtection="1">
      <alignment vertical="top" wrapText="1"/>
      <protection hidden="1"/>
    </xf>
    <xf numFmtId="10" fontId="10" fillId="0" borderId="7" xfId="20" applyNumberFormat="1" applyFont="1" applyFill="1" applyBorder="1" applyAlignment="1" applyProtection="1">
      <alignment/>
      <protection locked="0"/>
    </xf>
    <xf numFmtId="0" fontId="9" fillId="2" borderId="4" xfId="0" applyNumberFormat="1" applyFont="1" applyFill="1" applyBorder="1" applyAlignment="1" applyProtection="1">
      <alignment/>
      <protection hidden="1"/>
    </xf>
    <xf numFmtId="186" fontId="10" fillId="0" borderId="11" xfId="0" applyNumberFormat="1" applyFont="1" applyFill="1" applyBorder="1" applyAlignment="1" applyProtection="1">
      <alignment horizontal="right"/>
      <protection locked="0"/>
    </xf>
    <xf numFmtId="0" fontId="1" fillId="0" borderId="0" xfId="0" applyFont="1" applyBorder="1" applyAlignment="1" applyProtection="1">
      <alignment/>
      <protection hidden="1"/>
    </xf>
    <xf numFmtId="14" fontId="10" fillId="0" borderId="5" xfId="0" applyNumberFormat="1" applyFont="1" applyFill="1" applyBorder="1" applyAlignment="1" applyProtection="1">
      <alignment horizontal="left" vertical="center"/>
      <protection locked="0"/>
    </xf>
    <xf numFmtId="14" fontId="10" fillId="0" borderId="11" xfId="0" applyNumberFormat="1" applyFont="1" applyFill="1" applyBorder="1" applyAlignment="1" applyProtection="1">
      <alignment horizontal="left" vertical="center"/>
      <protection locked="0"/>
    </xf>
    <xf numFmtId="0" fontId="10" fillId="0" borderId="3" xfId="0" applyFont="1" applyBorder="1" applyAlignment="1" applyProtection="1">
      <alignment horizontal="left" vertical="center"/>
      <protection/>
    </xf>
    <xf numFmtId="0" fontId="9" fillId="0" borderId="27" xfId="0" applyFont="1" applyBorder="1" applyAlignment="1" applyProtection="1">
      <alignment horizontal="center" wrapText="1"/>
      <protection/>
    </xf>
    <xf numFmtId="0" fontId="9" fillId="0" borderId="28" xfId="0" applyFont="1" applyBorder="1" applyAlignment="1" applyProtection="1">
      <alignment horizontal="center" wrapText="1"/>
      <protection/>
    </xf>
    <xf numFmtId="0" fontId="9" fillId="0" borderId="34" xfId="0" applyFont="1" applyBorder="1" applyAlignment="1" applyProtection="1">
      <alignment horizontal="center" wrapText="1"/>
      <protection/>
    </xf>
    <xf numFmtId="183" fontId="10" fillId="0" borderId="27" xfId="0" applyNumberFormat="1" applyFont="1" applyBorder="1" applyAlignment="1" applyProtection="1">
      <alignment horizontal="center" wrapText="1"/>
      <protection/>
    </xf>
    <xf numFmtId="37" fontId="10" fillId="0" borderId="5" xfId="0" applyNumberFormat="1" applyFont="1" applyFill="1" applyBorder="1" applyAlignment="1" applyProtection="1">
      <alignment horizontal="left" vertical="center"/>
      <protection locked="0"/>
    </xf>
    <xf numFmtId="37" fontId="10" fillId="0" borderId="11" xfId="0" applyNumberFormat="1" applyFont="1" applyFill="1" applyBorder="1" applyAlignment="1" applyProtection="1">
      <alignment horizontal="left" vertical="center"/>
      <protection locked="0"/>
    </xf>
    <xf numFmtId="184" fontId="9" fillId="0" borderId="2" xfId="24" applyFont="1" applyFill="1" applyBorder="1" applyAlignment="1" applyProtection="1">
      <alignment horizontal="right" vertical="center"/>
      <protection/>
    </xf>
    <xf numFmtId="0" fontId="9" fillId="0" borderId="35" xfId="0" applyFont="1" applyBorder="1" applyAlignment="1" applyProtection="1">
      <alignment horizontal="left" vertical="center"/>
      <protection/>
    </xf>
    <xf numFmtId="0" fontId="9" fillId="0" borderId="8" xfId="0" applyFont="1" applyBorder="1" applyAlignment="1" applyProtection="1">
      <alignment horizontal="left" vertical="center"/>
      <protection/>
    </xf>
    <xf numFmtId="0" fontId="9" fillId="0" borderId="31" xfId="0" applyFont="1" applyBorder="1" applyAlignment="1" applyProtection="1">
      <alignment horizontal="left" vertical="center"/>
      <protection/>
    </xf>
    <xf numFmtId="14" fontId="10" fillId="0" borderId="4" xfId="0" applyNumberFormat="1" applyFont="1" applyFill="1" applyBorder="1" applyAlignment="1" applyProtection="1">
      <alignment horizontal="left" vertical="center"/>
      <protection locked="0"/>
    </xf>
    <xf numFmtId="187" fontId="10" fillId="0" borderId="3" xfId="0" applyNumberFormat="1" applyFont="1" applyFill="1" applyBorder="1" applyAlignment="1" applyProtection="1">
      <alignment horizontal="center"/>
      <protection/>
    </xf>
    <xf numFmtId="3" fontId="10" fillId="0" borderId="2" xfId="0" applyNumberFormat="1" applyFont="1" applyBorder="1" applyAlignment="1" applyProtection="1">
      <alignment vertical="center"/>
      <protection/>
    </xf>
    <xf numFmtId="0" fontId="10" fillId="0" borderId="2" xfId="0" applyFont="1" applyBorder="1" applyAlignment="1" applyProtection="1">
      <alignment vertical="center"/>
      <protection/>
    </xf>
    <xf numFmtId="0" fontId="10" fillId="0" borderId="4" xfId="0" applyFont="1" applyBorder="1" applyAlignment="1" applyProtection="1">
      <alignment horizontal="left" vertical="center"/>
      <protection/>
    </xf>
    <xf numFmtId="0" fontId="10" fillId="0" borderId="5" xfId="0" applyFont="1" applyBorder="1" applyAlignment="1" applyProtection="1">
      <alignment horizontal="left" vertical="center"/>
      <protection/>
    </xf>
    <xf numFmtId="0" fontId="10" fillId="0" borderId="11" xfId="0" applyFont="1" applyBorder="1" applyAlignment="1" applyProtection="1">
      <alignment horizontal="left" vertical="center"/>
      <protection/>
    </xf>
    <xf numFmtId="37" fontId="10" fillId="0" borderId="4" xfId="0" applyNumberFormat="1" applyFont="1" applyFill="1" applyBorder="1" applyAlignment="1" applyProtection="1">
      <alignment horizontal="left" vertical="center"/>
      <protection locked="0"/>
    </xf>
    <xf numFmtId="183" fontId="10" fillId="0" borderId="28" xfId="0" applyNumberFormat="1" applyFont="1" applyBorder="1" applyAlignment="1" applyProtection="1">
      <alignment horizontal="center" wrapText="1"/>
      <protection/>
    </xf>
    <xf numFmtId="183" fontId="10" fillId="0" borderId="34" xfId="0" applyNumberFormat="1" applyFont="1" applyBorder="1" applyAlignment="1" applyProtection="1">
      <alignment horizontal="center" wrapText="1"/>
      <protection/>
    </xf>
    <xf numFmtId="0" fontId="10" fillId="0" borderId="0" xfId="0" applyFont="1" applyBorder="1" applyAlignment="1" applyProtection="1">
      <alignment horizontal="left" vertical="top" wrapText="1"/>
      <protection/>
    </xf>
    <xf numFmtId="0" fontId="9" fillId="2" borderId="8" xfId="21" applyFont="1" applyFill="1" applyBorder="1" applyAlignment="1" applyProtection="1">
      <alignment horizontal="left" vertical="center"/>
      <protection/>
    </xf>
    <xf numFmtId="0" fontId="1" fillId="2" borderId="8" xfId="0" applyFont="1" applyFill="1" applyBorder="1" applyAlignment="1" applyProtection="1">
      <alignment vertical="center"/>
      <protection/>
    </xf>
    <xf numFmtId="0" fontId="1" fillId="2" borderId="31" xfId="0" applyFont="1" applyFill="1" applyBorder="1" applyAlignment="1" applyProtection="1">
      <alignment vertical="center"/>
      <protection/>
    </xf>
    <xf numFmtId="37" fontId="10" fillId="0" borderId="3" xfId="0" applyNumberFormat="1" applyFont="1" applyFill="1" applyBorder="1" applyAlignment="1" applyProtection="1">
      <alignment horizontal="left" vertical="center"/>
      <protection locked="0"/>
    </xf>
    <xf numFmtId="0" fontId="10" fillId="0" borderId="0" xfId="0" applyFont="1" applyBorder="1" applyAlignment="1" applyProtection="1">
      <alignment horizontal="justify" wrapText="1"/>
      <protection/>
    </xf>
    <xf numFmtId="0" fontId="10" fillId="0" borderId="0" xfId="0" applyFont="1" applyBorder="1" applyAlignment="1" applyProtection="1">
      <alignment horizontal="justify" vertical="top" wrapText="1"/>
      <protection/>
    </xf>
    <xf numFmtId="0" fontId="9" fillId="0" borderId="3" xfId="0" applyFont="1" applyBorder="1" applyAlignment="1" applyProtection="1">
      <alignment horizontal="left" vertical="center"/>
      <protection/>
    </xf>
    <xf numFmtId="37" fontId="10" fillId="0" borderId="18" xfId="0" applyNumberFormat="1" applyFont="1" applyFill="1" applyBorder="1" applyAlignment="1" applyProtection="1">
      <alignment horizontal="right"/>
      <protection locked="0"/>
    </xf>
    <xf numFmtId="37" fontId="10" fillId="0" borderId="19" xfId="0" applyNumberFormat="1" applyFont="1" applyFill="1" applyBorder="1" applyAlignment="1" applyProtection="1">
      <alignment horizontal="right"/>
      <protection locked="0"/>
    </xf>
    <xf numFmtId="37" fontId="10" fillId="0" borderId="21" xfId="0" applyNumberFormat="1" applyFont="1" applyFill="1" applyBorder="1" applyAlignment="1" applyProtection="1">
      <alignment horizontal="right"/>
      <protection locked="0"/>
    </xf>
    <xf numFmtId="37" fontId="10" fillId="0" borderId="20" xfId="0" applyNumberFormat="1" applyFont="1" applyFill="1" applyBorder="1" applyAlignment="1" applyProtection="1">
      <alignment horizontal="right"/>
      <protection locked="0"/>
    </xf>
    <xf numFmtId="37" fontId="10" fillId="0" borderId="0" xfId="0" applyNumberFormat="1" applyFont="1" applyFill="1" applyBorder="1" applyAlignment="1" applyProtection="1">
      <alignment horizontal="right"/>
      <protection locked="0"/>
    </xf>
    <xf numFmtId="37" fontId="10" fillId="0" borderId="36" xfId="0" applyNumberFormat="1" applyFont="1" applyFill="1" applyBorder="1" applyAlignment="1" applyProtection="1">
      <alignment horizontal="right"/>
      <protection locked="0"/>
    </xf>
    <xf numFmtId="37" fontId="10" fillId="0" borderId="35" xfId="0" applyNumberFormat="1" applyFont="1" applyFill="1" applyBorder="1" applyAlignment="1" applyProtection="1">
      <alignment horizontal="right"/>
      <protection locked="0"/>
    </xf>
    <xf numFmtId="37" fontId="10" fillId="0" borderId="8" xfId="0" applyNumberFormat="1" applyFont="1" applyFill="1" applyBorder="1" applyAlignment="1" applyProtection="1">
      <alignment horizontal="right"/>
      <protection locked="0"/>
    </xf>
    <xf numFmtId="37" fontId="10" fillId="0" borderId="31" xfId="0" applyNumberFormat="1" applyFont="1" applyFill="1" applyBorder="1" applyAlignment="1" applyProtection="1">
      <alignment horizontal="right"/>
      <protection locked="0"/>
    </xf>
    <xf numFmtId="0" fontId="9" fillId="0" borderId="23" xfId="0" applyFont="1" applyBorder="1" applyAlignment="1" applyProtection="1">
      <alignment vertical="top"/>
      <protection hidden="1"/>
    </xf>
    <xf numFmtId="0" fontId="9" fillId="0" borderId="37" xfId="0" applyFont="1" applyBorder="1" applyAlignment="1" applyProtection="1">
      <alignment vertical="top"/>
      <protection hidden="1"/>
    </xf>
    <xf numFmtId="37" fontId="11" fillId="0" borderId="12" xfId="0" applyNumberFormat="1" applyFont="1" applyFill="1" applyBorder="1" applyAlignment="1" applyProtection="1">
      <alignment horizontal="left" vertical="center"/>
      <protection locked="0"/>
    </xf>
    <xf numFmtId="0" fontId="12" fillId="0" borderId="0" xfId="0" applyFont="1" applyBorder="1" applyAlignment="1" applyProtection="1">
      <alignment horizontal="left" wrapText="1"/>
      <protection/>
    </xf>
    <xf numFmtId="0" fontId="8" fillId="0" borderId="0" xfId="0" applyFont="1" applyAlignment="1" applyProtection="1">
      <alignment/>
      <protection/>
    </xf>
    <xf numFmtId="0" fontId="8" fillId="0" borderId="0" xfId="0" applyFont="1" applyAlignment="1" applyProtection="1">
      <alignment/>
      <protection/>
    </xf>
    <xf numFmtId="0" fontId="9" fillId="2" borderId="38" xfId="0" applyFont="1" applyFill="1" applyBorder="1" applyAlignment="1">
      <alignment horizontal="center" vertical="top" wrapText="1"/>
    </xf>
    <xf numFmtId="0" fontId="0" fillId="0" borderId="39" xfId="0" applyBorder="1" applyAlignment="1">
      <alignment horizontal="center" vertical="top" wrapText="1"/>
    </xf>
    <xf numFmtId="0" fontId="9" fillId="2" borderId="40" xfId="0" applyFont="1" applyFill="1"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10" fillId="0" borderId="0" xfId="0" applyFont="1" applyBorder="1" applyAlignment="1">
      <alignment vertical="top" wrapText="1"/>
    </xf>
    <xf numFmtId="0" fontId="10" fillId="0" borderId="4" xfId="0" applyFont="1" applyBorder="1" applyAlignment="1" applyProtection="1">
      <alignment horizontal="left"/>
      <protection/>
    </xf>
    <xf numFmtId="0" fontId="10" fillId="0" borderId="5" xfId="0" applyFont="1" applyBorder="1" applyAlignment="1" applyProtection="1">
      <alignment horizontal="left"/>
      <protection/>
    </xf>
    <xf numFmtId="0" fontId="10" fillId="0" borderId="11" xfId="0" applyFont="1" applyBorder="1" applyAlignment="1" applyProtection="1">
      <alignment horizontal="left"/>
      <protection/>
    </xf>
    <xf numFmtId="184" fontId="9" fillId="2" borderId="20" xfId="23" applyNumberFormat="1" applyFont="1" applyFill="1" applyBorder="1" applyAlignment="1" applyProtection="1">
      <alignment horizontal="left"/>
      <protection hidden="1"/>
    </xf>
    <xf numFmtId="184" fontId="9" fillId="2" borderId="0" xfId="23" applyNumberFormat="1" applyFont="1" applyFill="1" applyBorder="1" applyAlignment="1" applyProtection="1">
      <alignment horizontal="left"/>
      <protection hidden="1"/>
    </xf>
    <xf numFmtId="184" fontId="9" fillId="2" borderId="36" xfId="23" applyNumberFormat="1" applyFont="1" applyFill="1" applyBorder="1" applyAlignment="1" applyProtection="1">
      <alignment horizontal="left"/>
      <protection hidden="1"/>
    </xf>
    <xf numFmtId="0" fontId="12" fillId="0" borderId="0" xfId="0" applyNumberFormat="1" applyFont="1" applyBorder="1" applyAlignment="1" applyProtection="1">
      <alignment vertical="top" wrapText="1"/>
      <protection hidden="1"/>
    </xf>
    <xf numFmtId="216" fontId="10" fillId="0" borderId="32" xfId="15" applyNumberFormat="1" applyFont="1" applyFill="1" applyBorder="1" applyAlignment="1" applyProtection="1">
      <alignment horizontal="center" vertical="center"/>
      <protection locked="0"/>
    </xf>
    <xf numFmtId="216" fontId="10" fillId="0" borderId="46" xfId="15" applyNumberFormat="1" applyFont="1" applyFill="1" applyBorder="1" applyAlignment="1" applyProtection="1">
      <alignment horizontal="center" vertical="center"/>
      <protection locked="0"/>
    </xf>
    <xf numFmtId="216" fontId="10" fillId="0" borderId="4" xfId="15" applyNumberFormat="1" applyFont="1" applyFill="1" applyBorder="1" applyAlignment="1" applyProtection="1">
      <alignment horizontal="center" vertical="center"/>
      <protection locked="0"/>
    </xf>
    <xf numFmtId="216" fontId="10" fillId="0" borderId="11" xfId="15" applyNumberFormat="1" applyFont="1" applyFill="1" applyBorder="1" applyAlignment="1" applyProtection="1">
      <alignment horizontal="center" vertical="center"/>
      <protection locked="0"/>
    </xf>
    <xf numFmtId="186" fontId="9" fillId="2" borderId="3" xfId="0" applyNumberFormat="1" applyFont="1" applyFill="1" applyBorder="1" applyAlignment="1" applyProtection="1">
      <alignment horizontal="center"/>
      <protection/>
    </xf>
    <xf numFmtId="0" fontId="9" fillId="2" borderId="40" xfId="0" applyFont="1" applyFill="1" applyBorder="1" applyAlignment="1" applyProtection="1">
      <alignment horizontal="center" vertical="top" wrapText="1"/>
      <protection/>
    </xf>
    <xf numFmtId="0" fontId="9" fillId="2" borderId="42" xfId="0" applyFont="1" applyFill="1" applyBorder="1" applyAlignment="1" applyProtection="1">
      <alignment horizontal="center" vertical="top" wrapText="1"/>
      <protection/>
    </xf>
    <xf numFmtId="0" fontId="9" fillId="2" borderId="47" xfId="0" applyFont="1" applyFill="1" applyBorder="1" applyAlignment="1" applyProtection="1">
      <alignment horizontal="center" vertical="top" wrapText="1"/>
      <protection/>
    </xf>
    <xf numFmtId="0" fontId="9" fillId="2" borderId="22" xfId="0" applyFont="1" applyFill="1" applyBorder="1" applyAlignment="1" applyProtection="1">
      <alignment horizontal="center" vertical="top" wrapText="1"/>
      <protection/>
    </xf>
    <xf numFmtId="0" fontId="9" fillId="2" borderId="43" xfId="0" applyFont="1" applyFill="1" applyBorder="1" applyAlignment="1" applyProtection="1">
      <alignment horizontal="center" vertical="top" wrapText="1"/>
      <protection/>
    </xf>
    <xf numFmtId="0" fontId="9" fillId="2" borderId="45" xfId="0" applyFont="1" applyFill="1" applyBorder="1" applyAlignment="1" applyProtection="1">
      <alignment horizontal="center" vertical="top" wrapText="1"/>
      <protection/>
    </xf>
    <xf numFmtId="0" fontId="15" fillId="2" borderId="40" xfId="0" applyFont="1" applyFill="1" applyBorder="1" applyAlignment="1" applyProtection="1">
      <alignment horizontal="center" vertical="top" wrapText="1"/>
      <protection/>
    </xf>
    <xf numFmtId="0" fontId="15" fillId="2" borderId="42" xfId="0" applyFont="1" applyFill="1" applyBorder="1" applyAlignment="1" applyProtection="1">
      <alignment horizontal="center" vertical="top" wrapText="1"/>
      <protection/>
    </xf>
    <xf numFmtId="0" fontId="15" fillId="2" borderId="47" xfId="0" applyFont="1" applyFill="1" applyBorder="1" applyAlignment="1" applyProtection="1">
      <alignment horizontal="center" vertical="top" wrapText="1"/>
      <protection/>
    </xf>
    <xf numFmtId="0" fontId="15" fillId="2" borderId="22" xfId="0" applyFont="1" applyFill="1" applyBorder="1" applyAlignment="1" applyProtection="1">
      <alignment horizontal="center" vertical="top" wrapText="1"/>
      <protection/>
    </xf>
    <xf numFmtId="0" fontId="15" fillId="2" borderId="43" xfId="0" applyFont="1" applyFill="1" applyBorder="1" applyAlignment="1" applyProtection="1">
      <alignment horizontal="center" vertical="top" wrapText="1"/>
      <protection/>
    </xf>
    <xf numFmtId="0" fontId="15" fillId="2" borderId="45" xfId="0" applyFont="1" applyFill="1" applyBorder="1" applyAlignment="1" applyProtection="1">
      <alignment horizontal="center" vertical="top" wrapText="1"/>
      <protection/>
    </xf>
    <xf numFmtId="0" fontId="9" fillId="2" borderId="6" xfId="0" applyFont="1" applyFill="1" applyBorder="1" applyAlignment="1" applyProtection="1">
      <alignment horizontal="center" vertical="center" wrapText="1"/>
      <protection/>
    </xf>
    <xf numFmtId="0" fontId="9" fillId="2" borderId="26" xfId="0" applyFont="1" applyFill="1" applyBorder="1" applyAlignment="1" applyProtection="1">
      <alignment horizontal="center" vertical="center" wrapText="1"/>
      <protection/>
    </xf>
    <xf numFmtId="0" fontId="9" fillId="2" borderId="7" xfId="0" applyFont="1" applyFill="1" applyBorder="1" applyAlignment="1" applyProtection="1">
      <alignment horizontal="center" vertical="center" wrapText="1"/>
      <protection/>
    </xf>
    <xf numFmtId="0" fontId="10" fillId="0" borderId="2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36" xfId="0" applyBorder="1" applyAlignment="1" applyProtection="1">
      <alignment vertical="top" wrapText="1"/>
      <protection/>
    </xf>
    <xf numFmtId="0" fontId="0" fillId="0" borderId="35" xfId="0" applyBorder="1" applyAlignment="1" applyProtection="1">
      <alignment vertical="top" wrapText="1"/>
      <protection/>
    </xf>
    <xf numFmtId="0" fontId="0" fillId="0" borderId="8" xfId="0" applyBorder="1" applyAlignment="1" applyProtection="1">
      <alignment vertical="top" wrapText="1"/>
      <protection/>
    </xf>
    <xf numFmtId="0" fontId="0" fillId="0" borderId="31" xfId="0" applyBorder="1" applyAlignment="1" applyProtection="1">
      <alignment vertical="top" wrapText="1"/>
      <protection/>
    </xf>
    <xf numFmtId="186" fontId="9" fillId="2" borderId="4" xfId="0" applyNumberFormat="1" applyFont="1" applyFill="1" applyBorder="1" applyAlignment="1" applyProtection="1">
      <alignment horizontal="center"/>
      <protection/>
    </xf>
    <xf numFmtId="186" fontId="9" fillId="2" borderId="11" xfId="0" applyNumberFormat="1" applyFont="1" applyFill="1" applyBorder="1" applyAlignment="1" applyProtection="1">
      <alignment horizontal="center"/>
      <protection/>
    </xf>
    <xf numFmtId="0" fontId="0" fillId="0" borderId="11" xfId="0" applyBorder="1" applyAlignment="1">
      <alignment/>
    </xf>
    <xf numFmtId="0" fontId="10" fillId="0" borderId="4" xfId="0" applyFont="1" applyBorder="1" applyAlignment="1" applyProtection="1">
      <alignment/>
      <protection/>
    </xf>
    <xf numFmtId="0" fontId="0" fillId="0" borderId="5" xfId="0" applyBorder="1" applyAlignment="1">
      <alignment/>
    </xf>
    <xf numFmtId="0" fontId="0" fillId="0" borderId="11" xfId="0" applyBorder="1" applyAlignment="1">
      <alignment/>
    </xf>
    <xf numFmtId="0" fontId="10" fillId="0" borderId="0" xfId="0" applyFont="1" applyAlignment="1" applyProtection="1">
      <alignment vertical="top" wrapText="1"/>
      <protection/>
    </xf>
    <xf numFmtId="0" fontId="9" fillId="2" borderId="4" xfId="0" applyFont="1" applyFill="1" applyBorder="1" applyAlignment="1" applyProtection="1">
      <alignment/>
      <protection/>
    </xf>
    <xf numFmtId="0" fontId="16" fillId="2" borderId="5" xfId="0" applyFont="1" applyFill="1" applyBorder="1" applyAlignment="1">
      <alignment/>
    </xf>
    <xf numFmtId="0" fontId="16" fillId="2" borderId="11" xfId="0" applyFont="1" applyFill="1" applyBorder="1" applyAlignment="1">
      <alignment/>
    </xf>
    <xf numFmtId="0" fontId="10" fillId="0" borderId="0" xfId="0" applyFont="1" applyAlignment="1" applyProtection="1">
      <alignment horizontal="left" wrapText="1"/>
      <protection/>
    </xf>
    <xf numFmtId="0" fontId="10" fillId="3" borderId="0" xfId="0" applyFont="1" applyFill="1" applyAlignment="1" applyProtection="1">
      <alignment vertical="top" wrapText="1"/>
      <protection/>
    </xf>
    <xf numFmtId="0" fontId="8" fillId="0" borderId="0" xfId="0" applyFont="1" applyAlignment="1" applyProtection="1">
      <alignment vertical="top" wrapText="1"/>
      <protection/>
    </xf>
    <xf numFmtId="0" fontId="10" fillId="2" borderId="11"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9" fillId="2" borderId="48" xfId="0" applyFont="1" applyFill="1" applyBorder="1" applyAlignment="1" applyProtection="1">
      <alignment horizontal="center" vertical="center"/>
      <protection/>
    </xf>
    <xf numFmtId="0" fontId="9" fillId="2" borderId="49" xfId="0" applyFont="1" applyFill="1" applyBorder="1" applyAlignment="1" applyProtection="1">
      <alignment horizontal="center" vertical="center"/>
      <protection/>
    </xf>
    <xf numFmtId="0" fontId="10" fillId="0" borderId="4" xfId="0" applyFont="1" applyBorder="1" applyAlignment="1" applyProtection="1" quotePrefix="1">
      <alignment horizontal="left"/>
      <protection/>
    </xf>
    <xf numFmtId="0" fontId="10" fillId="0" borderId="5" xfId="0" applyFont="1" applyBorder="1" applyAlignment="1" applyProtection="1" quotePrefix="1">
      <alignment horizontal="left"/>
      <protection/>
    </xf>
    <xf numFmtId="0" fontId="10" fillId="0" borderId="11" xfId="0" applyFont="1" applyBorder="1" applyAlignment="1" applyProtection="1" quotePrefix="1">
      <alignment horizontal="left"/>
      <protection/>
    </xf>
    <xf numFmtId="0" fontId="9" fillId="2" borderId="4" xfId="0" applyFont="1" applyFill="1" applyBorder="1" applyAlignment="1" applyProtection="1">
      <alignment horizontal="left"/>
      <protection/>
    </xf>
    <xf numFmtId="0" fontId="9" fillId="2" borderId="5" xfId="0" applyFont="1" applyFill="1" applyBorder="1" applyAlignment="1" applyProtection="1">
      <alignment horizontal="left"/>
      <protection/>
    </xf>
    <xf numFmtId="0" fontId="9" fillId="2" borderId="11" xfId="0" applyFont="1" applyFill="1" applyBorder="1" applyAlignment="1" applyProtection="1">
      <alignment horizontal="left"/>
      <protection/>
    </xf>
    <xf numFmtId="0" fontId="9" fillId="0" borderId="8" xfId="0" applyNumberFormat="1" applyFont="1" applyFill="1" applyBorder="1" applyAlignment="1" applyProtection="1">
      <alignment horizontal="left"/>
      <protection/>
    </xf>
    <xf numFmtId="0" fontId="10" fillId="0" borderId="35" xfId="0" applyFont="1" applyBorder="1" applyAlignment="1" applyProtection="1">
      <alignment horizontal="left"/>
      <protection/>
    </xf>
    <xf numFmtId="0" fontId="10" fillId="0" borderId="8" xfId="0" applyFont="1" applyBorder="1" applyAlignment="1" applyProtection="1">
      <alignment horizontal="left"/>
      <protection/>
    </xf>
    <xf numFmtId="0" fontId="10" fillId="0" borderId="31" xfId="0" applyFont="1" applyBorder="1" applyAlignment="1" applyProtection="1">
      <alignment horizontal="left"/>
      <protection/>
    </xf>
    <xf numFmtId="184" fontId="10" fillId="0" borderId="6" xfId="22" applyFont="1" applyFill="1" applyBorder="1" applyAlignment="1" applyProtection="1">
      <alignment horizontal="center" vertical="top"/>
      <protection locked="0"/>
    </xf>
    <xf numFmtId="0" fontId="0" fillId="0" borderId="7" xfId="0" applyFill="1" applyBorder="1" applyAlignment="1">
      <alignment vertical="top"/>
    </xf>
    <xf numFmtId="0" fontId="10" fillId="0" borderId="18" xfId="0" applyFont="1" applyBorder="1" applyAlignment="1" applyProtection="1">
      <alignment horizontal="left"/>
      <protection/>
    </xf>
    <xf numFmtId="0" fontId="10" fillId="0" borderId="19" xfId="0" applyFont="1" applyBorder="1" applyAlignment="1" applyProtection="1">
      <alignment horizontal="left"/>
      <protection/>
    </xf>
    <xf numFmtId="0" fontId="10" fillId="0" borderId="21" xfId="0" applyFont="1" applyBorder="1" applyAlignment="1" applyProtection="1">
      <alignment horizontal="left"/>
      <protection/>
    </xf>
    <xf numFmtId="0" fontId="10" fillId="0" borderId="4" xfId="0" applyNumberFormat="1" applyFont="1" applyBorder="1" applyAlignment="1" applyProtection="1">
      <alignment horizontal="left"/>
      <protection/>
    </xf>
    <xf numFmtId="0" fontId="10" fillId="0" borderId="5" xfId="0" applyNumberFormat="1" applyFont="1" applyBorder="1" applyAlignment="1" applyProtection="1">
      <alignment horizontal="left"/>
      <protection/>
    </xf>
    <xf numFmtId="0" fontId="10" fillId="0" borderId="11" xfId="0" applyNumberFormat="1" applyFont="1" applyBorder="1" applyAlignment="1" applyProtection="1">
      <alignment horizontal="left"/>
      <protection/>
    </xf>
    <xf numFmtId="0" fontId="9" fillId="0" borderId="0" xfId="0" applyNumberFormat="1" applyFont="1" applyFill="1" applyBorder="1" applyAlignment="1" applyProtection="1">
      <alignment horizontal="left"/>
      <protection/>
    </xf>
    <xf numFmtId="0" fontId="10" fillId="0" borderId="20"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36" xfId="0" applyNumberFormat="1" applyFont="1" applyBorder="1" applyAlignment="1" applyProtection="1">
      <alignment vertical="top" wrapText="1"/>
      <protection/>
    </xf>
    <xf numFmtId="0" fontId="10" fillId="0" borderId="35" xfId="0" applyNumberFormat="1" applyFont="1" applyBorder="1" applyAlignment="1" applyProtection="1">
      <alignment vertical="top" wrapText="1"/>
      <protection/>
    </xf>
    <xf numFmtId="0" fontId="10" fillId="0" borderId="8" xfId="0" applyNumberFormat="1" applyFont="1" applyBorder="1" applyAlignment="1" applyProtection="1">
      <alignment vertical="top" wrapText="1"/>
      <protection/>
    </xf>
    <xf numFmtId="0" fontId="10" fillId="0" borderId="31" xfId="0" applyNumberFormat="1" applyFont="1" applyBorder="1" applyAlignment="1" applyProtection="1">
      <alignment vertical="top" wrapText="1"/>
      <protection/>
    </xf>
    <xf numFmtId="0" fontId="9" fillId="2" borderId="27" xfId="0" applyFont="1" applyFill="1" applyBorder="1" applyAlignment="1" applyProtection="1">
      <alignment/>
      <protection/>
    </xf>
    <xf numFmtId="0" fontId="9" fillId="2" borderId="28" xfId="0" applyFont="1" applyFill="1" applyBorder="1" applyAlignment="1" applyProtection="1">
      <alignment/>
      <protection/>
    </xf>
    <xf numFmtId="0" fontId="9" fillId="2" borderId="34" xfId="0" applyFont="1" applyFill="1" applyBorder="1" applyAlignment="1" applyProtection="1">
      <alignment/>
      <protection/>
    </xf>
    <xf numFmtId="0" fontId="9" fillId="0" borderId="0" xfId="0" applyFont="1" applyFill="1" applyBorder="1" applyAlignment="1" applyProtection="1">
      <alignment horizontal="left"/>
      <protection/>
    </xf>
    <xf numFmtId="0" fontId="10" fillId="0" borderId="50" xfId="0" applyFont="1" applyBorder="1" applyAlignment="1" applyProtection="1">
      <alignment/>
      <protection/>
    </xf>
    <xf numFmtId="0" fontId="10" fillId="0" borderId="51" xfId="0" applyFont="1" applyBorder="1" applyAlignment="1" applyProtection="1">
      <alignment/>
      <protection/>
    </xf>
    <xf numFmtId="0" fontId="10" fillId="0" borderId="52" xfId="0" applyFont="1" applyBorder="1" applyAlignment="1" applyProtection="1">
      <alignment/>
      <protection/>
    </xf>
    <xf numFmtId="0" fontId="10" fillId="0" borderId="27" xfId="0" applyFont="1" applyBorder="1" applyAlignment="1" applyProtection="1">
      <alignment/>
      <protection/>
    </xf>
    <xf numFmtId="0" fontId="10" fillId="0" borderId="28" xfId="0" applyFont="1" applyBorder="1" applyAlignment="1" applyProtection="1">
      <alignment/>
      <protection/>
    </xf>
    <xf numFmtId="0" fontId="10" fillId="0" borderId="34" xfId="0" applyFont="1" applyBorder="1" applyAlignment="1" applyProtection="1">
      <alignment/>
      <protection/>
    </xf>
    <xf numFmtId="0" fontId="10" fillId="0" borderId="27" xfId="0" applyFont="1" applyFill="1" applyBorder="1" applyAlignment="1" applyProtection="1">
      <alignment/>
      <protection/>
    </xf>
    <xf numFmtId="0" fontId="10" fillId="0" borderId="28" xfId="0" applyFont="1" applyFill="1" applyBorder="1" applyAlignment="1" applyProtection="1">
      <alignment/>
      <protection/>
    </xf>
    <xf numFmtId="0" fontId="10" fillId="0" borderId="34" xfId="0" applyFont="1" applyFill="1" applyBorder="1" applyAlignment="1" applyProtection="1">
      <alignment/>
      <protection/>
    </xf>
    <xf numFmtId="0" fontId="9" fillId="0" borderId="0" xfId="0" applyFont="1" applyAlignment="1">
      <alignment horizontal="justify"/>
    </xf>
    <xf numFmtId="0" fontId="10" fillId="0" borderId="0" xfId="0" applyFont="1" applyAlignment="1">
      <alignment/>
    </xf>
  </cellXfs>
  <cellStyles count="13">
    <cellStyle name="Normal" xfId="0"/>
    <cellStyle name="Euro" xfId="15"/>
    <cellStyle name="Followed Hyperlink" xfId="16"/>
    <cellStyle name="Hyperlink" xfId="17"/>
    <cellStyle name="Comma" xfId="18"/>
    <cellStyle name="Comma [0]" xfId="19"/>
    <cellStyle name="Percent" xfId="20"/>
    <cellStyle name="Standaard_Concept nac 2004 ent II" xfId="21"/>
    <cellStyle name="Tabelstandaard" xfId="22"/>
    <cellStyle name="Tabelstandaard financieel" xfId="23"/>
    <cellStyle name="Tabelstandaard Totaal" xfId="24"/>
    <cellStyle name="Currency" xfId="25"/>
    <cellStyle name="Currency [0]" xfId="26"/>
  </cellStyles>
  <dxfs count="2">
    <dxf>
      <font>
        <color rgb="FFFFFFFF"/>
      </font>
      <fill>
        <patternFill>
          <bgColor rgb="FF0000FF"/>
        </patternFill>
      </fill>
      <border/>
    </dxf>
    <dxf>
      <fill>
        <patternFill>
          <bgColor rgb="FFD7DCE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0</xdr:rowOff>
    </xdr:from>
    <xdr:to>
      <xdr:col>14</xdr:col>
      <xdr:colOff>200025</xdr:colOff>
      <xdr:row>5</xdr:row>
      <xdr:rowOff>0</xdr:rowOff>
    </xdr:to>
    <xdr:pic>
      <xdr:nvPicPr>
        <xdr:cNvPr id="1" name="Picture 35"/>
        <xdr:cNvPicPr preferRelativeResize="1">
          <a:picLocks noChangeAspect="1"/>
        </xdr:cNvPicPr>
      </xdr:nvPicPr>
      <xdr:blipFill>
        <a:blip r:embed="rId1"/>
        <a:stretch>
          <a:fillRect/>
        </a:stretch>
      </xdr:blipFill>
      <xdr:spPr>
        <a:xfrm>
          <a:off x="7315200" y="190500"/>
          <a:ext cx="1809750" cy="781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showGridLines="0" showRowColHeaders="0" showZeros="0" tabSelected="1" showOutlineSymbols="0" zoomScaleSheetLayoutView="100" workbookViewId="0" topLeftCell="A1">
      <selection activeCell="A1" sqref="A1"/>
    </sheetView>
  </sheetViews>
  <sheetFormatPr defaultColWidth="9.140625" defaultRowHeight="12.75"/>
  <cols>
    <col min="1" max="1" width="8.8515625" style="44" customWidth="1"/>
    <col min="2" max="2" width="6.7109375" style="93" customWidth="1"/>
    <col min="3" max="3" width="8.140625" style="44" customWidth="1"/>
    <col min="4" max="4" width="23.00390625" style="44" customWidth="1"/>
    <col min="5" max="5" width="7.28125" style="44" customWidth="1"/>
    <col min="6" max="6" width="14.140625" style="44" customWidth="1"/>
    <col min="7" max="7" width="3.421875" style="44" customWidth="1"/>
    <col min="8" max="8" width="6.7109375" style="44" customWidth="1"/>
    <col min="9" max="9" width="6.7109375" style="93" customWidth="1"/>
    <col min="10" max="10" width="9.00390625" style="93" customWidth="1"/>
    <col min="11" max="11" width="12.00390625" style="93" bestFit="1" customWidth="1"/>
    <col min="12" max="12" width="14.421875" style="93" customWidth="1"/>
    <col min="13" max="14" width="6.7109375" style="44" customWidth="1"/>
    <col min="15" max="16384" width="9.140625" style="44" customWidth="1"/>
  </cols>
  <sheetData>
    <row r="1" spans="1:18" s="37" customFormat="1" ht="15" customHeight="1">
      <c r="A1" s="190"/>
      <c r="B1" s="35"/>
      <c r="C1" s="35"/>
      <c r="D1" s="35"/>
      <c r="E1" s="35"/>
      <c r="F1" s="35"/>
      <c r="G1" s="35"/>
      <c r="H1" s="35"/>
      <c r="I1" s="36"/>
      <c r="J1" s="36"/>
      <c r="K1" s="36"/>
      <c r="L1" s="36"/>
      <c r="M1" s="35"/>
      <c r="N1" s="35"/>
      <c r="O1" s="35"/>
      <c r="P1" s="35"/>
      <c r="Q1" s="35"/>
      <c r="R1" s="35"/>
    </row>
    <row r="2" spans="1:18" ht="18">
      <c r="A2" s="40" t="s">
        <v>138</v>
      </c>
      <c r="B2" s="41"/>
      <c r="C2" s="42"/>
      <c r="D2" s="43"/>
      <c r="E2" s="42"/>
      <c r="F2" s="42"/>
      <c r="G2" s="39"/>
      <c r="H2" s="42"/>
      <c r="I2" s="41"/>
      <c r="J2" s="41"/>
      <c r="K2" s="41"/>
      <c r="L2" s="41"/>
      <c r="M2" s="42"/>
      <c r="N2" s="42"/>
      <c r="O2" s="42"/>
      <c r="P2" s="42"/>
      <c r="Q2" s="42"/>
      <c r="R2" s="42"/>
    </row>
    <row r="3" spans="1:18" ht="18">
      <c r="A3" s="38" t="s">
        <v>71</v>
      </c>
      <c r="B3" s="41"/>
      <c r="C3" s="42"/>
      <c r="D3" s="43">
        <v>2009</v>
      </c>
      <c r="E3" s="45"/>
      <c r="F3" s="46"/>
      <c r="G3" s="47"/>
      <c r="H3" s="46"/>
      <c r="I3" s="48"/>
      <c r="J3" s="41"/>
      <c r="K3" s="41"/>
      <c r="L3" s="41"/>
      <c r="M3" s="42"/>
      <c r="N3" s="42"/>
      <c r="O3" s="42"/>
      <c r="P3" s="42"/>
      <c r="Q3" s="42"/>
      <c r="R3" s="42"/>
    </row>
    <row r="4" spans="1:18" ht="12.75">
      <c r="A4" s="49" t="s">
        <v>97</v>
      </c>
      <c r="B4" s="41"/>
      <c r="C4" s="42"/>
      <c r="D4" s="42"/>
      <c r="E4" s="42"/>
      <c r="F4" s="42"/>
      <c r="G4" s="39"/>
      <c r="H4" s="42"/>
      <c r="I4" s="41"/>
      <c r="J4" s="41"/>
      <c r="K4" s="41"/>
      <c r="L4" s="41"/>
      <c r="M4" s="42"/>
      <c r="N4" s="42"/>
      <c r="O4" s="42"/>
      <c r="P4" s="42"/>
      <c r="Q4" s="42"/>
      <c r="R4" s="42"/>
    </row>
    <row r="5" spans="1:18" ht="12.75">
      <c r="A5" s="49"/>
      <c r="B5" s="41"/>
      <c r="C5" s="42"/>
      <c r="D5" s="42"/>
      <c r="E5" s="42"/>
      <c r="F5" s="42"/>
      <c r="G5" s="39"/>
      <c r="H5" s="42"/>
      <c r="I5" s="41"/>
      <c r="J5" s="41"/>
      <c r="K5" s="41"/>
      <c r="L5" s="41"/>
      <c r="M5" s="42"/>
      <c r="N5" s="42"/>
      <c r="O5" s="42"/>
      <c r="P5" s="42"/>
      <c r="Q5" s="42"/>
      <c r="R5" s="42"/>
    </row>
    <row r="6" spans="1:18" s="56" customFormat="1" ht="12.75" customHeight="1">
      <c r="A6" s="8"/>
      <c r="B6" s="8"/>
      <c r="C6" s="8"/>
      <c r="D6" s="8"/>
      <c r="E6" s="50"/>
      <c r="F6" s="51"/>
      <c r="G6" s="39"/>
      <c r="H6" s="52"/>
      <c r="I6" s="52"/>
      <c r="J6" s="52"/>
      <c r="K6" s="53" t="s">
        <v>72</v>
      </c>
      <c r="L6" s="54"/>
      <c r="M6" s="55"/>
      <c r="N6" s="55"/>
      <c r="O6" s="52"/>
      <c r="P6" s="52"/>
      <c r="Q6" s="52"/>
      <c r="R6" s="52"/>
    </row>
    <row r="7" spans="1:18" s="56" customFormat="1" ht="12.75">
      <c r="A7" s="264" t="str">
        <f>IF(F8&lt;1,"U dient het NZa-nummer in te vullen","")</f>
        <v>U dient het NZa-nummer in te vullen</v>
      </c>
      <c r="B7" s="265"/>
      <c r="C7" s="265"/>
      <c r="D7" s="266"/>
      <c r="E7" s="62" t="s">
        <v>73</v>
      </c>
      <c r="F7" s="62" t="s">
        <v>74</v>
      </c>
      <c r="G7" s="39"/>
      <c r="H7" s="52"/>
      <c r="I7" s="52"/>
      <c r="J7" s="52"/>
      <c r="K7" s="57" t="s">
        <v>75</v>
      </c>
      <c r="L7" s="243" t="str">
        <f>CONCATENATE(RIGHT(D3,4),"-5/1")</f>
        <v>2009-5/1</v>
      </c>
      <c r="M7" s="244"/>
      <c r="N7" s="245"/>
      <c r="O7" s="52"/>
      <c r="P7" s="52"/>
      <c r="Q7" s="52"/>
      <c r="R7" s="52"/>
    </row>
    <row r="8" spans="1:18" s="56" customFormat="1" ht="12.75">
      <c r="A8" s="58" t="s">
        <v>76</v>
      </c>
      <c r="B8" s="59"/>
      <c r="C8" s="60"/>
      <c r="D8" s="61"/>
      <c r="E8" s="62">
        <v>60</v>
      </c>
      <c r="F8" s="191"/>
      <c r="G8" s="39"/>
      <c r="H8" s="52"/>
      <c r="I8" s="52"/>
      <c r="J8" s="52"/>
      <c r="K8" s="57" t="s">
        <v>77</v>
      </c>
      <c r="L8" s="243"/>
      <c r="M8" s="244"/>
      <c r="N8" s="245"/>
      <c r="O8" s="52"/>
      <c r="P8" s="52"/>
      <c r="Q8" s="52"/>
      <c r="R8" s="52"/>
    </row>
    <row r="9" spans="1:18" s="56" customFormat="1" ht="12.75">
      <c r="A9" s="171" t="s">
        <v>132</v>
      </c>
      <c r="B9" s="172"/>
      <c r="C9" s="172"/>
      <c r="D9" s="173"/>
      <c r="E9" s="267"/>
      <c r="F9" s="267"/>
      <c r="G9" s="39"/>
      <c r="H9" s="52"/>
      <c r="I9" s="52"/>
      <c r="J9" s="52"/>
      <c r="K9" s="57" t="s">
        <v>78</v>
      </c>
      <c r="L9" s="246" t="s">
        <v>144</v>
      </c>
      <c r="M9" s="261"/>
      <c r="N9" s="262"/>
      <c r="O9" s="52"/>
      <c r="P9" s="52"/>
      <c r="Q9" s="52"/>
      <c r="R9" s="52"/>
    </row>
    <row r="10" spans="1:18" s="65" customFormat="1" ht="12">
      <c r="A10" s="181" t="s">
        <v>143</v>
      </c>
      <c r="B10" s="182"/>
      <c r="C10" s="183"/>
      <c r="D10" s="173"/>
      <c r="E10" s="64"/>
      <c r="F10" s="8"/>
      <c r="G10" s="18"/>
      <c r="H10" s="52"/>
      <c r="I10" s="8"/>
      <c r="J10" s="8"/>
      <c r="O10" s="18"/>
      <c r="P10" s="18"/>
      <c r="Q10" s="18"/>
      <c r="R10" s="18"/>
    </row>
    <row r="11" spans="1:18" s="68" customFormat="1" ht="12.75" customHeight="1" thickBot="1">
      <c r="A11" s="66"/>
      <c r="B11" s="66"/>
      <c r="C11" s="66"/>
      <c r="D11" s="67"/>
      <c r="E11" s="66"/>
      <c r="F11" s="66"/>
      <c r="G11" s="66"/>
      <c r="H11" s="66"/>
      <c r="I11" s="66"/>
      <c r="J11" s="66"/>
      <c r="K11" s="66"/>
      <c r="L11" s="66"/>
      <c r="M11" s="66"/>
      <c r="N11" s="66"/>
      <c r="O11" s="18"/>
      <c r="P11" s="18"/>
      <c r="Q11" s="18"/>
      <c r="R11" s="18"/>
    </row>
    <row r="12" spans="1:18" s="74" customFormat="1" ht="12">
      <c r="A12" s="7"/>
      <c r="B12" s="69"/>
      <c r="C12" s="70" t="s">
        <v>79</v>
      </c>
      <c r="D12" s="71"/>
      <c r="E12" s="71"/>
      <c r="F12" s="71"/>
      <c r="G12" s="71"/>
      <c r="H12" s="71"/>
      <c r="I12" s="72"/>
      <c r="J12" s="72"/>
      <c r="K12" s="72"/>
      <c r="L12" s="72"/>
      <c r="M12" s="73"/>
      <c r="N12" s="7"/>
      <c r="O12" s="7"/>
      <c r="P12" s="7"/>
      <c r="Q12" s="7"/>
      <c r="R12" s="7"/>
    </row>
    <row r="13" spans="1:18" s="74" customFormat="1" ht="12">
      <c r="A13" s="7"/>
      <c r="B13" s="75"/>
      <c r="C13" s="18"/>
      <c r="D13" s="263" t="s">
        <v>80</v>
      </c>
      <c r="E13" s="263"/>
      <c r="F13" s="263"/>
      <c r="G13" s="263"/>
      <c r="H13" s="263"/>
      <c r="I13" s="263"/>
      <c r="J13" s="263"/>
      <c r="K13" s="263"/>
      <c r="L13" s="263"/>
      <c r="M13" s="76"/>
      <c r="N13" s="7"/>
      <c r="O13" s="7"/>
      <c r="P13" s="7"/>
      <c r="Q13" s="7"/>
      <c r="R13" s="7"/>
    </row>
    <row r="14" spans="1:18" s="74" customFormat="1" ht="12.75" customHeight="1">
      <c r="A14" s="7"/>
      <c r="B14" s="75"/>
      <c r="C14" s="18"/>
      <c r="D14" s="263"/>
      <c r="E14" s="263"/>
      <c r="F14" s="263"/>
      <c r="G14" s="263"/>
      <c r="H14" s="263"/>
      <c r="I14" s="263"/>
      <c r="J14" s="263"/>
      <c r="K14" s="263"/>
      <c r="L14" s="263"/>
      <c r="M14" s="76"/>
      <c r="N14" s="7"/>
      <c r="O14" s="7"/>
      <c r="P14" s="7"/>
      <c r="Q14" s="7"/>
      <c r="R14" s="7"/>
    </row>
    <row r="15" spans="1:18" s="74" customFormat="1" ht="12">
      <c r="A15" s="7"/>
      <c r="B15" s="75"/>
      <c r="C15" s="18"/>
      <c r="D15" s="268" t="s">
        <v>81</v>
      </c>
      <c r="E15" s="268"/>
      <c r="F15" s="268"/>
      <c r="G15" s="268"/>
      <c r="H15" s="268"/>
      <c r="I15" s="268"/>
      <c r="J15" s="268"/>
      <c r="K15" s="268"/>
      <c r="L15" s="268"/>
      <c r="M15" s="76"/>
      <c r="N15" s="7"/>
      <c r="O15" s="7"/>
      <c r="P15" s="7"/>
      <c r="Q15" s="7"/>
      <c r="R15" s="7"/>
    </row>
    <row r="16" spans="1:18" s="74" customFormat="1" ht="12">
      <c r="A16" s="7"/>
      <c r="B16" s="75"/>
      <c r="C16" s="18"/>
      <c r="D16" s="268"/>
      <c r="E16" s="268"/>
      <c r="F16" s="268"/>
      <c r="G16" s="268"/>
      <c r="H16" s="268"/>
      <c r="I16" s="268"/>
      <c r="J16" s="268"/>
      <c r="K16" s="268"/>
      <c r="L16" s="268"/>
      <c r="M16" s="76"/>
      <c r="N16" s="7"/>
      <c r="O16" s="7"/>
      <c r="P16" s="7"/>
      <c r="Q16" s="7"/>
      <c r="R16" s="7"/>
    </row>
    <row r="17" spans="1:18" s="74" customFormat="1" ht="12">
      <c r="A17" s="7"/>
      <c r="B17" s="75"/>
      <c r="C17" s="18"/>
      <c r="D17" s="268"/>
      <c r="E17" s="268"/>
      <c r="F17" s="268"/>
      <c r="G17" s="268"/>
      <c r="H17" s="268"/>
      <c r="I17" s="268"/>
      <c r="J17" s="268"/>
      <c r="K17" s="268"/>
      <c r="L17" s="268"/>
      <c r="M17" s="76"/>
      <c r="N17" s="7"/>
      <c r="O17" s="7"/>
      <c r="P17" s="7"/>
      <c r="Q17" s="7"/>
      <c r="R17" s="7"/>
    </row>
    <row r="18" spans="1:18" s="74" customFormat="1" ht="12">
      <c r="A18" s="7"/>
      <c r="B18" s="75"/>
      <c r="C18" s="18"/>
      <c r="D18" s="269" t="s">
        <v>98</v>
      </c>
      <c r="E18" s="269"/>
      <c r="F18" s="269"/>
      <c r="G18" s="269"/>
      <c r="H18" s="269"/>
      <c r="I18" s="269"/>
      <c r="J18" s="269"/>
      <c r="K18" s="269"/>
      <c r="L18" s="269"/>
      <c r="M18" s="76"/>
      <c r="N18" s="7"/>
      <c r="O18" s="7"/>
      <c r="P18" s="7"/>
      <c r="Q18" s="7"/>
      <c r="R18" s="7"/>
    </row>
    <row r="19" spans="1:18" s="74" customFormat="1" ht="12">
      <c r="A19" s="7"/>
      <c r="B19" s="75"/>
      <c r="C19" s="18"/>
      <c r="D19" s="269"/>
      <c r="E19" s="269"/>
      <c r="F19" s="269"/>
      <c r="G19" s="269"/>
      <c r="H19" s="269"/>
      <c r="I19" s="269"/>
      <c r="J19" s="269"/>
      <c r="K19" s="269"/>
      <c r="L19" s="269"/>
      <c r="M19" s="76"/>
      <c r="N19" s="7"/>
      <c r="O19" s="7"/>
      <c r="P19" s="18"/>
      <c r="Q19" s="7"/>
      <c r="R19" s="7"/>
    </row>
    <row r="20" spans="1:18" s="74" customFormat="1" ht="12">
      <c r="A20" s="7"/>
      <c r="B20" s="75"/>
      <c r="C20" s="18"/>
      <c r="D20" s="280" t="s">
        <v>136</v>
      </c>
      <c r="E20" s="281"/>
      <c r="F20" s="189"/>
      <c r="G20" s="189"/>
      <c r="H20" s="189"/>
      <c r="I20" s="189"/>
      <c r="J20" s="189"/>
      <c r="K20" s="189"/>
      <c r="L20" s="189"/>
      <c r="M20" s="76"/>
      <c r="N20" s="7"/>
      <c r="O20" s="7"/>
      <c r="P20" s="18"/>
      <c r="Q20" s="7"/>
      <c r="R20" s="7"/>
    </row>
    <row r="21" spans="1:18" s="74" customFormat="1" ht="12.75" thickBot="1">
      <c r="A21" s="7"/>
      <c r="B21" s="192"/>
      <c r="C21" s="193"/>
      <c r="D21" s="282" t="b">
        <v>1</v>
      </c>
      <c r="E21" s="282"/>
      <c r="F21" s="282"/>
      <c r="G21" s="194"/>
      <c r="H21" s="194"/>
      <c r="I21" s="194"/>
      <c r="J21" s="194"/>
      <c r="K21" s="194"/>
      <c r="L21" s="194"/>
      <c r="M21" s="195"/>
      <c r="N21" s="7"/>
      <c r="O21" s="7"/>
      <c r="P21" s="18"/>
      <c r="Q21" s="7"/>
      <c r="R21" s="7"/>
    </row>
    <row r="22" spans="1:18" s="79" customFormat="1" ht="12">
      <c r="A22" s="78"/>
      <c r="B22" s="78"/>
      <c r="C22" s="78"/>
      <c r="D22" s="78"/>
      <c r="E22" s="78"/>
      <c r="F22" s="78"/>
      <c r="G22" s="78"/>
      <c r="H22" s="78"/>
      <c r="I22" s="78"/>
      <c r="J22" s="78"/>
      <c r="K22" s="78"/>
      <c r="L22" s="78"/>
      <c r="M22" s="78"/>
      <c r="N22" s="78"/>
      <c r="O22" s="78"/>
      <c r="P22" s="78"/>
      <c r="Q22" s="78"/>
      <c r="R22" s="78"/>
    </row>
    <row r="23" spans="1:18" s="84" customFormat="1" ht="16.5" customHeight="1">
      <c r="A23" s="80" t="s">
        <v>82</v>
      </c>
      <c r="B23" s="81"/>
      <c r="C23" s="82"/>
      <c r="D23" s="260"/>
      <c r="E23" s="247"/>
      <c r="F23" s="248"/>
      <c r="G23" s="83"/>
      <c r="H23" s="270" t="s">
        <v>83</v>
      </c>
      <c r="I23" s="270"/>
      <c r="J23" s="270"/>
      <c r="K23" s="260"/>
      <c r="L23" s="247"/>
      <c r="M23" s="247"/>
      <c r="N23" s="248"/>
      <c r="O23" s="83"/>
      <c r="P23" s="83"/>
      <c r="Q23" s="83"/>
      <c r="R23" s="83"/>
    </row>
    <row r="24" spans="1:18" s="84" customFormat="1" ht="16.5" customHeight="1">
      <c r="A24" s="58" t="s">
        <v>84</v>
      </c>
      <c r="B24" s="61"/>
      <c r="C24" s="63"/>
      <c r="D24" s="260"/>
      <c r="E24" s="247"/>
      <c r="F24" s="248"/>
      <c r="G24" s="83"/>
      <c r="H24" s="257" t="s">
        <v>85</v>
      </c>
      <c r="I24" s="258"/>
      <c r="J24" s="259"/>
      <c r="K24" s="260"/>
      <c r="L24" s="247"/>
      <c r="M24" s="247"/>
      <c r="N24" s="248"/>
      <c r="O24" s="83"/>
      <c r="P24" s="83"/>
      <c r="Q24" s="83"/>
      <c r="R24" s="83"/>
    </row>
    <row r="25" spans="1:18" s="84" customFormat="1" ht="16.5" customHeight="1">
      <c r="A25" s="85" t="s">
        <v>85</v>
      </c>
      <c r="B25" s="78"/>
      <c r="C25" s="78"/>
      <c r="D25" s="260"/>
      <c r="E25" s="247"/>
      <c r="F25" s="248"/>
      <c r="G25" s="83"/>
      <c r="H25" s="242" t="s">
        <v>77</v>
      </c>
      <c r="I25" s="242"/>
      <c r="J25" s="242"/>
      <c r="K25" s="253"/>
      <c r="L25" s="240"/>
      <c r="M25" s="240"/>
      <c r="N25" s="241"/>
      <c r="O25" s="83"/>
      <c r="P25" s="83"/>
      <c r="Q25" s="83"/>
      <c r="R25" s="83"/>
    </row>
    <row r="26" spans="1:18" s="84" customFormat="1" ht="16.5" customHeight="1">
      <c r="A26" s="58" t="s">
        <v>86</v>
      </c>
      <c r="B26" s="61"/>
      <c r="C26" s="61"/>
      <c r="D26" s="260"/>
      <c r="E26" s="247"/>
      <c r="F26" s="248"/>
      <c r="G26" s="83"/>
      <c r="H26" s="242" t="s">
        <v>87</v>
      </c>
      <c r="I26" s="242"/>
      <c r="J26" s="242"/>
      <c r="K26" s="260"/>
      <c r="L26" s="247"/>
      <c r="M26" s="247"/>
      <c r="N26" s="248"/>
      <c r="O26" s="83"/>
      <c r="P26" s="83"/>
      <c r="Q26" s="83"/>
      <c r="R26" s="83"/>
    </row>
    <row r="27" spans="1:18" s="84" customFormat="1" ht="16.5" customHeight="1">
      <c r="A27" s="58" t="s">
        <v>88</v>
      </c>
      <c r="B27" s="61"/>
      <c r="C27" s="61"/>
      <c r="D27" s="260"/>
      <c r="E27" s="247"/>
      <c r="F27" s="248"/>
      <c r="G27" s="83"/>
      <c r="H27" s="250" t="s">
        <v>89</v>
      </c>
      <c r="I27" s="251"/>
      <c r="J27" s="252"/>
      <c r="K27" s="260"/>
      <c r="L27" s="247"/>
      <c r="M27" s="247"/>
      <c r="N27" s="248"/>
      <c r="O27" s="83"/>
      <c r="P27" s="83"/>
      <c r="Q27" s="83"/>
      <c r="R27" s="83"/>
    </row>
    <row r="28" spans="1:18" s="84" customFormat="1" ht="16.5" customHeight="1">
      <c r="A28" s="86" t="s">
        <v>90</v>
      </c>
      <c r="B28" s="82"/>
      <c r="C28" s="82"/>
      <c r="D28" s="260"/>
      <c r="E28" s="247"/>
      <c r="F28" s="248"/>
      <c r="G28" s="83"/>
      <c r="H28" s="257" t="s">
        <v>85</v>
      </c>
      <c r="I28" s="258"/>
      <c r="J28" s="259"/>
      <c r="K28" s="260"/>
      <c r="L28" s="247"/>
      <c r="M28" s="247"/>
      <c r="N28" s="248"/>
      <c r="O28" s="83"/>
      <c r="P28" s="83"/>
      <c r="Q28" s="83"/>
      <c r="R28" s="83"/>
    </row>
    <row r="29" spans="1:18" s="84" customFormat="1" ht="16.5" customHeight="1">
      <c r="A29" s="87" t="s">
        <v>91</v>
      </c>
      <c r="B29" s="61"/>
      <c r="C29" s="61"/>
      <c r="D29" s="61"/>
      <c r="E29" s="61"/>
      <c r="F29" s="63"/>
      <c r="G29" s="83"/>
      <c r="H29" s="257" t="s">
        <v>77</v>
      </c>
      <c r="I29" s="258"/>
      <c r="J29" s="259"/>
      <c r="K29" s="253"/>
      <c r="L29" s="240"/>
      <c r="M29" s="240"/>
      <c r="N29" s="241"/>
      <c r="O29" s="83"/>
      <c r="P29" s="83"/>
      <c r="Q29" s="83"/>
      <c r="R29" s="83"/>
    </row>
    <row r="30" spans="1:18" s="84" customFormat="1" ht="16.5" customHeight="1">
      <c r="A30" s="271" t="s">
        <v>93</v>
      </c>
      <c r="B30" s="272"/>
      <c r="C30" s="272"/>
      <c r="D30" s="272"/>
      <c r="E30" s="272"/>
      <c r="F30" s="273"/>
      <c r="G30" s="83"/>
      <c r="H30" s="257" t="s">
        <v>87</v>
      </c>
      <c r="I30" s="258"/>
      <c r="J30" s="259"/>
      <c r="K30" s="260"/>
      <c r="L30" s="247"/>
      <c r="M30" s="247"/>
      <c r="N30" s="248"/>
      <c r="O30" s="83"/>
      <c r="P30" s="83"/>
      <c r="Q30" s="83"/>
      <c r="R30" s="83"/>
    </row>
    <row r="31" spans="1:18" s="84" customFormat="1" ht="16.5" customHeight="1">
      <c r="A31" s="274"/>
      <c r="B31" s="275"/>
      <c r="C31" s="275"/>
      <c r="D31" s="275"/>
      <c r="E31" s="275"/>
      <c r="F31" s="276"/>
      <c r="G31" s="83"/>
      <c r="H31" s="250" t="s">
        <v>92</v>
      </c>
      <c r="I31" s="251"/>
      <c r="J31" s="252"/>
      <c r="K31" s="260"/>
      <c r="L31" s="247"/>
      <c r="M31" s="247"/>
      <c r="N31" s="248"/>
      <c r="O31" s="83"/>
      <c r="P31" s="83"/>
      <c r="Q31" s="83"/>
      <c r="R31" s="83"/>
    </row>
    <row r="32" spans="1:18" s="84" customFormat="1" ht="16.5" customHeight="1">
      <c r="A32" s="277"/>
      <c r="B32" s="278"/>
      <c r="C32" s="278"/>
      <c r="D32" s="278"/>
      <c r="E32" s="278"/>
      <c r="F32" s="279"/>
      <c r="G32" s="83"/>
      <c r="H32" s="257" t="s">
        <v>77</v>
      </c>
      <c r="I32" s="258"/>
      <c r="J32" s="259"/>
      <c r="K32" s="260"/>
      <c r="L32" s="247"/>
      <c r="M32" s="247"/>
      <c r="N32" s="248"/>
      <c r="O32" s="83"/>
      <c r="P32" s="83"/>
      <c r="Q32" s="83"/>
      <c r="R32" s="83"/>
    </row>
    <row r="33" spans="1:18" s="84" customFormat="1" ht="16.5" customHeight="1">
      <c r="A33" s="260"/>
      <c r="B33" s="247"/>
      <c r="C33" s="88" t="s">
        <v>94</v>
      </c>
      <c r="D33" s="260"/>
      <c r="E33" s="247"/>
      <c r="F33" s="88" t="s">
        <v>95</v>
      </c>
      <c r="G33" s="83"/>
      <c r="H33" s="257" t="s">
        <v>87</v>
      </c>
      <c r="I33" s="258"/>
      <c r="J33" s="259"/>
      <c r="K33" s="260"/>
      <c r="L33" s="247"/>
      <c r="M33" s="247"/>
      <c r="N33" s="248"/>
      <c r="O33" s="83"/>
      <c r="P33" s="83"/>
      <c r="Q33" s="83"/>
      <c r="R33" s="83"/>
    </row>
    <row r="34" spans="1:18" s="84" customFormat="1" ht="12">
      <c r="A34" s="83"/>
      <c r="B34" s="83"/>
      <c r="C34" s="83"/>
      <c r="D34" s="83"/>
      <c r="E34" s="83"/>
      <c r="F34" s="83"/>
      <c r="G34" s="83"/>
      <c r="H34" s="83"/>
      <c r="I34" s="83"/>
      <c r="J34" s="83"/>
      <c r="K34" s="83"/>
      <c r="L34" s="83"/>
      <c r="M34" s="83"/>
      <c r="N34" s="83"/>
      <c r="O34" s="83"/>
      <c r="P34" s="83"/>
      <c r="Q34" s="83"/>
      <c r="R34" s="83"/>
    </row>
    <row r="35" spans="1:18" s="91" customFormat="1" ht="16.5" customHeight="1">
      <c r="A35" s="89" t="str">
        <f>CONCATENATE("Bovengenoemde partijen verzoeken de definitieve aanvaardbare kosten ",D3," vast te stellen op:")</f>
        <v>Bovengenoemde partijen verzoeken de definitieve aanvaardbare kosten 2009 vast te stellen op:</v>
      </c>
      <c r="B35" s="90"/>
      <c r="C35" s="90"/>
      <c r="D35" s="90"/>
      <c r="E35" s="90"/>
      <c r="F35" s="90"/>
      <c r="G35" s="90"/>
      <c r="H35" s="78"/>
      <c r="I35" s="78"/>
      <c r="J35" s="78"/>
      <c r="K35" s="78"/>
      <c r="L35" s="249">
        <f>+Totaaloverzicht!I13</f>
        <v>0</v>
      </c>
      <c r="M35" s="249"/>
      <c r="N35" s="249"/>
      <c r="O35" s="52"/>
      <c r="P35" s="52"/>
      <c r="Q35" s="52"/>
      <c r="R35" s="52"/>
    </row>
    <row r="36" spans="1:18" s="74" customFormat="1" ht="17.25" customHeight="1">
      <c r="A36" s="89" t="str">
        <f>CONCATENATE("Bovengenoemde partijen verzoeken totale opbrengsten 2009 vast te stellen op:")</f>
        <v>Bovengenoemde partijen verzoeken totale opbrengsten 2009 vast te stellen op:</v>
      </c>
      <c r="B36" s="49"/>
      <c r="C36" s="83"/>
      <c r="D36" s="78"/>
      <c r="E36" s="92"/>
      <c r="F36" s="83"/>
      <c r="G36" s="83"/>
      <c r="H36" s="83"/>
      <c r="I36" s="83"/>
      <c r="J36" s="83"/>
      <c r="K36" s="83"/>
      <c r="L36" s="255">
        <f>Opbrengsten!H18</f>
        <v>0</v>
      </c>
      <c r="M36" s="256"/>
      <c r="N36" s="256"/>
      <c r="O36" s="7"/>
      <c r="P36" s="7"/>
      <c r="Q36" s="7"/>
      <c r="R36" s="7"/>
    </row>
    <row r="37" spans="1:18" s="74" customFormat="1" ht="12">
      <c r="A37" s="89"/>
      <c r="B37" s="49"/>
      <c r="C37" s="83"/>
      <c r="D37" s="78"/>
      <c r="E37" s="92"/>
      <c r="F37" s="83"/>
      <c r="G37" s="83"/>
      <c r="H37" s="83"/>
      <c r="I37" s="83"/>
      <c r="J37" s="83"/>
      <c r="K37" s="83"/>
      <c r="L37" s="83"/>
      <c r="M37" s="83"/>
      <c r="N37" s="83"/>
      <c r="O37" s="7"/>
      <c r="P37" s="7"/>
      <c r="Q37" s="7"/>
      <c r="R37" s="7"/>
    </row>
    <row r="38" spans="1:18" s="74" customFormat="1" ht="12">
      <c r="A38" s="174" t="s">
        <v>96</v>
      </c>
      <c r="B38" s="175"/>
      <c r="C38" s="175"/>
      <c r="D38" s="175"/>
      <c r="E38" s="175"/>
      <c r="F38" s="196"/>
      <c r="G38" s="197"/>
      <c r="H38" s="83"/>
      <c r="I38" s="83"/>
      <c r="J38" s="177"/>
      <c r="K38" s="177"/>
      <c r="L38" s="176"/>
      <c r="M38" s="178"/>
      <c r="N38" s="178"/>
      <c r="O38" s="178"/>
      <c r="P38" s="7"/>
      <c r="Q38" s="7"/>
      <c r="R38" s="7"/>
    </row>
    <row r="39" spans="7:18" s="74" customFormat="1" ht="12">
      <c r="G39" s="83"/>
      <c r="P39" s="7"/>
      <c r="Q39" s="7"/>
      <c r="R39" s="7"/>
    </row>
    <row r="40" spans="1:15" ht="24" customHeight="1">
      <c r="A40" s="283" t="s">
        <v>135</v>
      </c>
      <c r="B40" s="283"/>
      <c r="C40" s="283"/>
      <c r="D40" s="283"/>
      <c r="E40" s="283"/>
      <c r="F40" s="283"/>
      <c r="G40" s="283"/>
      <c r="H40" s="283"/>
      <c r="I40" s="283"/>
      <c r="J40" s="283"/>
      <c r="K40" s="283"/>
      <c r="L40" s="283"/>
      <c r="M40" s="283"/>
      <c r="N40" s="283"/>
      <c r="O40" s="283"/>
    </row>
    <row r="41" spans="1:15" ht="12.75">
      <c r="A41" s="7"/>
      <c r="B41" s="7"/>
      <c r="C41" s="18"/>
      <c r="D41" s="18"/>
      <c r="E41" s="18"/>
      <c r="F41" s="18"/>
      <c r="G41" s="18"/>
      <c r="H41" s="18"/>
      <c r="I41" s="7"/>
      <c r="J41" s="7"/>
      <c r="K41" s="7"/>
      <c r="L41" s="7"/>
      <c r="M41" s="7"/>
      <c r="N41" s="179"/>
      <c r="O41" s="179"/>
    </row>
    <row r="42" spans="1:15" ht="12.75">
      <c r="A42" s="179"/>
      <c r="B42" s="180"/>
      <c r="C42" s="179"/>
      <c r="D42" s="179"/>
      <c r="E42" s="179"/>
      <c r="F42" s="179"/>
      <c r="G42" s="179"/>
      <c r="H42" s="179"/>
      <c r="I42" s="180"/>
      <c r="J42" s="180"/>
      <c r="K42" s="180"/>
      <c r="L42" s="180"/>
      <c r="M42" s="179"/>
      <c r="N42" s="179"/>
      <c r="O42" s="179"/>
    </row>
    <row r="43" spans="1:15" ht="12.75">
      <c r="A43" s="179"/>
      <c r="B43" s="180"/>
      <c r="C43" s="179"/>
      <c r="D43" s="179"/>
      <c r="E43" s="179"/>
      <c r="F43" s="179"/>
      <c r="G43" s="179"/>
      <c r="H43" s="179"/>
      <c r="I43" s="180"/>
      <c r="J43" s="180"/>
      <c r="K43" s="180"/>
      <c r="L43" s="180"/>
      <c r="M43" s="179"/>
      <c r="N43" s="179"/>
      <c r="O43" s="179"/>
    </row>
    <row r="44" spans="1:15" ht="12.75">
      <c r="A44" s="179"/>
      <c r="B44" s="180"/>
      <c r="C44" s="179"/>
      <c r="D44" s="179"/>
      <c r="E44" s="179"/>
      <c r="F44" s="179"/>
      <c r="G44" s="179"/>
      <c r="H44" s="179"/>
      <c r="I44" s="180"/>
      <c r="J44" s="180"/>
      <c r="K44" s="180"/>
      <c r="L44" s="180"/>
      <c r="M44" s="179"/>
      <c r="N44" s="179"/>
      <c r="O44" s="179"/>
    </row>
    <row r="45" spans="1:15" ht="12.75">
      <c r="A45" s="179"/>
      <c r="B45" s="180"/>
      <c r="C45" s="179"/>
      <c r="D45" s="179"/>
      <c r="E45" s="179"/>
      <c r="F45" s="179"/>
      <c r="G45" s="179"/>
      <c r="H45" s="179"/>
      <c r="I45" s="180"/>
      <c r="J45" s="180"/>
      <c r="K45" s="180"/>
      <c r="L45" s="180"/>
      <c r="M45" s="179"/>
      <c r="N45" s="179"/>
      <c r="O45" s="179"/>
    </row>
  </sheetData>
  <sheetProtection password="CC74" sheet="1" objects="1" scenarios="1"/>
  <mergeCells count="44">
    <mergeCell ref="A30:F32"/>
    <mergeCell ref="D20:E20"/>
    <mergeCell ref="D21:F21"/>
    <mergeCell ref="A40:O40"/>
    <mergeCell ref="D24:F24"/>
    <mergeCell ref="H24:J24"/>
    <mergeCell ref="K24:N24"/>
    <mergeCell ref="D25:F25"/>
    <mergeCell ref="H25:J25"/>
    <mergeCell ref="K25:N25"/>
    <mergeCell ref="D15:L17"/>
    <mergeCell ref="D18:L19"/>
    <mergeCell ref="D23:F23"/>
    <mergeCell ref="H23:J23"/>
    <mergeCell ref="K23:N23"/>
    <mergeCell ref="L7:N7"/>
    <mergeCell ref="L8:N8"/>
    <mergeCell ref="L9:N9"/>
    <mergeCell ref="D13:L14"/>
    <mergeCell ref="A7:D7"/>
    <mergeCell ref="E9:F9"/>
    <mergeCell ref="D26:F26"/>
    <mergeCell ref="H26:J26"/>
    <mergeCell ref="K26:N26"/>
    <mergeCell ref="D27:F27"/>
    <mergeCell ref="H27:J27"/>
    <mergeCell ref="K27:N27"/>
    <mergeCell ref="D28:F28"/>
    <mergeCell ref="H28:J28"/>
    <mergeCell ref="K28:N28"/>
    <mergeCell ref="H29:J29"/>
    <mergeCell ref="K29:N29"/>
    <mergeCell ref="H30:J30"/>
    <mergeCell ref="K30:N30"/>
    <mergeCell ref="H31:J31"/>
    <mergeCell ref="K31:N31"/>
    <mergeCell ref="A33:B33"/>
    <mergeCell ref="D33:E33"/>
    <mergeCell ref="H33:J33"/>
    <mergeCell ref="K33:N33"/>
    <mergeCell ref="L36:N36"/>
    <mergeCell ref="H32:J32"/>
    <mergeCell ref="K32:N32"/>
    <mergeCell ref="L35:N35"/>
  </mergeCells>
  <conditionalFormatting sqref="A7">
    <cfRule type="expression" priority="1" dxfId="0" stopIfTrue="1">
      <formula>$B7&lt;&gt;""</formula>
    </cfRule>
  </conditionalFormatting>
  <conditionalFormatting sqref="F33 E8 D21 C33">
    <cfRule type="expression" priority="2" dxfId="1" stopIfTrue="1">
      <formula>#REF!=TRUE</formula>
    </cfRule>
  </conditionalFormatting>
  <conditionalFormatting sqref="L36:N37 K35:K37 D35:F37 D38:E38 K38:N38">
    <cfRule type="expression" priority="3" dxfId="1" stopIfTrue="1">
      <formula>$D$29=TRUE</formula>
    </cfRule>
  </conditionalFormatting>
  <conditionalFormatting sqref="D20:E20 D23:F28 K23:M33 A30:C30 A33:B33 D33:E33 E9:F9 F8 F38">
    <cfRule type="expression" priority="4" dxfId="1" stopIfTrue="1">
      <formula>$D$21=TRUE</formula>
    </cfRule>
  </conditionalFormatting>
  <printOptions/>
  <pageMargins left="0.46" right="0.27" top="0.41" bottom="0.44" header="0.3" footer="0.31"/>
  <pageSetup horizontalDpi="600" verticalDpi="600" orientation="landscape" paperSize="9" scale="78" r:id="rId3"/>
  <drawing r:id="rId2"/>
  <legacyDrawing r:id="rId1"/>
</worksheet>
</file>

<file path=xl/worksheets/sheet2.xml><?xml version="1.0" encoding="utf-8"?>
<worksheet xmlns="http://schemas.openxmlformats.org/spreadsheetml/2006/main" xmlns:r="http://schemas.openxmlformats.org/officeDocument/2006/relationships">
  <dimension ref="A1:O18"/>
  <sheetViews>
    <sheetView showGridLines="0" showRowColHeaders="0" showZeros="0" showOutlineSymbols="0" zoomScaleSheetLayoutView="100" workbookViewId="0" topLeftCell="A1">
      <selection activeCell="A1" sqref="A1:N1"/>
    </sheetView>
  </sheetViews>
  <sheetFormatPr defaultColWidth="9.140625" defaultRowHeight="12.75"/>
  <cols>
    <col min="1" max="16384" width="9.140625" style="42" customWidth="1"/>
  </cols>
  <sheetData>
    <row r="1" spans="1:14" ht="12.75">
      <c r="A1" s="284"/>
      <c r="B1" s="284"/>
      <c r="C1" s="285"/>
      <c r="D1" s="285"/>
      <c r="E1" s="285"/>
      <c r="F1" s="285"/>
      <c r="G1" s="285"/>
      <c r="H1" s="285"/>
      <c r="I1" s="285"/>
      <c r="J1" s="285"/>
      <c r="K1" s="285"/>
      <c r="L1" s="285"/>
      <c r="M1" s="285"/>
      <c r="N1" s="285"/>
    </row>
    <row r="2" spans="1:14" ht="12.75">
      <c r="A2" s="95" t="s">
        <v>145</v>
      </c>
      <c r="B2" s="41"/>
      <c r="N2" s="42">
        <v>2</v>
      </c>
    </row>
    <row r="3" spans="1:15" ht="15">
      <c r="A3" s="94"/>
      <c r="B3" s="39"/>
      <c r="C3" s="39"/>
      <c r="D3" s="39"/>
      <c r="E3" s="39"/>
      <c r="F3" s="39"/>
      <c r="G3" s="39"/>
      <c r="H3" s="39"/>
      <c r="I3" s="39"/>
      <c r="J3" s="39"/>
      <c r="K3" s="39"/>
      <c r="L3" s="39"/>
      <c r="M3" s="39"/>
      <c r="N3" s="39"/>
      <c r="O3" s="39"/>
    </row>
    <row r="4" spans="2:15" ht="12.75">
      <c r="B4" s="96"/>
      <c r="C4" s="97"/>
      <c r="D4" s="97"/>
      <c r="E4" s="39"/>
      <c r="F4" s="39"/>
      <c r="G4" s="39"/>
      <c r="H4" s="39"/>
      <c r="I4" s="39"/>
      <c r="J4" s="39"/>
      <c r="K4" s="39"/>
      <c r="L4" s="39"/>
      <c r="M4" s="39"/>
      <c r="N4" s="39"/>
      <c r="O4" s="39"/>
    </row>
    <row r="5" spans="1:15" ht="12.75">
      <c r="A5" s="98"/>
      <c r="B5" s="99"/>
      <c r="C5" s="99"/>
      <c r="D5" s="100"/>
      <c r="E5" s="39"/>
      <c r="F5" s="39"/>
      <c r="G5" s="39"/>
      <c r="H5" s="39"/>
      <c r="I5" s="39"/>
      <c r="J5" s="39"/>
      <c r="K5" s="39"/>
      <c r="L5" s="39"/>
      <c r="M5" s="39"/>
      <c r="N5" s="39"/>
      <c r="O5" s="39"/>
    </row>
    <row r="6" spans="1:15" ht="12.75">
      <c r="A6" s="101" t="s">
        <v>30</v>
      </c>
      <c r="B6" s="102"/>
      <c r="C6" s="52"/>
      <c r="D6" s="103"/>
      <c r="E6" s="39"/>
      <c r="F6" s="39"/>
      <c r="G6" s="39"/>
      <c r="H6" s="39"/>
      <c r="I6" s="39"/>
      <c r="J6" s="39"/>
      <c r="K6" s="39"/>
      <c r="L6" s="39"/>
      <c r="M6" s="39"/>
      <c r="N6" s="39"/>
      <c r="O6" s="39"/>
    </row>
    <row r="7" spans="1:15" ht="12.75">
      <c r="A7" s="101"/>
      <c r="B7" s="101"/>
      <c r="C7" s="101"/>
      <c r="D7" s="104"/>
      <c r="E7" s="39"/>
      <c r="F7" s="39"/>
      <c r="G7" s="39"/>
      <c r="H7" s="39"/>
      <c r="I7" s="39"/>
      <c r="J7" s="39"/>
      <c r="K7" s="39"/>
      <c r="L7" s="39"/>
      <c r="M7" s="39"/>
      <c r="N7" s="39"/>
      <c r="O7" s="39"/>
    </row>
    <row r="8" spans="1:15" ht="12.75">
      <c r="A8" s="42" t="s">
        <v>31</v>
      </c>
      <c r="J8" s="39"/>
      <c r="L8" s="39"/>
      <c r="M8" s="105" t="s">
        <v>38</v>
      </c>
      <c r="N8" s="39"/>
      <c r="O8" s="39"/>
    </row>
    <row r="9" spans="1:15" ht="12.75">
      <c r="A9" s="42" t="s">
        <v>32</v>
      </c>
      <c r="J9" s="39"/>
      <c r="L9" s="39"/>
      <c r="M9" s="105" t="s">
        <v>39</v>
      </c>
      <c r="N9" s="39"/>
      <c r="O9" s="39"/>
    </row>
    <row r="10" spans="1:15" ht="12.75">
      <c r="A10" s="42" t="s">
        <v>33</v>
      </c>
      <c r="J10" s="39"/>
      <c r="L10" s="39"/>
      <c r="M10" s="105" t="s">
        <v>40</v>
      </c>
      <c r="N10" s="39"/>
      <c r="O10" s="39"/>
    </row>
    <row r="11" spans="1:15" ht="12.75">
      <c r="A11" s="42" t="s">
        <v>34</v>
      </c>
      <c r="J11" s="39"/>
      <c r="L11" s="39"/>
      <c r="M11" s="105" t="s">
        <v>40</v>
      </c>
      <c r="N11" s="39"/>
      <c r="O11" s="39"/>
    </row>
    <row r="12" spans="1:15" ht="12.75">
      <c r="A12" s="42" t="s">
        <v>169</v>
      </c>
      <c r="J12" s="39"/>
      <c r="L12" s="39"/>
      <c r="M12" s="105" t="s">
        <v>40</v>
      </c>
      <c r="N12" s="39"/>
      <c r="O12" s="39"/>
    </row>
    <row r="13" spans="1:15" ht="12.75">
      <c r="A13" s="42" t="s">
        <v>35</v>
      </c>
      <c r="J13" s="39"/>
      <c r="L13" s="39"/>
      <c r="M13" s="105" t="s">
        <v>41</v>
      </c>
      <c r="N13" s="39"/>
      <c r="O13" s="39"/>
    </row>
    <row r="14" spans="1:15" ht="12.75">
      <c r="A14" s="42" t="s">
        <v>36</v>
      </c>
      <c r="J14" s="39"/>
      <c r="L14" s="39"/>
      <c r="M14" s="105" t="s">
        <v>41</v>
      </c>
      <c r="N14" s="39"/>
      <c r="O14" s="39"/>
    </row>
    <row r="15" spans="1:13" ht="12.75">
      <c r="A15" s="42" t="s">
        <v>37</v>
      </c>
      <c r="M15" s="105" t="s">
        <v>43</v>
      </c>
    </row>
    <row r="16" spans="1:13" ht="12.75">
      <c r="A16" s="42" t="s">
        <v>46</v>
      </c>
      <c r="M16" s="105" t="s">
        <v>42</v>
      </c>
    </row>
    <row r="17" spans="1:13" ht="12.75">
      <c r="A17" s="42" t="s">
        <v>103</v>
      </c>
      <c r="M17" s="105" t="s">
        <v>42</v>
      </c>
    </row>
    <row r="18" spans="1:13" ht="12.75">
      <c r="A18" s="42" t="s">
        <v>48</v>
      </c>
      <c r="M18" s="105" t="s">
        <v>64</v>
      </c>
    </row>
  </sheetData>
  <sheetProtection password="CC74" sheet="1" objects="1" scenarios="1"/>
  <mergeCells count="1">
    <mergeCell ref="A1:N1"/>
  </mergeCells>
  <printOptions/>
  <pageMargins left="0.66" right="0.7874015748031497" top="0.71" bottom="0.984251968503937" header="0.5118110236220472" footer="0.5118110236220472"/>
  <pageSetup horizontalDpi="600" verticalDpi="600" orientation="landscape" paperSize="9" r:id="rId3"/>
  <legacyDrawing r:id="rId2"/>
  <oleObjects>
    <oleObject progId="MSPhotoEd.3" shapeId="394237" r:id="rId1"/>
  </oleObjects>
</worksheet>
</file>

<file path=xl/worksheets/sheet3.xml><?xml version="1.0" encoding="utf-8"?>
<worksheet xmlns="http://schemas.openxmlformats.org/spreadsheetml/2006/main" xmlns:r="http://schemas.openxmlformats.org/officeDocument/2006/relationships">
  <dimension ref="A1:K27"/>
  <sheetViews>
    <sheetView showGridLines="0" showRowColHeaders="0" showZeros="0" showOutlineSymbols="0" zoomScaleSheetLayoutView="100" workbookViewId="0" topLeftCell="A1">
      <selection activeCell="A1" sqref="A1"/>
    </sheetView>
  </sheetViews>
  <sheetFormatPr defaultColWidth="9.140625" defaultRowHeight="12.75"/>
  <cols>
    <col min="1" max="1" width="9.140625" style="1" customWidth="1"/>
    <col min="2" max="2" width="11.00390625" style="1" customWidth="1"/>
    <col min="3" max="3" width="11.7109375" style="1" customWidth="1"/>
    <col min="4" max="4" width="27.140625" style="1" customWidth="1"/>
    <col min="5" max="6" width="11.7109375" style="1" customWidth="1"/>
    <col min="7" max="8" width="17.7109375" style="1" customWidth="1"/>
    <col min="9" max="16384" width="9.140625" style="1" customWidth="1"/>
  </cols>
  <sheetData>
    <row r="1" spans="2:11" ht="11.25">
      <c r="B1" s="169"/>
      <c r="C1" s="169"/>
      <c r="D1" s="169"/>
      <c r="E1" s="169"/>
      <c r="F1" s="169"/>
      <c r="G1" s="169"/>
      <c r="H1" s="169"/>
      <c r="I1" s="169"/>
      <c r="J1" s="169"/>
      <c r="K1" s="169"/>
    </row>
    <row r="2" spans="1:8" ht="11.25">
      <c r="A2" s="1" t="s">
        <v>145</v>
      </c>
      <c r="D2" s="199" t="b">
        <f>Voorblad!D21</f>
        <v>1</v>
      </c>
      <c r="H2" s="1">
        <v>3</v>
      </c>
    </row>
    <row r="3" ht="11.25">
      <c r="A3" s="2"/>
    </row>
    <row r="4" spans="1:3" ht="11.25">
      <c r="A4" s="2" t="str">
        <f>+"Opbrengsten voortvloeiend uit dialysebehandelingen in 2009"</f>
        <v>Opbrengsten voortvloeiend uit dialysebehandelingen in 2009</v>
      </c>
      <c r="C4" s="2"/>
    </row>
    <row r="5" spans="2:3" ht="11.25">
      <c r="B5" s="2"/>
      <c r="C5" s="2"/>
    </row>
    <row r="6" spans="5:8" ht="12.75" customHeight="1">
      <c r="E6" s="288" t="s">
        <v>120</v>
      </c>
      <c r="F6" s="289"/>
      <c r="G6" s="290"/>
      <c r="H6" s="286" t="s">
        <v>130</v>
      </c>
    </row>
    <row r="7" spans="5:8" ht="12.75" customHeight="1">
      <c r="E7" s="291"/>
      <c r="F7" s="292"/>
      <c r="G7" s="293"/>
      <c r="H7" s="287"/>
    </row>
    <row r="8" spans="5:7" ht="12.75" customHeight="1">
      <c r="E8" s="3"/>
      <c r="F8" s="3"/>
      <c r="G8" s="3"/>
    </row>
    <row r="9" spans="1:8" ht="12.75" customHeight="1">
      <c r="A9" s="28">
        <f>301</f>
        <v>301</v>
      </c>
      <c r="B9" s="156" t="s">
        <v>180</v>
      </c>
      <c r="C9" s="21"/>
      <c r="D9" s="155"/>
      <c r="E9" s="155"/>
      <c r="F9" s="155"/>
      <c r="G9" s="157"/>
      <c r="H9" s="229"/>
    </row>
    <row r="10" spans="1:7" s="225" customFormat="1" ht="12.75" customHeight="1">
      <c r="A10" s="223"/>
      <c r="B10" s="224"/>
      <c r="C10" s="224"/>
      <c r="D10" s="29"/>
      <c r="E10" s="29"/>
      <c r="F10" s="29"/>
      <c r="G10" s="29"/>
    </row>
    <row r="11" spans="1:8" ht="12.75" customHeight="1">
      <c r="A11" s="294"/>
      <c r="B11" s="294"/>
      <c r="C11" s="294"/>
      <c r="D11" s="294"/>
      <c r="E11" s="294"/>
      <c r="F11" s="294"/>
      <c r="G11" s="294"/>
      <c r="H11" s="294"/>
    </row>
    <row r="12" spans="1:8" ht="12.75" customHeight="1">
      <c r="A12" s="230" t="s">
        <v>181</v>
      </c>
      <c r="B12" s="7"/>
      <c r="C12" s="239"/>
      <c r="D12" s="239"/>
      <c r="E12" s="7"/>
      <c r="F12" s="154"/>
      <c r="G12" s="154"/>
      <c r="H12" s="154"/>
    </row>
    <row r="13" spans="1:8" ht="12.75" customHeight="1">
      <c r="A13" s="237">
        <f>A9+1</f>
        <v>302</v>
      </c>
      <c r="B13" s="295" t="s">
        <v>182</v>
      </c>
      <c r="C13" s="296"/>
      <c r="D13" s="296"/>
      <c r="E13" s="296"/>
      <c r="F13" s="296"/>
      <c r="G13" s="297"/>
      <c r="H13" s="238"/>
    </row>
    <row r="14" spans="1:8" ht="12.75" customHeight="1">
      <c r="A14" s="237">
        <f>A13+1</f>
        <v>303</v>
      </c>
      <c r="B14" s="295" t="s">
        <v>183</v>
      </c>
      <c r="C14" s="296"/>
      <c r="D14" s="296"/>
      <c r="E14" s="296"/>
      <c r="F14" s="296"/>
      <c r="G14" s="297"/>
      <c r="H14" s="238"/>
    </row>
    <row r="15" spans="1:8" ht="12.75" customHeight="1">
      <c r="A15" s="237">
        <f>A14+1</f>
        <v>304</v>
      </c>
      <c r="B15" s="295" t="s">
        <v>184</v>
      </c>
      <c r="C15" s="296"/>
      <c r="D15" s="296"/>
      <c r="E15" s="296"/>
      <c r="F15" s="296"/>
      <c r="G15" s="297"/>
      <c r="H15" s="238"/>
    </row>
    <row r="16" spans="1:8" ht="11.25">
      <c r="A16" s="231">
        <f>A15+1</f>
        <v>305</v>
      </c>
      <c r="B16" s="298" t="s">
        <v>185</v>
      </c>
      <c r="C16" s="299"/>
      <c r="D16" s="299"/>
      <c r="E16" s="299"/>
      <c r="F16" s="299"/>
      <c r="G16" s="300"/>
      <c r="H16" s="232">
        <f>H13+H14+H15</f>
        <v>0</v>
      </c>
    </row>
    <row r="17" spans="1:8" ht="11.25">
      <c r="A17" s="7"/>
      <c r="B17" s="7"/>
      <c r="C17" s="7"/>
      <c r="D17" s="233"/>
      <c r="H17" s="7"/>
    </row>
    <row r="18" spans="1:8" ht="12.75" customHeight="1">
      <c r="A18" s="231">
        <f>A16+1</f>
        <v>306</v>
      </c>
      <c r="B18" s="298" t="s">
        <v>186</v>
      </c>
      <c r="C18" s="299"/>
      <c r="D18" s="299"/>
      <c r="E18" s="299"/>
      <c r="F18" s="299"/>
      <c r="G18" s="299"/>
      <c r="H18" s="234">
        <f>H16+H9</f>
        <v>0</v>
      </c>
    </row>
    <row r="19" spans="1:8" ht="11.25" customHeight="1">
      <c r="A19" s="301" t="s">
        <v>188</v>
      </c>
      <c r="B19" s="301"/>
      <c r="C19" s="301"/>
      <c r="D19" s="301"/>
      <c r="E19" s="301"/>
      <c r="F19" s="301"/>
      <c r="G19" s="301"/>
      <c r="H19" s="301"/>
    </row>
    <row r="20" spans="1:8" ht="11.25">
      <c r="A20" s="301"/>
      <c r="B20" s="301"/>
      <c r="C20" s="301"/>
      <c r="D20" s="301"/>
      <c r="E20" s="301"/>
      <c r="F20" s="301"/>
      <c r="G20" s="301"/>
      <c r="H20" s="301"/>
    </row>
    <row r="21" spans="1:8" ht="11.25">
      <c r="A21" s="301"/>
      <c r="B21" s="301"/>
      <c r="C21" s="301"/>
      <c r="D21" s="301"/>
      <c r="E21" s="301"/>
      <c r="F21" s="301"/>
      <c r="G21" s="301"/>
      <c r="H21" s="301"/>
    </row>
    <row r="22" spans="1:8" ht="11.25">
      <c r="A22" s="301"/>
      <c r="B22" s="301"/>
      <c r="C22" s="301"/>
      <c r="D22" s="301"/>
      <c r="E22" s="301"/>
      <c r="F22" s="301"/>
      <c r="G22" s="301"/>
      <c r="H22" s="301"/>
    </row>
    <row r="23" spans="1:8" ht="11.25">
      <c r="A23" s="301"/>
      <c r="B23" s="301"/>
      <c r="C23" s="301"/>
      <c r="D23" s="301"/>
      <c r="E23" s="301"/>
      <c r="F23" s="301"/>
      <c r="G23" s="301"/>
      <c r="H23" s="301"/>
    </row>
    <row r="24" spans="1:8" ht="11.25">
      <c r="A24" s="301"/>
      <c r="B24" s="301"/>
      <c r="C24" s="301"/>
      <c r="D24" s="301"/>
      <c r="E24" s="301"/>
      <c r="F24" s="301"/>
      <c r="G24" s="301"/>
      <c r="H24" s="301"/>
    </row>
    <row r="25" spans="1:8" ht="11.25">
      <c r="A25" s="235"/>
      <c r="B25" s="235"/>
      <c r="C25" s="235"/>
      <c r="D25" s="235"/>
      <c r="E25" s="235"/>
      <c r="F25" s="235"/>
      <c r="G25" s="235"/>
      <c r="H25" s="235"/>
    </row>
    <row r="26" spans="1:8" ht="11.25">
      <c r="A26" s="1" t="s">
        <v>187</v>
      </c>
      <c r="B26" s="235"/>
      <c r="C26" s="235"/>
      <c r="D26" s="235"/>
      <c r="E26" s="200"/>
      <c r="F26" s="235"/>
      <c r="G26" s="235"/>
      <c r="H26" s="235"/>
    </row>
    <row r="27" spans="1:8" ht="11.25">
      <c r="A27" s="235"/>
      <c r="B27" s="235"/>
      <c r="C27" s="235"/>
      <c r="D27" s="235"/>
      <c r="E27" s="235"/>
      <c r="F27" s="235"/>
      <c r="G27" s="235"/>
      <c r="H27" s="235"/>
    </row>
  </sheetData>
  <sheetProtection password="CC74" sheet="1" objects="1" scenarios="1"/>
  <mergeCells count="9">
    <mergeCell ref="B16:G16"/>
    <mergeCell ref="B18:G18"/>
    <mergeCell ref="A19:H24"/>
    <mergeCell ref="B14:G14"/>
    <mergeCell ref="B15:G15"/>
    <mergeCell ref="H6:H7"/>
    <mergeCell ref="E6:G7"/>
    <mergeCell ref="A11:H11"/>
    <mergeCell ref="B13:G13"/>
  </mergeCells>
  <conditionalFormatting sqref="E26 H13:H15 H9">
    <cfRule type="expression" priority="1" dxfId="1" stopIfTrue="1">
      <formula>$D$2=TRUE</formula>
    </cfRule>
  </conditionalFormatting>
  <printOptions/>
  <pageMargins left="0.55" right="0.7874015748031497" top="0.5905511811023623" bottom="0.984251968503937" header="0.5118110236220472" footer="0.5118110236220472"/>
  <pageSetup horizontalDpi="600" verticalDpi="600" orientation="landscape" paperSize="9" r:id="rId3"/>
  <legacyDrawing r:id="rId2"/>
  <oleObjects>
    <oleObject progId="MSPhotoEd.3" shapeId="308613" r:id="rId1"/>
  </oleObjects>
</worksheet>
</file>

<file path=xl/worksheets/sheet4.xml><?xml version="1.0" encoding="utf-8"?>
<worksheet xmlns="http://schemas.openxmlformats.org/spreadsheetml/2006/main" xmlns:r="http://schemas.openxmlformats.org/officeDocument/2006/relationships">
  <dimension ref="A1:N28"/>
  <sheetViews>
    <sheetView showGridLines="0" showRowColHeaders="0" showZeros="0" showOutlineSymbols="0" zoomScale="87" zoomScaleNormal="87" zoomScaleSheetLayoutView="100" workbookViewId="0" topLeftCell="A1">
      <selection activeCell="M19" sqref="M19"/>
    </sheetView>
  </sheetViews>
  <sheetFormatPr defaultColWidth="9.140625" defaultRowHeight="12.75"/>
  <cols>
    <col min="1" max="1" width="5.7109375" style="7" customWidth="1"/>
    <col min="2" max="2" width="34.140625" style="7" customWidth="1"/>
    <col min="3" max="3" width="15.00390625" style="7" bestFit="1" customWidth="1"/>
    <col min="4" max="4" width="15.7109375" style="7" customWidth="1"/>
    <col min="5" max="5" width="15.00390625" style="7" bestFit="1" customWidth="1"/>
    <col min="6" max="6" width="15.8515625" style="7" bestFit="1" customWidth="1"/>
    <col min="7" max="10" width="8.7109375" style="7" customWidth="1"/>
    <col min="11" max="12" width="15.57421875" style="7" customWidth="1"/>
    <col min="13" max="14" width="15.7109375" style="7" customWidth="1"/>
    <col min="15" max="16384" width="9.140625" style="7" customWidth="1"/>
  </cols>
  <sheetData>
    <row r="1" spans="4:13" ht="12.75" customHeight="1">
      <c r="D1" s="8"/>
      <c r="E1" s="8"/>
      <c r="F1" s="8"/>
      <c r="G1" s="8"/>
      <c r="H1" s="8"/>
      <c r="I1" s="8"/>
      <c r="J1" s="8"/>
      <c r="K1" s="8"/>
      <c r="L1" s="8"/>
      <c r="M1" s="8"/>
    </row>
    <row r="2" spans="1:14" ht="12.75" customHeight="1">
      <c r="A2" s="7" t="s">
        <v>145</v>
      </c>
      <c r="D2" s="198" t="b">
        <f>Voorblad!D21</f>
        <v>1</v>
      </c>
      <c r="N2" s="7">
        <v>4</v>
      </c>
    </row>
    <row r="3" spans="1:2" ht="12.75" customHeight="1">
      <c r="A3" s="106"/>
      <c r="B3" s="106"/>
    </row>
    <row r="4" spans="1:2" ht="12.75" customHeight="1">
      <c r="A4" s="106"/>
      <c r="B4" s="106"/>
    </row>
    <row r="5" spans="1:14" ht="12.75" customHeight="1">
      <c r="A5" s="106" t="s">
        <v>32</v>
      </c>
      <c r="B5" s="106"/>
      <c r="C5" s="307" t="s">
        <v>140</v>
      </c>
      <c r="D5" s="308"/>
      <c r="E5" s="307" t="s">
        <v>149</v>
      </c>
      <c r="F5" s="308"/>
      <c r="G5" s="313" t="s">
        <v>146</v>
      </c>
      <c r="H5" s="314"/>
      <c r="I5" s="307" t="s">
        <v>147</v>
      </c>
      <c r="J5" s="308"/>
      <c r="K5" s="307" t="s">
        <v>148</v>
      </c>
      <c r="L5" s="308"/>
      <c r="M5" s="307" t="s">
        <v>29</v>
      </c>
      <c r="N5" s="308"/>
    </row>
    <row r="6" spans="1:14" ht="12.75" customHeight="1">
      <c r="A6" s="106"/>
      <c r="B6" s="106"/>
      <c r="C6" s="309"/>
      <c r="D6" s="310"/>
      <c r="E6" s="309"/>
      <c r="F6" s="310"/>
      <c r="G6" s="315"/>
      <c r="H6" s="316"/>
      <c r="I6" s="309"/>
      <c r="J6" s="310"/>
      <c r="K6" s="309"/>
      <c r="L6" s="310"/>
      <c r="M6" s="309"/>
      <c r="N6" s="310"/>
    </row>
    <row r="7" spans="2:14" ht="12.75" customHeight="1">
      <c r="B7" s="106"/>
      <c r="C7" s="309"/>
      <c r="D7" s="310"/>
      <c r="E7" s="309"/>
      <c r="F7" s="310"/>
      <c r="G7" s="315"/>
      <c r="H7" s="316"/>
      <c r="I7" s="309"/>
      <c r="J7" s="310"/>
      <c r="K7" s="309"/>
      <c r="L7" s="310"/>
      <c r="M7" s="309"/>
      <c r="N7" s="310"/>
    </row>
    <row r="8" spans="3:14" ht="12.75" customHeight="1">
      <c r="C8" s="309"/>
      <c r="D8" s="310"/>
      <c r="E8" s="309"/>
      <c r="F8" s="310"/>
      <c r="G8" s="315"/>
      <c r="H8" s="316"/>
      <c r="I8" s="309"/>
      <c r="J8" s="310"/>
      <c r="K8" s="309"/>
      <c r="L8" s="310"/>
      <c r="M8" s="309"/>
      <c r="N8" s="310"/>
    </row>
    <row r="9" spans="3:14" ht="12.75" customHeight="1">
      <c r="C9" s="309"/>
      <c r="D9" s="310"/>
      <c r="E9" s="309"/>
      <c r="F9" s="310"/>
      <c r="G9" s="315"/>
      <c r="H9" s="316"/>
      <c r="I9" s="309"/>
      <c r="J9" s="310"/>
      <c r="K9" s="309"/>
      <c r="L9" s="310"/>
      <c r="M9" s="309"/>
      <c r="N9" s="310"/>
    </row>
    <row r="10" spans="3:14" ht="15.75" customHeight="1">
      <c r="C10" s="222" t="s">
        <v>32</v>
      </c>
      <c r="D10" s="222" t="s">
        <v>139</v>
      </c>
      <c r="E10" s="222" t="s">
        <v>32</v>
      </c>
      <c r="F10" s="222" t="s">
        <v>139</v>
      </c>
      <c r="G10" s="317"/>
      <c r="H10" s="318"/>
      <c r="I10" s="311"/>
      <c r="J10" s="312"/>
      <c r="K10" s="222" t="s">
        <v>32</v>
      </c>
      <c r="L10" s="222" t="s">
        <v>139</v>
      </c>
      <c r="M10" s="222" t="s">
        <v>32</v>
      </c>
      <c r="N10" s="222" t="s">
        <v>139</v>
      </c>
    </row>
    <row r="11" spans="1:14" ht="12.75" customHeight="1">
      <c r="A11" s="20">
        <f>N2*100+1</f>
        <v>401</v>
      </c>
      <c r="B11" s="107" t="s">
        <v>122</v>
      </c>
      <c r="C11" s="211"/>
      <c r="D11" s="211"/>
      <c r="E11" s="211"/>
      <c r="F11" s="211"/>
      <c r="G11" s="302"/>
      <c r="H11" s="303"/>
      <c r="I11" s="302"/>
      <c r="J11" s="303"/>
      <c r="K11" s="211"/>
      <c r="L11" s="211"/>
      <c r="M11" s="213">
        <f aca="true" t="shared" si="0" ref="M11:N13">+K11-E11</f>
        <v>0</v>
      </c>
      <c r="N11" s="215">
        <f t="shared" si="0"/>
        <v>0</v>
      </c>
    </row>
    <row r="12" spans="1:14" ht="12.75" customHeight="1">
      <c r="A12" s="20">
        <f>A11+1</f>
        <v>402</v>
      </c>
      <c r="B12" s="107" t="s">
        <v>108</v>
      </c>
      <c r="C12" s="211"/>
      <c r="D12" s="211"/>
      <c r="E12" s="211"/>
      <c r="F12" s="211"/>
      <c r="G12" s="304"/>
      <c r="H12" s="305"/>
      <c r="I12" s="304"/>
      <c r="J12" s="305"/>
      <c r="K12" s="211"/>
      <c r="L12" s="211"/>
      <c r="M12" s="214">
        <f t="shared" si="0"/>
        <v>0</v>
      </c>
      <c r="N12" s="216">
        <f t="shared" si="0"/>
        <v>0</v>
      </c>
    </row>
    <row r="13" spans="1:14" ht="12.75" customHeight="1">
      <c r="A13" s="20">
        <f aca="true" t="shared" si="1" ref="A13:A18">A12+1</f>
        <v>403</v>
      </c>
      <c r="B13" s="107" t="s">
        <v>109</v>
      </c>
      <c r="C13" s="211"/>
      <c r="D13" s="211"/>
      <c r="E13" s="211"/>
      <c r="F13" s="211"/>
      <c r="G13" s="304"/>
      <c r="H13" s="305"/>
      <c r="I13" s="304"/>
      <c r="J13" s="305"/>
      <c r="K13" s="211"/>
      <c r="L13" s="211"/>
      <c r="M13" s="214">
        <f>+K13-E13</f>
        <v>0</v>
      </c>
      <c r="N13" s="216">
        <f t="shared" si="0"/>
        <v>0</v>
      </c>
    </row>
    <row r="14" spans="1:14" ht="12.75" customHeight="1">
      <c r="A14" s="20">
        <f t="shared" si="1"/>
        <v>404</v>
      </c>
      <c r="B14" s="108" t="s">
        <v>121</v>
      </c>
      <c r="C14" s="212">
        <f>C11+C12+C13</f>
        <v>0</v>
      </c>
      <c r="D14" s="212">
        <f>D11+D12+D13</f>
        <v>0</v>
      </c>
      <c r="E14" s="212">
        <f>E11+E12+E13</f>
        <v>0</v>
      </c>
      <c r="F14" s="212">
        <f>F11+F12+F13</f>
        <v>0</v>
      </c>
      <c r="G14" s="306">
        <f>+G11+G12+G13</f>
        <v>0</v>
      </c>
      <c r="H14" s="306"/>
      <c r="I14" s="306">
        <f>+I11+I12+I13</f>
        <v>0</v>
      </c>
      <c r="J14" s="306"/>
      <c r="K14" s="212">
        <f>K11+K12+K13</f>
        <v>0</v>
      </c>
      <c r="L14" s="212">
        <f>L11+L12+L13</f>
        <v>0</v>
      </c>
      <c r="M14" s="212">
        <f>+M11+M12+M13</f>
        <v>0</v>
      </c>
      <c r="N14" s="217">
        <f>+N11+N12+N13</f>
        <v>0</v>
      </c>
    </row>
    <row r="15" spans="1:14" ht="12.75" customHeight="1">
      <c r="A15" s="20">
        <f t="shared" si="1"/>
        <v>405</v>
      </c>
      <c r="B15" s="107" t="s">
        <v>2</v>
      </c>
      <c r="C15" s="211"/>
      <c r="D15" s="211"/>
      <c r="E15" s="211"/>
      <c r="F15" s="211"/>
      <c r="G15" s="304"/>
      <c r="H15" s="305"/>
      <c r="I15" s="304"/>
      <c r="J15" s="305"/>
      <c r="K15" s="211"/>
      <c r="L15" s="211"/>
      <c r="M15" s="214">
        <f aca="true" t="shared" si="2" ref="M15:N17">+K15-E15</f>
        <v>0</v>
      </c>
      <c r="N15" s="216">
        <f t="shared" si="2"/>
        <v>0</v>
      </c>
    </row>
    <row r="16" spans="1:14" ht="12.75" customHeight="1">
      <c r="A16" s="20">
        <f t="shared" si="1"/>
        <v>406</v>
      </c>
      <c r="B16" s="107" t="s">
        <v>3</v>
      </c>
      <c r="C16" s="211"/>
      <c r="D16" s="211"/>
      <c r="E16" s="211"/>
      <c r="F16" s="211"/>
      <c r="G16" s="304"/>
      <c r="H16" s="305"/>
      <c r="I16" s="304"/>
      <c r="J16" s="305"/>
      <c r="K16" s="211"/>
      <c r="L16" s="211"/>
      <c r="M16" s="214">
        <f t="shared" si="2"/>
        <v>0</v>
      </c>
      <c r="N16" s="216">
        <f t="shared" si="2"/>
        <v>0</v>
      </c>
    </row>
    <row r="17" spans="1:14" ht="12.75" customHeight="1">
      <c r="A17" s="20">
        <f t="shared" si="1"/>
        <v>407</v>
      </c>
      <c r="B17" s="107" t="s">
        <v>4</v>
      </c>
      <c r="C17" s="211"/>
      <c r="D17" s="211"/>
      <c r="E17" s="211"/>
      <c r="F17" s="211"/>
      <c r="G17" s="304"/>
      <c r="H17" s="305"/>
      <c r="I17" s="304"/>
      <c r="J17" s="305"/>
      <c r="K17" s="211"/>
      <c r="L17" s="211"/>
      <c r="M17" s="214">
        <f t="shared" si="2"/>
        <v>0</v>
      </c>
      <c r="N17" s="216">
        <f t="shared" si="2"/>
        <v>0</v>
      </c>
    </row>
    <row r="18" spans="1:14" ht="12.75" customHeight="1">
      <c r="A18" s="20">
        <f t="shared" si="1"/>
        <v>408</v>
      </c>
      <c r="B18" s="108" t="s">
        <v>190</v>
      </c>
      <c r="C18" s="212">
        <f aca="true" t="shared" si="3" ref="C18:N18">C16+C17+C15</f>
        <v>0</v>
      </c>
      <c r="D18" s="212">
        <f t="shared" si="3"/>
        <v>0</v>
      </c>
      <c r="E18" s="212">
        <f t="shared" si="3"/>
        <v>0</v>
      </c>
      <c r="F18" s="212">
        <f t="shared" si="3"/>
        <v>0</v>
      </c>
      <c r="G18" s="328">
        <f t="shared" si="3"/>
        <v>0</v>
      </c>
      <c r="H18" s="329">
        <f t="shared" si="3"/>
        <v>0</v>
      </c>
      <c r="I18" s="328">
        <f t="shared" si="3"/>
        <v>0</v>
      </c>
      <c r="J18" s="329">
        <f t="shared" si="3"/>
        <v>0</v>
      </c>
      <c r="K18" s="212">
        <f t="shared" si="3"/>
        <v>0</v>
      </c>
      <c r="L18" s="212">
        <f t="shared" si="3"/>
        <v>0</v>
      </c>
      <c r="M18" s="212">
        <f t="shared" si="3"/>
        <v>0</v>
      </c>
      <c r="N18" s="212">
        <f t="shared" si="3"/>
        <v>0</v>
      </c>
    </row>
    <row r="19" spans="1:14" ht="12.75" customHeight="1">
      <c r="A19" s="20">
        <f>A18+1</f>
        <v>409</v>
      </c>
      <c r="B19" s="108" t="s">
        <v>191</v>
      </c>
      <c r="C19" s="212">
        <f>+C14+C18</f>
        <v>0</v>
      </c>
      <c r="D19" s="212">
        <f>+D14+D18</f>
        <v>0</v>
      </c>
      <c r="E19" s="212">
        <f>+E14+E18</f>
        <v>0</v>
      </c>
      <c r="F19" s="212">
        <f>+F14+F18</f>
        <v>0</v>
      </c>
      <c r="G19" s="328">
        <f>G18+G14</f>
        <v>0</v>
      </c>
      <c r="H19" s="329"/>
      <c r="I19" s="328">
        <f>I18+I14</f>
        <v>0</v>
      </c>
      <c r="J19" s="329"/>
      <c r="K19" s="212">
        <f>+K14+K18</f>
        <v>0</v>
      </c>
      <c r="L19" s="212">
        <f>+L14+L18</f>
        <v>0</v>
      </c>
      <c r="M19" s="212">
        <f>+M14+M18</f>
        <v>0</v>
      </c>
      <c r="N19" s="212">
        <f>+N14+N18</f>
        <v>0</v>
      </c>
    </row>
    <row r="20" ht="12.75" customHeight="1"/>
    <row r="21" spans="1:14" ht="12.75" customHeight="1">
      <c r="A21" s="106" t="s">
        <v>111</v>
      </c>
      <c r="N21" s="4" t="s">
        <v>1</v>
      </c>
    </row>
    <row r="22" spans="1:14" ht="12.75" customHeight="1">
      <c r="A22" s="319">
        <f>A19+1</f>
        <v>410</v>
      </c>
      <c r="B22" s="109" t="s">
        <v>112</v>
      </c>
      <c r="C22" s="110"/>
      <c r="D22" s="110"/>
      <c r="E22" s="110"/>
      <c r="F22" s="110"/>
      <c r="G22" s="110"/>
      <c r="H22" s="110"/>
      <c r="I22" s="110"/>
      <c r="J22" s="110"/>
      <c r="K22" s="110"/>
      <c r="L22" s="111"/>
      <c r="M22" s="304"/>
      <c r="N22" s="330" t="s">
        <v>0</v>
      </c>
    </row>
    <row r="23" spans="1:13" ht="12.75" customHeight="1">
      <c r="A23" s="320"/>
      <c r="B23" s="322" t="s">
        <v>106</v>
      </c>
      <c r="C23" s="323"/>
      <c r="D23" s="323"/>
      <c r="E23" s="323"/>
      <c r="F23" s="323"/>
      <c r="G23" s="323"/>
      <c r="H23" s="323"/>
      <c r="I23" s="323"/>
      <c r="J23" s="323"/>
      <c r="K23" s="323"/>
      <c r="L23" s="324"/>
      <c r="M23" s="4"/>
    </row>
    <row r="24" spans="1:12" ht="12.75" customHeight="1">
      <c r="A24" s="321"/>
      <c r="B24" s="325"/>
      <c r="C24" s="326"/>
      <c r="D24" s="326"/>
      <c r="E24" s="326"/>
      <c r="F24" s="326"/>
      <c r="G24" s="326"/>
      <c r="H24" s="326"/>
      <c r="I24" s="326"/>
      <c r="J24" s="326"/>
      <c r="K24" s="326"/>
      <c r="L24" s="327"/>
    </row>
    <row r="25" ht="12.75" customHeight="1"/>
    <row r="26" ht="12.75" customHeight="1">
      <c r="B26" s="106"/>
    </row>
    <row r="27" ht="12.75" customHeight="1">
      <c r="A27" s="7" t="s">
        <v>107</v>
      </c>
    </row>
    <row r="28" ht="12.75" customHeight="1">
      <c r="A28" s="112" t="s">
        <v>110</v>
      </c>
    </row>
  </sheetData>
  <sheetProtection password="CC74" sheet="1" objects="1" scenarios="1"/>
  <mergeCells count="27">
    <mergeCell ref="A22:A24"/>
    <mergeCell ref="B23:L24"/>
    <mergeCell ref="G18:H18"/>
    <mergeCell ref="M22:N22"/>
    <mergeCell ref="I19:J19"/>
    <mergeCell ref="I18:J18"/>
    <mergeCell ref="G19:H19"/>
    <mergeCell ref="G16:H16"/>
    <mergeCell ref="G17:H17"/>
    <mergeCell ref="I16:J16"/>
    <mergeCell ref="I17:J17"/>
    <mergeCell ref="M5:N9"/>
    <mergeCell ref="I5:J10"/>
    <mergeCell ref="C5:D9"/>
    <mergeCell ref="E5:F9"/>
    <mergeCell ref="K5:L9"/>
    <mergeCell ref="G5:H10"/>
    <mergeCell ref="G11:H11"/>
    <mergeCell ref="G12:H12"/>
    <mergeCell ref="G13:H13"/>
    <mergeCell ref="G15:H15"/>
    <mergeCell ref="G14:H14"/>
    <mergeCell ref="I11:J11"/>
    <mergeCell ref="I12:J12"/>
    <mergeCell ref="I13:J13"/>
    <mergeCell ref="I15:J15"/>
    <mergeCell ref="I14:J14"/>
  </mergeCells>
  <conditionalFormatting sqref="M22:N22 K11:L13 C11:G13 C15:G17 I15:I17 I11:I13 K15:L17">
    <cfRule type="expression" priority="1" dxfId="1" stopIfTrue="1">
      <formula>$D$2=TRUE</formula>
    </cfRule>
  </conditionalFormatting>
  <dataValidations count="1">
    <dataValidation type="list" allowBlank="1" showInputMessage="1" showErrorMessage="1" errorTitle="Fout!" error="U moet hier ja of nee opgeven" sqref="M22">
      <formula1>$N$20:$N$22</formula1>
    </dataValidation>
  </dataValidations>
  <printOptions/>
  <pageMargins left="0.58" right="0.28" top="0.65" bottom="0.56" header="0.5" footer="0.5"/>
  <pageSetup horizontalDpi="600" verticalDpi="600" orientation="landscape" paperSize="9" scale="70" r:id="rId3"/>
  <legacyDrawing r:id="rId2"/>
  <oleObjects>
    <oleObject progId="MSPhotoEd.3" shapeId="309640" r:id="rId1"/>
  </oleObjects>
</worksheet>
</file>

<file path=xl/worksheets/sheet5.xml><?xml version="1.0" encoding="utf-8"?>
<worksheet xmlns="http://schemas.openxmlformats.org/spreadsheetml/2006/main" xmlns:r="http://schemas.openxmlformats.org/officeDocument/2006/relationships">
  <dimension ref="A1:J34"/>
  <sheetViews>
    <sheetView showGridLines="0" showRowColHeaders="0" showZeros="0" showOutlineSymbols="0" zoomScaleSheetLayoutView="100" workbookViewId="0" topLeftCell="A1">
      <selection activeCell="A1" sqref="A1"/>
    </sheetView>
  </sheetViews>
  <sheetFormatPr defaultColWidth="9.140625" defaultRowHeight="12.75"/>
  <cols>
    <col min="1" max="1" width="9.28125" style="7" customWidth="1"/>
    <col min="2" max="2" width="42.7109375" style="7" bestFit="1" customWidth="1"/>
    <col min="3" max="3" width="18.28125" style="7" customWidth="1"/>
    <col min="4" max="5" width="9.140625" style="7" customWidth="1"/>
    <col min="6" max="6" width="27.00390625" style="7" customWidth="1"/>
    <col min="7" max="16384" width="9.140625" style="7" customWidth="1"/>
  </cols>
  <sheetData>
    <row r="1" spans="4:10" ht="12.75" customHeight="1">
      <c r="D1" s="8"/>
      <c r="E1" s="8"/>
      <c r="F1" s="8"/>
      <c r="G1" s="8"/>
      <c r="H1" s="8"/>
      <c r="I1" s="8"/>
      <c r="J1" s="8"/>
    </row>
    <row r="2" spans="1:6" ht="12.75" customHeight="1">
      <c r="A2" s="7" t="s">
        <v>145</v>
      </c>
      <c r="F2" s="7">
        <v>5</v>
      </c>
    </row>
    <row r="3" ht="12.75" customHeight="1">
      <c r="B3" s="198" t="b">
        <f>Voorblad!D21</f>
        <v>1</v>
      </c>
    </row>
    <row r="4" ht="12.75" customHeight="1"/>
    <row r="5" spans="1:2" ht="12.75" customHeight="1">
      <c r="A5" s="106" t="s">
        <v>150</v>
      </c>
      <c r="B5" s="106"/>
    </row>
    <row r="6" ht="12.75" customHeight="1"/>
    <row r="7" spans="1:6" ht="12.75" customHeight="1">
      <c r="A7" s="20">
        <f>F2*100+1</f>
        <v>501</v>
      </c>
      <c r="B7" s="331" t="s">
        <v>151</v>
      </c>
      <c r="C7" s="332"/>
      <c r="D7" s="332"/>
      <c r="E7" s="333"/>
      <c r="F7" s="201"/>
    </row>
    <row r="8" spans="1:6" ht="12.75" customHeight="1">
      <c r="A8" s="20">
        <f>A7+1</f>
        <v>502</v>
      </c>
      <c r="B8" s="331" t="s">
        <v>152</v>
      </c>
      <c r="C8" s="332"/>
      <c r="D8" s="332"/>
      <c r="E8" s="333"/>
      <c r="F8" s="201"/>
    </row>
    <row r="9" spans="1:6" ht="12.75" customHeight="1">
      <c r="A9" s="20">
        <f>A8+1</f>
        <v>503</v>
      </c>
      <c r="B9" s="335" t="s">
        <v>153</v>
      </c>
      <c r="C9" s="336"/>
      <c r="D9" s="336"/>
      <c r="E9" s="337"/>
      <c r="F9" s="34">
        <f>+F7-F8</f>
        <v>0</v>
      </c>
    </row>
    <row r="10" ht="12.75" customHeight="1"/>
    <row r="11" ht="12.75" customHeight="1"/>
    <row r="12" spans="1:2" ht="12.75" customHeight="1">
      <c r="A12" s="106" t="s">
        <v>100</v>
      </c>
      <c r="B12" s="106"/>
    </row>
    <row r="13" ht="12.75" customHeight="1"/>
    <row r="14" spans="1:6" ht="12.75" customHeight="1">
      <c r="A14" s="20">
        <f>A9+1</f>
        <v>504</v>
      </c>
      <c r="B14" s="331" t="s">
        <v>5</v>
      </c>
      <c r="C14" s="332"/>
      <c r="D14" s="332"/>
      <c r="E14" s="333"/>
      <c r="F14" s="201"/>
    </row>
    <row r="15" spans="1:6" ht="12.75" customHeight="1">
      <c r="A15" s="20">
        <f aca="true" t="shared" si="0" ref="A15:A23">A14+1</f>
        <v>505</v>
      </c>
      <c r="B15" s="331" t="s">
        <v>6</v>
      </c>
      <c r="C15" s="332"/>
      <c r="D15" s="332"/>
      <c r="E15" s="333"/>
      <c r="F15" s="201"/>
    </row>
    <row r="16" spans="1:6" ht="12.75" customHeight="1">
      <c r="A16" s="20">
        <f t="shared" si="0"/>
        <v>506</v>
      </c>
      <c r="B16" s="331" t="s">
        <v>7</v>
      </c>
      <c r="C16" s="332"/>
      <c r="D16" s="332"/>
      <c r="E16" s="333"/>
      <c r="F16" s="201"/>
    </row>
    <row r="17" spans="1:6" ht="12.75" customHeight="1">
      <c r="A17" s="20">
        <f t="shared" si="0"/>
        <v>507</v>
      </c>
      <c r="B17" s="335" t="s">
        <v>154</v>
      </c>
      <c r="C17" s="336"/>
      <c r="D17" s="336"/>
      <c r="E17" s="337"/>
      <c r="F17" s="34">
        <f>SUM(F14:F16)</f>
        <v>0</v>
      </c>
    </row>
    <row r="18" spans="1:6" ht="12.75" customHeight="1">
      <c r="A18" s="20">
        <f t="shared" si="0"/>
        <v>508</v>
      </c>
      <c r="B18" s="331" t="s">
        <v>192</v>
      </c>
      <c r="C18" s="332"/>
      <c r="D18" s="332"/>
      <c r="E18" s="333"/>
      <c r="F18" s="201"/>
    </row>
    <row r="19" spans="1:6" ht="12.75" customHeight="1">
      <c r="A19" s="20">
        <f t="shared" si="0"/>
        <v>509</v>
      </c>
      <c r="B19" s="331" t="s">
        <v>193</v>
      </c>
      <c r="C19" s="332"/>
      <c r="D19" s="332"/>
      <c r="E19" s="333"/>
      <c r="F19" s="254">
        <v>136.45</v>
      </c>
    </row>
    <row r="20" spans="1:6" ht="12.75" customHeight="1">
      <c r="A20" s="20">
        <f t="shared" si="0"/>
        <v>510</v>
      </c>
      <c r="B20" s="208" t="s">
        <v>155</v>
      </c>
      <c r="C20" s="209"/>
      <c r="D20" s="209"/>
      <c r="E20" s="210"/>
      <c r="F20" s="34">
        <f>F19*F18</f>
        <v>0</v>
      </c>
    </row>
    <row r="21" spans="1:6" ht="12.75" customHeight="1">
      <c r="A21" s="20">
        <f t="shared" si="0"/>
        <v>511</v>
      </c>
      <c r="B21" s="208" t="s">
        <v>156</v>
      </c>
      <c r="C21" s="209"/>
      <c r="D21" s="209"/>
      <c r="E21" s="210"/>
      <c r="F21" s="34">
        <f>IF(F17&lt;F20,F17,F20)</f>
        <v>0</v>
      </c>
    </row>
    <row r="22" spans="1:6" ht="12.75" customHeight="1">
      <c r="A22" s="20">
        <f t="shared" si="0"/>
        <v>512</v>
      </c>
      <c r="B22" s="331" t="s">
        <v>157</v>
      </c>
      <c r="C22" s="332"/>
      <c r="D22" s="332"/>
      <c r="E22" s="333"/>
      <c r="F22" s="201"/>
    </row>
    <row r="23" spans="1:6" ht="12.75" customHeight="1">
      <c r="A23" s="20">
        <f t="shared" si="0"/>
        <v>513</v>
      </c>
      <c r="B23" s="335" t="s">
        <v>194</v>
      </c>
      <c r="C23" s="336"/>
      <c r="D23" s="336"/>
      <c r="E23" s="337"/>
      <c r="F23" s="34">
        <f>+F21-F22</f>
        <v>0</v>
      </c>
    </row>
    <row r="24" ht="12.75" customHeight="1"/>
    <row r="25" ht="12.75" customHeight="1"/>
    <row r="26" ht="12.75" customHeight="1">
      <c r="A26" s="106" t="s">
        <v>176</v>
      </c>
    </row>
    <row r="27" spans="1:6" ht="12.75" customHeight="1">
      <c r="A27" s="20">
        <f>A23+1</f>
        <v>514</v>
      </c>
      <c r="B27" s="331" t="s">
        <v>177</v>
      </c>
      <c r="C27" s="332"/>
      <c r="D27" s="332"/>
      <c r="E27" s="333"/>
      <c r="F27" s="201"/>
    </row>
    <row r="28" spans="1:6" ht="12.75" customHeight="1">
      <c r="A28" s="20">
        <f>A27+1</f>
        <v>515</v>
      </c>
      <c r="B28" s="331" t="s">
        <v>178</v>
      </c>
      <c r="C28" s="332"/>
      <c r="D28" s="332"/>
      <c r="E28" s="333"/>
      <c r="F28" s="201"/>
    </row>
    <row r="29" spans="1:6" ht="12.75" customHeight="1">
      <c r="A29" s="20">
        <f>A28+1</f>
        <v>516</v>
      </c>
      <c r="B29" s="335" t="s">
        <v>195</v>
      </c>
      <c r="C29" s="336"/>
      <c r="D29" s="336"/>
      <c r="E29" s="337"/>
      <c r="F29" s="34">
        <f>+F27-F28</f>
        <v>0</v>
      </c>
    </row>
    <row r="30" spans="1:6" ht="12.75" customHeight="1">
      <c r="A30" s="334"/>
      <c r="B30" s="334"/>
      <c r="C30" s="334"/>
      <c r="D30" s="334"/>
      <c r="E30" s="334"/>
      <c r="F30" s="334"/>
    </row>
    <row r="31" spans="1:7" ht="12.75" customHeight="1">
      <c r="A31" s="334" t="s">
        <v>115</v>
      </c>
      <c r="B31" s="334"/>
      <c r="C31" s="334"/>
      <c r="D31" s="334"/>
      <c r="E31" s="334"/>
      <c r="F31" s="334"/>
      <c r="G31" s="334"/>
    </row>
    <row r="32" spans="1:7" ht="12.75" customHeight="1">
      <c r="A32" s="334"/>
      <c r="B32" s="334"/>
      <c r="C32" s="334"/>
      <c r="D32" s="334"/>
      <c r="E32" s="334"/>
      <c r="F32" s="334"/>
      <c r="G32" s="334"/>
    </row>
    <row r="33" spans="1:7" ht="12.75" customHeight="1">
      <c r="A33" s="334" t="s">
        <v>164</v>
      </c>
      <c r="B33" s="334"/>
      <c r="C33" s="334"/>
      <c r="D33" s="334"/>
      <c r="E33" s="334"/>
      <c r="F33" s="334"/>
      <c r="G33" s="334"/>
    </row>
    <row r="34" spans="1:7" ht="24" customHeight="1">
      <c r="A34" s="334"/>
      <c r="B34" s="334"/>
      <c r="C34" s="334"/>
      <c r="D34" s="334"/>
      <c r="E34" s="334"/>
      <c r="F34" s="334"/>
      <c r="G34" s="334"/>
    </row>
  </sheetData>
  <sheetProtection password="CC74" sheet="1" objects="1" scenarios="1"/>
  <mergeCells count="17">
    <mergeCell ref="B23:E23"/>
    <mergeCell ref="A31:G32"/>
    <mergeCell ref="B7:E7"/>
    <mergeCell ref="B8:E8"/>
    <mergeCell ref="B14:E14"/>
    <mergeCell ref="B15:E15"/>
    <mergeCell ref="B9:E9"/>
    <mergeCell ref="B18:E18"/>
    <mergeCell ref="B19:E19"/>
    <mergeCell ref="A33:G34"/>
    <mergeCell ref="B16:E16"/>
    <mergeCell ref="B17:E17"/>
    <mergeCell ref="B22:E22"/>
    <mergeCell ref="B28:E28"/>
    <mergeCell ref="B29:E29"/>
    <mergeCell ref="B27:E27"/>
    <mergeCell ref="A30:F30"/>
  </mergeCells>
  <conditionalFormatting sqref="F7:F8 F14:F16 F22 F27:F28 F18">
    <cfRule type="expression" priority="1" dxfId="1" stopIfTrue="1">
      <formula>$B$3=TRUE</formula>
    </cfRule>
  </conditionalFormatting>
  <printOptions/>
  <pageMargins left="0.56" right="0.52" top="0.67" bottom="0.7874015748031497" header="0.42" footer="0.5118110236220472"/>
  <pageSetup horizontalDpi="600" verticalDpi="600" orientation="landscape" paperSize="9" r:id="rId3"/>
  <legacyDrawing r:id="rId2"/>
  <oleObjects>
    <oleObject progId="MSPhotoEd.3" shapeId="1600854" r:id="rId1"/>
  </oleObjects>
</worksheet>
</file>

<file path=xl/worksheets/sheet6.xml><?xml version="1.0" encoding="utf-8"?>
<worksheet xmlns="http://schemas.openxmlformats.org/spreadsheetml/2006/main" xmlns:r="http://schemas.openxmlformats.org/officeDocument/2006/relationships">
  <dimension ref="A1:AC191"/>
  <sheetViews>
    <sheetView showGridLines="0" showRowColHeaders="0" showZeros="0" showOutlineSymbols="0" zoomScaleSheetLayoutView="100" workbookViewId="0" topLeftCell="A1">
      <selection activeCell="A1" sqref="A1"/>
    </sheetView>
  </sheetViews>
  <sheetFormatPr defaultColWidth="9.140625" defaultRowHeight="12.75"/>
  <cols>
    <col min="1" max="1" width="9.140625" style="113" customWidth="1"/>
    <col min="2" max="2" width="26.57421875" style="113" customWidth="1"/>
    <col min="3" max="7" width="13.8515625" style="114" customWidth="1"/>
    <col min="8" max="8" width="15.421875" style="114" customWidth="1"/>
    <col min="9" max="9" width="15.57421875" style="113" customWidth="1"/>
    <col min="10" max="11" width="9.7109375" style="113" customWidth="1"/>
    <col min="12" max="12" width="11.28125" style="113" customWidth="1"/>
    <col min="13" max="14" width="10.28125" style="113" customWidth="1"/>
    <col min="15" max="15" width="10.7109375" style="113" customWidth="1"/>
    <col min="16" max="16384" width="9.140625" style="113" customWidth="1"/>
  </cols>
  <sheetData>
    <row r="1" spans="2:13" s="7" customFormat="1" ht="11.25">
      <c r="B1" s="113"/>
      <c r="C1" s="114"/>
      <c r="D1" s="8"/>
      <c r="E1" s="8"/>
      <c r="F1" s="8"/>
      <c r="G1" s="8"/>
      <c r="H1" s="8"/>
      <c r="I1" s="8"/>
      <c r="J1" s="8"/>
      <c r="K1" s="8"/>
      <c r="L1" s="8"/>
      <c r="M1" s="8"/>
    </row>
    <row r="2" spans="1:9" s="7" customFormat="1" ht="11.25">
      <c r="A2" s="7" t="s">
        <v>145</v>
      </c>
      <c r="I2" s="7">
        <v>6</v>
      </c>
    </row>
    <row r="3" s="7" customFormat="1" ht="11.25">
      <c r="C3" s="198" t="b">
        <f>Voorblad!D21</f>
        <v>1</v>
      </c>
    </row>
    <row r="4" s="7" customFormat="1" ht="11.25">
      <c r="A4" s="106" t="s">
        <v>101</v>
      </c>
    </row>
    <row r="5" spans="1:9" s="7" customFormat="1" ht="26.25" customHeight="1">
      <c r="A5" s="338" t="s">
        <v>158</v>
      </c>
      <c r="B5" s="338"/>
      <c r="C5" s="338"/>
      <c r="D5" s="338"/>
      <c r="E5" s="338"/>
      <c r="F5" s="338"/>
      <c r="G5" s="338"/>
      <c r="H5" s="338"/>
      <c r="I5" s="338"/>
    </row>
    <row r="6" s="7" customFormat="1" ht="11.25"/>
    <row r="7" spans="3:15" ht="33.75">
      <c r="C7" s="161" t="s">
        <v>159</v>
      </c>
      <c r="D7" s="161" t="s">
        <v>160</v>
      </c>
      <c r="E7" s="161" t="s">
        <v>44</v>
      </c>
      <c r="F7" s="343" t="s">
        <v>116</v>
      </c>
      <c r="G7" s="344"/>
      <c r="H7" s="343" t="s">
        <v>29</v>
      </c>
      <c r="I7" s="344"/>
      <c r="N7" s="116" t="s">
        <v>15</v>
      </c>
      <c r="O7" s="115" t="s">
        <v>14</v>
      </c>
    </row>
    <row r="8" spans="3:15" ht="11.25">
      <c r="C8" s="162">
        <f>jaartal</f>
        <v>0</v>
      </c>
      <c r="D8" s="162">
        <f>+C8</f>
        <v>0</v>
      </c>
      <c r="E8" s="163"/>
      <c r="F8" s="115" t="s">
        <v>15</v>
      </c>
      <c r="G8" s="115" t="s">
        <v>14</v>
      </c>
      <c r="H8" s="115" t="s">
        <v>15</v>
      </c>
      <c r="I8" s="115" t="s">
        <v>14</v>
      </c>
      <c r="M8" s="77" t="s">
        <v>131</v>
      </c>
      <c r="N8" s="184">
        <v>1.0342</v>
      </c>
      <c r="O8" s="185">
        <v>1.0087</v>
      </c>
    </row>
    <row r="9" spans="1:15" ht="11.25">
      <c r="A9" s="20">
        <f>I2*100+1</f>
        <v>601</v>
      </c>
      <c r="B9" s="117" t="s">
        <v>10</v>
      </c>
      <c r="C9" s="202"/>
      <c r="D9" s="202"/>
      <c r="E9" s="6">
        <f>+C9-D9</f>
        <v>0</v>
      </c>
      <c r="F9" s="118">
        <f>+N9*LOONINDEX</f>
        <v>98.92490004229924</v>
      </c>
      <c r="G9" s="119">
        <f>+O9*MATINDEX</f>
        <v>107.69656996003206</v>
      </c>
      <c r="H9" s="120">
        <f>+E9*F9</f>
        <v>0</v>
      </c>
      <c r="I9" s="120">
        <f>+E9*G9</f>
        <v>0</v>
      </c>
      <c r="M9" s="77"/>
      <c r="N9" s="129">
        <v>95.6535486775278</v>
      </c>
      <c r="O9" s="129">
        <v>106.7676910479152</v>
      </c>
    </row>
    <row r="10" spans="1:15" ht="11.25">
      <c r="A10" s="20">
        <f aca="true" t="shared" si="0" ref="A10:A17">A9+1</f>
        <v>602</v>
      </c>
      <c r="B10" s="117" t="s">
        <v>8</v>
      </c>
      <c r="C10" s="202"/>
      <c r="D10" s="202"/>
      <c r="E10" s="6">
        <f>+C10-D10</f>
        <v>0</v>
      </c>
      <c r="F10" s="121">
        <f>+N10*LOONINDEX</f>
        <v>134.16752210650745</v>
      </c>
      <c r="G10" s="122">
        <f>+O10*MATINDEX</f>
        <v>107.69656996003206</v>
      </c>
      <c r="H10" s="123">
        <f>+E10*F10</f>
        <v>0</v>
      </c>
      <c r="I10" s="123">
        <f>+E10*G10</f>
        <v>0</v>
      </c>
      <c r="M10" s="77"/>
      <c r="N10" s="129">
        <v>129.73073110279196</v>
      </c>
      <c r="O10" s="129">
        <v>106.7676910479152</v>
      </c>
    </row>
    <row r="11" spans="1:15" ht="11.25">
      <c r="A11" s="20">
        <f t="shared" si="0"/>
        <v>603</v>
      </c>
      <c r="B11" s="117" t="s">
        <v>9</v>
      </c>
      <c r="C11" s="202"/>
      <c r="D11" s="202"/>
      <c r="E11" s="6">
        <f>+C11-D11</f>
        <v>0</v>
      </c>
      <c r="F11" s="121">
        <f>+N11*LOONINDEX</f>
        <v>170.55023610382722</v>
      </c>
      <c r="G11" s="122">
        <f>+O11*MATINDEX</f>
        <v>107.69656996003206</v>
      </c>
      <c r="H11" s="123">
        <f>+E11*F11</f>
        <v>0</v>
      </c>
      <c r="I11" s="123">
        <f>+E11*G11</f>
        <v>0</v>
      </c>
      <c r="M11" s="77"/>
      <c r="N11" s="129">
        <v>164.91030371671553</v>
      </c>
      <c r="O11" s="129">
        <v>106.7676910479152</v>
      </c>
    </row>
    <row r="12" spans="1:15" ht="11.25">
      <c r="A12" s="20">
        <f t="shared" si="0"/>
        <v>604</v>
      </c>
      <c r="B12" s="218" t="s">
        <v>11</v>
      </c>
      <c r="C12" s="158">
        <f>SUM(C9:C11)</f>
        <v>0</v>
      </c>
      <c r="D12" s="158">
        <f>SUM(D9:D11)</f>
        <v>0</v>
      </c>
      <c r="E12" s="221">
        <f>SUM(E9:E11)</f>
        <v>0</v>
      </c>
      <c r="F12" s="124"/>
      <c r="G12" s="125"/>
      <c r="H12" s="126"/>
      <c r="I12" s="127"/>
      <c r="N12" s="124"/>
      <c r="O12" s="124"/>
    </row>
    <row r="13" spans="1:15" ht="11.25">
      <c r="A13" s="20">
        <f t="shared" si="0"/>
        <v>605</v>
      </c>
      <c r="B13" s="219" t="s">
        <v>141</v>
      </c>
      <c r="C13" s="202"/>
      <c r="D13" s="202"/>
      <c r="E13" s="6">
        <f>+C13-D13</f>
        <v>0</v>
      </c>
      <c r="F13" s="129">
        <f>-F14/2</f>
        <v>-30.982937918516466</v>
      </c>
      <c r="G13" s="129">
        <v>0</v>
      </c>
      <c r="H13" s="123">
        <f>+E13*F13</f>
        <v>0</v>
      </c>
      <c r="I13" s="130">
        <v>0</v>
      </c>
      <c r="J13" s="136"/>
      <c r="N13" s="129"/>
      <c r="O13" s="129"/>
    </row>
    <row r="14" spans="1:15" ht="11.25">
      <c r="A14" s="20">
        <f t="shared" si="0"/>
        <v>606</v>
      </c>
      <c r="B14" s="220" t="s">
        <v>142</v>
      </c>
      <c r="C14" s="202"/>
      <c r="D14" s="202"/>
      <c r="E14" s="6">
        <f>+C14-D14</f>
        <v>0</v>
      </c>
      <c r="F14" s="121">
        <f>+N14*LOONINDEX</f>
        <v>61.96587583703293</v>
      </c>
      <c r="G14" s="122">
        <f>+O14*MATINDEX</f>
        <v>91.41820215054972</v>
      </c>
      <c r="H14" s="123">
        <f>+E14*F14</f>
        <v>0</v>
      </c>
      <c r="I14" s="123">
        <f>+E14*G14</f>
        <v>0</v>
      </c>
      <c r="N14" s="129">
        <v>59.91672388032579</v>
      </c>
      <c r="O14" s="129">
        <v>90.62972355561587</v>
      </c>
    </row>
    <row r="15" spans="1:15" ht="11.25">
      <c r="A15" s="20">
        <f t="shared" si="0"/>
        <v>607</v>
      </c>
      <c r="B15" s="218" t="s">
        <v>12</v>
      </c>
      <c r="C15" s="202"/>
      <c r="D15" s="202"/>
      <c r="E15" s="6">
        <f>+C15-D15</f>
        <v>0</v>
      </c>
      <c r="F15" s="121">
        <f>+N15*LOONINDEX</f>
        <v>22.17541452315979</v>
      </c>
      <c r="G15" s="129">
        <f>+O15*MATINDEX</f>
        <v>78.80999265942147</v>
      </c>
      <c r="H15" s="123">
        <f>+E15*F15</f>
        <v>0</v>
      </c>
      <c r="I15" s="123">
        <f>+E15*G15</f>
        <v>0</v>
      </c>
      <c r="N15" s="129">
        <v>21.442094878321207</v>
      </c>
      <c r="O15" s="129">
        <v>78.13025940261869</v>
      </c>
    </row>
    <row r="16" spans="1:15" ht="11.25">
      <c r="A16" s="20">
        <f t="shared" si="0"/>
        <v>608</v>
      </c>
      <c r="B16" s="128" t="s">
        <v>13</v>
      </c>
      <c r="C16" s="202"/>
      <c r="D16" s="202"/>
      <c r="E16" s="6">
        <f>+C16-D16</f>
        <v>0</v>
      </c>
      <c r="F16" s="129">
        <v>0</v>
      </c>
      <c r="G16" s="129">
        <v>7.872894815396876</v>
      </c>
      <c r="H16" s="123">
        <f>+E16*F16</f>
        <v>0</v>
      </c>
      <c r="I16" s="123">
        <f>+E16*G16</f>
        <v>0</v>
      </c>
      <c r="J16" s="136"/>
      <c r="N16" s="129"/>
      <c r="O16" s="129">
        <v>85.93525079291994</v>
      </c>
    </row>
    <row r="17" spans="1:15" ht="11.25">
      <c r="A17" s="20">
        <f t="shared" si="0"/>
        <v>609</v>
      </c>
      <c r="B17" s="226" t="s">
        <v>174</v>
      </c>
      <c r="C17" s="202"/>
      <c r="D17" s="202"/>
      <c r="E17" s="6">
        <f>+C17-D17</f>
        <v>0</v>
      </c>
      <c r="F17" s="228">
        <f>+N17*LOONINDEX</f>
        <v>38518.37074317115</v>
      </c>
      <c r="G17" s="123">
        <f>+O17*MATINDEX</f>
        <v>8416.08085308594</v>
      </c>
      <c r="H17" s="123">
        <f>+E17*F17</f>
        <v>0</v>
      </c>
      <c r="I17" s="123">
        <f>+E17*G17</f>
        <v>0</v>
      </c>
      <c r="N17" s="227">
        <v>37244.60524383209</v>
      </c>
      <c r="O17" s="227">
        <v>8343.492468609042</v>
      </c>
    </row>
    <row r="18" spans="1:9" ht="11.25">
      <c r="A18" s="20">
        <f>A17+1</f>
        <v>610</v>
      </c>
      <c r="B18" s="131" t="s">
        <v>99</v>
      </c>
      <c r="C18" s="341"/>
      <c r="D18" s="342"/>
      <c r="E18" s="342"/>
      <c r="F18" s="342"/>
      <c r="G18" s="342"/>
      <c r="H18" s="133">
        <f>SUM(H9:H17)</f>
        <v>0</v>
      </c>
      <c r="I18" s="133">
        <f>SUM(I9:I17)</f>
        <v>0</v>
      </c>
    </row>
    <row r="19" spans="1:8" ht="11.25">
      <c r="A19" s="134"/>
      <c r="C19" s="7"/>
      <c r="D19" s="7"/>
      <c r="E19" s="7"/>
      <c r="G19" s="113"/>
      <c r="H19" s="113"/>
    </row>
    <row r="20" spans="1:20" ht="11.25">
      <c r="A20" s="20">
        <f>A18+1</f>
        <v>611</v>
      </c>
      <c r="B20" s="131" t="s">
        <v>16</v>
      </c>
      <c r="C20" s="159"/>
      <c r="D20" s="159"/>
      <c r="E20" s="159"/>
      <c r="F20" s="159"/>
      <c r="G20" s="160"/>
      <c r="H20" s="202"/>
      <c r="I20" s="135"/>
      <c r="J20" s="7"/>
      <c r="K20" s="7"/>
      <c r="L20" s="7"/>
      <c r="M20" s="7"/>
      <c r="N20" s="7"/>
      <c r="O20" s="7"/>
      <c r="P20" s="7"/>
      <c r="Q20" s="7"/>
      <c r="R20" s="7"/>
      <c r="S20" s="7"/>
      <c r="T20" s="7"/>
    </row>
    <row r="21" spans="3:20" ht="11.25">
      <c r="C21" s="7"/>
      <c r="D21" s="7"/>
      <c r="E21" s="7"/>
      <c r="F21" s="7"/>
      <c r="G21" s="7"/>
      <c r="H21" s="7"/>
      <c r="I21" s="7"/>
      <c r="J21" s="7"/>
      <c r="K21" s="7"/>
      <c r="L21" s="7"/>
      <c r="M21" s="7"/>
      <c r="N21" s="7"/>
      <c r="O21" s="7"/>
      <c r="P21" s="7"/>
      <c r="Q21" s="7"/>
      <c r="R21" s="7"/>
      <c r="S21" s="7"/>
      <c r="T21" s="7"/>
    </row>
    <row r="22" spans="1:29" ht="12.75">
      <c r="A22" s="136" t="s">
        <v>104</v>
      </c>
      <c r="B22" s="136"/>
      <c r="C22" s="137"/>
      <c r="D22" s="7"/>
      <c r="E22" s="7"/>
      <c r="F22" s="7"/>
      <c r="G22" s="7"/>
      <c r="H22" s="7"/>
      <c r="I22" s="7"/>
      <c r="J22" s="7"/>
      <c r="K22" s="7"/>
      <c r="L22" s="7"/>
      <c r="M22" s="186"/>
      <c r="N22" s="186"/>
      <c r="O22" s="7"/>
      <c r="P22" s="7"/>
      <c r="Q22" s="7"/>
      <c r="R22" s="7"/>
      <c r="S22" s="7"/>
      <c r="T22" s="7"/>
      <c r="U22" s="7"/>
      <c r="V22" s="7"/>
      <c r="W22" s="7"/>
      <c r="X22" s="7"/>
      <c r="Y22" s="7"/>
      <c r="Z22" s="7"/>
      <c r="AA22" s="7"/>
      <c r="AB22" s="7"/>
      <c r="AC22" s="7"/>
    </row>
    <row r="23" spans="1:14" ht="12.75">
      <c r="A23" s="138">
        <f>A20+1</f>
        <v>612</v>
      </c>
      <c r="B23" s="139" t="s">
        <v>161</v>
      </c>
      <c r="C23" s="140"/>
      <c r="D23" s="141"/>
      <c r="E23" s="141"/>
      <c r="F23" s="141"/>
      <c r="G23" s="142"/>
      <c r="H23" s="202"/>
      <c r="M23" s="186"/>
      <c r="N23" s="186"/>
    </row>
    <row r="24" spans="1:8" ht="11.25">
      <c r="A24" s="138">
        <f>A23+1</f>
        <v>613</v>
      </c>
      <c r="B24" s="143" t="s">
        <v>162</v>
      </c>
      <c r="C24" s="144"/>
      <c r="D24" s="145"/>
      <c r="E24" s="145"/>
      <c r="F24" s="145"/>
      <c r="G24" s="146"/>
      <c r="H24" s="202"/>
    </row>
    <row r="25" spans="1:8" ht="11.25">
      <c r="A25" s="20">
        <f>A24+1</f>
        <v>614</v>
      </c>
      <c r="B25" s="23" t="s">
        <v>17</v>
      </c>
      <c r="C25" s="147"/>
      <c r="D25" s="148"/>
      <c r="E25" s="148"/>
      <c r="F25" s="148"/>
      <c r="G25" s="132"/>
      <c r="H25" s="133">
        <f>+H23-H24</f>
        <v>0</v>
      </c>
    </row>
    <row r="26" spans="1:7" ht="11.25">
      <c r="A26" s="150" t="str">
        <f>+"* prijspeil ultimo "&amp;2009</f>
        <v>* prijspeil ultimo 2009</v>
      </c>
      <c r="G26" s="149"/>
    </row>
    <row r="27" spans="1:9" ht="12.75">
      <c r="A27" s="339" t="s">
        <v>123</v>
      </c>
      <c r="B27" s="340"/>
      <c r="C27" s="340"/>
      <c r="D27" s="340"/>
      <c r="E27" s="340"/>
      <c r="F27" s="340"/>
      <c r="G27" s="340"/>
      <c r="H27" s="340"/>
      <c r="I27" s="340"/>
    </row>
    <row r="28" spans="1:9" ht="11.25">
      <c r="A28" s="339" t="s">
        <v>163</v>
      </c>
      <c r="B28" s="340"/>
      <c r="C28" s="340"/>
      <c r="D28" s="340"/>
      <c r="E28" s="340"/>
      <c r="F28" s="340"/>
      <c r="G28" s="340"/>
      <c r="H28" s="340"/>
      <c r="I28" s="340"/>
    </row>
    <row r="29" spans="1:9" ht="11.25">
      <c r="A29" s="340"/>
      <c r="B29" s="340"/>
      <c r="C29" s="340"/>
      <c r="D29" s="340"/>
      <c r="E29" s="340"/>
      <c r="F29" s="340"/>
      <c r="G29" s="340"/>
      <c r="H29" s="340"/>
      <c r="I29" s="340"/>
    </row>
    <row r="30" spans="1:9" ht="15.75" customHeight="1">
      <c r="A30" s="340"/>
      <c r="B30" s="340"/>
      <c r="C30" s="340"/>
      <c r="D30" s="340"/>
      <c r="E30" s="340"/>
      <c r="F30" s="340"/>
      <c r="G30" s="340"/>
      <c r="H30" s="340"/>
      <c r="I30" s="340"/>
    </row>
    <row r="31" spans="1:9" ht="11.25">
      <c r="A31" s="340"/>
      <c r="B31" s="340"/>
      <c r="C31" s="340"/>
      <c r="D31" s="340"/>
      <c r="E31" s="340"/>
      <c r="F31" s="340"/>
      <c r="G31" s="340"/>
      <c r="H31" s="340"/>
      <c r="I31" s="340"/>
    </row>
    <row r="32" ht="11.25">
      <c r="G32" s="149"/>
    </row>
    <row r="33" ht="11.25">
      <c r="G33" s="149"/>
    </row>
    <row r="34" ht="11.25">
      <c r="G34" s="149"/>
    </row>
    <row r="35" ht="11.25">
      <c r="G35" s="149"/>
    </row>
    <row r="36" ht="11.25">
      <c r="G36" s="149"/>
    </row>
    <row r="37" ht="11.25">
      <c r="G37" s="149"/>
    </row>
    <row r="38" ht="11.25">
      <c r="G38" s="149"/>
    </row>
    <row r="39" ht="11.25">
      <c r="G39" s="149"/>
    </row>
    <row r="40" ht="11.25">
      <c r="G40" s="149"/>
    </row>
    <row r="41" ht="11.25">
      <c r="G41" s="149"/>
    </row>
    <row r="42" ht="11.25">
      <c r="G42" s="149"/>
    </row>
    <row r="43" ht="11.25">
      <c r="G43" s="149"/>
    </row>
    <row r="44" ht="11.25">
      <c r="G44" s="149"/>
    </row>
    <row r="45" ht="11.25">
      <c r="G45" s="149"/>
    </row>
    <row r="46" ht="11.25">
      <c r="G46" s="149"/>
    </row>
    <row r="47" ht="11.25">
      <c r="G47" s="149"/>
    </row>
    <row r="48" ht="11.25">
      <c r="G48" s="149"/>
    </row>
    <row r="49" ht="11.25">
      <c r="G49" s="149"/>
    </row>
    <row r="50" ht="11.25">
      <c r="G50" s="149"/>
    </row>
    <row r="51" ht="11.25">
      <c r="G51" s="149"/>
    </row>
    <row r="52" ht="11.25">
      <c r="G52" s="149"/>
    </row>
    <row r="53" ht="11.25">
      <c r="G53" s="149"/>
    </row>
    <row r="54" ht="11.25">
      <c r="G54" s="149"/>
    </row>
    <row r="55" ht="11.25">
      <c r="G55" s="149"/>
    </row>
    <row r="56" ht="11.25">
      <c r="G56" s="149"/>
    </row>
    <row r="57" ht="11.25">
      <c r="G57" s="149"/>
    </row>
    <row r="58" ht="11.25">
      <c r="G58" s="149"/>
    </row>
    <row r="59" ht="11.25">
      <c r="G59" s="149"/>
    </row>
    <row r="60" ht="11.25">
      <c r="G60" s="149"/>
    </row>
    <row r="61" ht="11.25">
      <c r="G61" s="149"/>
    </row>
    <row r="62" ht="11.25">
      <c r="G62" s="149"/>
    </row>
    <row r="63" ht="11.25">
      <c r="G63" s="149"/>
    </row>
    <row r="64" ht="11.25">
      <c r="G64" s="149"/>
    </row>
    <row r="65" ht="11.25">
      <c r="G65" s="149"/>
    </row>
    <row r="66" ht="11.25">
      <c r="G66" s="149"/>
    </row>
    <row r="67" ht="11.25">
      <c r="G67" s="149"/>
    </row>
    <row r="68" ht="11.25">
      <c r="G68" s="149"/>
    </row>
    <row r="69" ht="11.25">
      <c r="G69" s="149"/>
    </row>
    <row r="70" ht="11.25">
      <c r="G70" s="149"/>
    </row>
    <row r="71" ht="11.25">
      <c r="G71" s="149"/>
    </row>
    <row r="72" ht="11.25">
      <c r="G72" s="149"/>
    </row>
    <row r="73" ht="11.25">
      <c r="G73" s="149"/>
    </row>
    <row r="74" ht="11.25">
      <c r="G74" s="149"/>
    </row>
    <row r="75" ht="11.25">
      <c r="G75" s="149"/>
    </row>
    <row r="76" ht="11.25">
      <c r="G76" s="149"/>
    </row>
    <row r="77" ht="11.25">
      <c r="G77" s="149"/>
    </row>
    <row r="78" ht="11.25">
      <c r="G78" s="149"/>
    </row>
    <row r="79" ht="11.25">
      <c r="G79" s="149"/>
    </row>
    <row r="80" ht="11.25">
      <c r="G80" s="149"/>
    </row>
    <row r="81" ht="11.25">
      <c r="G81" s="149"/>
    </row>
    <row r="82" ht="11.25">
      <c r="G82" s="149"/>
    </row>
    <row r="83" ht="11.25">
      <c r="G83" s="149"/>
    </row>
    <row r="84" ht="11.25">
      <c r="G84" s="149"/>
    </row>
    <row r="85" ht="11.25">
      <c r="G85" s="149"/>
    </row>
    <row r="86" ht="11.25">
      <c r="G86" s="149"/>
    </row>
    <row r="87" ht="11.25">
      <c r="G87" s="149"/>
    </row>
    <row r="88" ht="11.25">
      <c r="G88" s="149"/>
    </row>
    <row r="89" ht="11.25">
      <c r="G89" s="149"/>
    </row>
    <row r="90" ht="11.25">
      <c r="G90" s="149"/>
    </row>
    <row r="91" ht="11.25">
      <c r="G91" s="149"/>
    </row>
    <row r="92" ht="11.25">
      <c r="G92" s="149"/>
    </row>
    <row r="93" ht="11.25">
      <c r="G93" s="149"/>
    </row>
    <row r="94" ht="11.25">
      <c r="G94" s="149"/>
    </row>
    <row r="95" ht="11.25">
      <c r="G95" s="149"/>
    </row>
    <row r="96" ht="11.25">
      <c r="G96" s="149"/>
    </row>
    <row r="97" ht="11.25">
      <c r="G97" s="149"/>
    </row>
    <row r="98" ht="11.25">
      <c r="G98" s="149"/>
    </row>
    <row r="99" ht="11.25">
      <c r="G99" s="149"/>
    </row>
    <row r="100" ht="11.25">
      <c r="G100" s="149"/>
    </row>
    <row r="101" ht="11.25">
      <c r="G101" s="149"/>
    </row>
    <row r="102" ht="11.25">
      <c r="G102" s="149"/>
    </row>
    <row r="103" ht="11.25">
      <c r="G103" s="149"/>
    </row>
    <row r="104" ht="11.25">
      <c r="G104" s="149"/>
    </row>
    <row r="105" ht="11.25">
      <c r="G105" s="149"/>
    </row>
    <row r="106" ht="11.25">
      <c r="G106" s="149"/>
    </row>
    <row r="107" ht="11.25">
      <c r="G107" s="149"/>
    </row>
    <row r="108" ht="11.25">
      <c r="G108" s="149"/>
    </row>
    <row r="109" ht="11.25">
      <c r="G109" s="149"/>
    </row>
    <row r="110" ht="11.25">
      <c r="G110" s="149"/>
    </row>
    <row r="111" ht="11.25">
      <c r="G111" s="149"/>
    </row>
    <row r="112" ht="11.25">
      <c r="G112" s="149"/>
    </row>
    <row r="113" ht="11.25">
      <c r="G113" s="149"/>
    </row>
    <row r="114" ht="11.25">
      <c r="G114" s="149"/>
    </row>
    <row r="115" ht="11.25">
      <c r="G115" s="149"/>
    </row>
    <row r="116" ht="11.25">
      <c r="G116" s="149"/>
    </row>
    <row r="117" ht="11.25">
      <c r="G117" s="149"/>
    </row>
    <row r="118" ht="11.25">
      <c r="G118" s="149"/>
    </row>
    <row r="119" ht="11.25">
      <c r="G119" s="149"/>
    </row>
    <row r="120" ht="11.25">
      <c r="G120" s="149"/>
    </row>
    <row r="121" ht="11.25">
      <c r="G121" s="149"/>
    </row>
    <row r="122" ht="11.25">
      <c r="G122" s="149"/>
    </row>
    <row r="123" ht="11.25">
      <c r="G123" s="149"/>
    </row>
    <row r="124" ht="11.25">
      <c r="G124" s="149"/>
    </row>
    <row r="125" ht="11.25">
      <c r="G125" s="149"/>
    </row>
    <row r="126" ht="11.25">
      <c r="G126" s="149"/>
    </row>
    <row r="127" ht="11.25">
      <c r="G127" s="149"/>
    </row>
    <row r="128" ht="11.25">
      <c r="G128" s="149"/>
    </row>
    <row r="129" ht="11.25">
      <c r="G129" s="149"/>
    </row>
    <row r="130" ht="11.25">
      <c r="G130" s="149"/>
    </row>
    <row r="131" ht="11.25">
      <c r="G131" s="149"/>
    </row>
    <row r="132" ht="11.25">
      <c r="G132" s="149"/>
    </row>
    <row r="133" ht="11.25">
      <c r="G133" s="149"/>
    </row>
    <row r="134" ht="11.25">
      <c r="G134" s="149"/>
    </row>
    <row r="135" ht="11.25">
      <c r="G135" s="149"/>
    </row>
    <row r="136" ht="11.25">
      <c r="G136" s="149"/>
    </row>
    <row r="137" ht="11.25">
      <c r="G137" s="149"/>
    </row>
    <row r="138" ht="11.25">
      <c r="G138" s="149"/>
    </row>
    <row r="139" ht="11.25">
      <c r="G139" s="149"/>
    </row>
    <row r="140" ht="11.25">
      <c r="G140" s="149"/>
    </row>
    <row r="141" ht="11.25">
      <c r="G141" s="149"/>
    </row>
    <row r="142" ht="11.25">
      <c r="G142" s="149"/>
    </row>
    <row r="143" ht="11.25">
      <c r="G143" s="149"/>
    </row>
    <row r="144" ht="11.25">
      <c r="G144" s="149"/>
    </row>
    <row r="145" ht="11.25">
      <c r="G145" s="149"/>
    </row>
    <row r="146" ht="11.25">
      <c r="G146" s="149"/>
    </row>
    <row r="147" ht="11.25">
      <c r="G147" s="149"/>
    </row>
    <row r="148" ht="11.25">
      <c r="G148" s="149"/>
    </row>
    <row r="149" ht="11.25">
      <c r="G149" s="149"/>
    </row>
    <row r="150" ht="11.25">
      <c r="G150" s="149"/>
    </row>
    <row r="151" ht="11.25">
      <c r="G151" s="149"/>
    </row>
    <row r="152" ht="11.25">
      <c r="G152" s="149"/>
    </row>
    <row r="153" ht="11.25">
      <c r="G153" s="149"/>
    </row>
    <row r="154" ht="11.25">
      <c r="G154" s="149"/>
    </row>
    <row r="155" ht="11.25">
      <c r="G155" s="149"/>
    </row>
    <row r="156" ht="11.25">
      <c r="G156" s="149"/>
    </row>
    <row r="157" ht="11.25">
      <c r="G157" s="149"/>
    </row>
    <row r="158" ht="11.25">
      <c r="G158" s="149"/>
    </row>
    <row r="159" ht="11.25">
      <c r="G159" s="149"/>
    </row>
    <row r="160" ht="11.25">
      <c r="G160" s="149"/>
    </row>
    <row r="161" ht="11.25">
      <c r="G161" s="149"/>
    </row>
    <row r="162" ht="11.25">
      <c r="G162" s="149"/>
    </row>
    <row r="163" ht="11.25">
      <c r="G163" s="149"/>
    </row>
    <row r="164" ht="11.25">
      <c r="G164" s="149"/>
    </row>
    <row r="165" ht="11.25">
      <c r="G165" s="149"/>
    </row>
    <row r="166" ht="11.25">
      <c r="G166" s="149"/>
    </row>
    <row r="167" ht="11.25">
      <c r="G167" s="149"/>
    </row>
    <row r="168" ht="11.25">
      <c r="G168" s="149"/>
    </row>
    <row r="169" ht="11.25">
      <c r="G169" s="149"/>
    </row>
    <row r="170" ht="11.25">
      <c r="G170" s="149"/>
    </row>
    <row r="171" ht="11.25">
      <c r="G171" s="149"/>
    </row>
    <row r="172" ht="11.25">
      <c r="G172" s="149"/>
    </row>
    <row r="173" ht="11.25">
      <c r="G173" s="149"/>
    </row>
    <row r="174" ht="11.25">
      <c r="G174" s="149"/>
    </row>
    <row r="175" ht="11.25">
      <c r="G175" s="149"/>
    </row>
    <row r="176" ht="11.25">
      <c r="G176" s="149"/>
    </row>
    <row r="177" ht="11.25">
      <c r="G177" s="149"/>
    </row>
    <row r="178" ht="11.25">
      <c r="G178" s="149"/>
    </row>
    <row r="179" ht="11.25">
      <c r="G179" s="149"/>
    </row>
    <row r="180" ht="11.25">
      <c r="G180" s="149"/>
    </row>
    <row r="181" ht="11.25">
      <c r="G181" s="149"/>
    </row>
    <row r="182" ht="11.25">
      <c r="G182" s="149"/>
    </row>
    <row r="183" ht="11.25">
      <c r="G183" s="149"/>
    </row>
    <row r="184" ht="11.25">
      <c r="G184" s="149"/>
    </row>
    <row r="185" ht="11.25">
      <c r="G185" s="149"/>
    </row>
    <row r="186" ht="11.25">
      <c r="G186" s="149"/>
    </row>
    <row r="187" ht="11.25">
      <c r="G187" s="149"/>
    </row>
    <row r="188" ht="11.25">
      <c r="G188" s="149"/>
    </row>
    <row r="189" ht="11.25">
      <c r="G189" s="149"/>
    </row>
    <row r="190" ht="11.25">
      <c r="G190" s="149"/>
    </row>
    <row r="191" ht="11.25">
      <c r="G191" s="149"/>
    </row>
  </sheetData>
  <sheetProtection password="CC74" sheet="1" objects="1" scenarios="1"/>
  <mergeCells count="6">
    <mergeCell ref="A5:I5"/>
    <mergeCell ref="A27:I27"/>
    <mergeCell ref="A28:I31"/>
    <mergeCell ref="C18:G18"/>
    <mergeCell ref="F7:G7"/>
    <mergeCell ref="H7:I7"/>
  </mergeCells>
  <conditionalFormatting sqref="H20 H23:H24 C9:D11 C13:D17">
    <cfRule type="expression" priority="1" dxfId="1" stopIfTrue="1">
      <formula>$C$3=TRUE</formula>
    </cfRule>
  </conditionalFormatting>
  <printOptions/>
  <pageMargins left="0.63" right="0.7874015748031497" top="0.63" bottom="0.7874015748031497" header="0.5118110236220472" footer="0.5118110236220472"/>
  <pageSetup horizontalDpi="1200" verticalDpi="1200" orientation="landscape" paperSize="9" scale="96" r:id="rId3"/>
  <legacyDrawing r:id="rId2"/>
  <oleObjects>
    <oleObject progId="MSPhotoEd.3" shapeId="311335" r:id="rId1"/>
  </oleObjects>
</worksheet>
</file>

<file path=xl/worksheets/sheet7.xml><?xml version="1.0" encoding="utf-8"?>
<worksheet xmlns="http://schemas.openxmlformats.org/spreadsheetml/2006/main" xmlns:r="http://schemas.openxmlformats.org/officeDocument/2006/relationships">
  <dimension ref="A1:L37"/>
  <sheetViews>
    <sheetView showGridLines="0" showRowColHeaders="0" showZeros="0" showOutlineSymbols="0" zoomScaleSheetLayoutView="100" workbookViewId="0" topLeftCell="A1">
      <selection activeCell="A1" sqref="A1"/>
    </sheetView>
  </sheetViews>
  <sheetFormatPr defaultColWidth="9.140625" defaultRowHeight="12.75"/>
  <cols>
    <col min="1" max="1" width="6.00390625" style="9" customWidth="1"/>
    <col min="2" max="2" width="9.00390625" style="7" customWidth="1"/>
    <col min="3" max="3" width="12.57421875" style="7" customWidth="1"/>
    <col min="4" max="7" width="9.140625" style="7" customWidth="1"/>
    <col min="8" max="8" width="23.8515625" style="7" customWidth="1"/>
    <col min="9" max="9" width="11.8515625" style="7" customWidth="1"/>
    <col min="10" max="10" width="25.28125" style="7" customWidth="1"/>
    <col min="11" max="11" width="14.57421875" style="7" customWidth="1"/>
    <col min="12" max="12" width="6.57421875" style="7" customWidth="1"/>
    <col min="13" max="16384" width="9.140625" style="7" customWidth="1"/>
  </cols>
  <sheetData>
    <row r="1" spans="1:12" ht="11.25">
      <c r="A1" s="7"/>
      <c r="C1" s="8"/>
      <c r="D1" s="8"/>
      <c r="E1" s="8"/>
      <c r="F1" s="8"/>
      <c r="G1" s="8"/>
      <c r="H1" s="8"/>
      <c r="I1" s="8"/>
      <c r="J1" s="8"/>
      <c r="K1" s="8"/>
      <c r="L1" s="8"/>
    </row>
    <row r="2" spans="1:10" ht="11.25">
      <c r="A2" s="7" t="s">
        <v>145</v>
      </c>
      <c r="J2" s="7">
        <v>7</v>
      </c>
    </row>
    <row r="3" ht="11.25">
      <c r="E3" s="198" t="b">
        <f>Voorblad!D21</f>
        <v>1</v>
      </c>
    </row>
    <row r="4" spans="1:10" ht="11.25">
      <c r="A4" s="351" t="s">
        <v>117</v>
      </c>
      <c r="B4" s="351"/>
      <c r="C4" s="351"/>
      <c r="D4" s="351"/>
      <c r="E4" s="351"/>
      <c r="F4" s="351"/>
      <c r="G4" s="351"/>
      <c r="H4" s="351"/>
      <c r="I4" s="351"/>
      <c r="J4" s="351"/>
    </row>
    <row r="5" spans="1:10" ht="12.75" customHeight="1">
      <c r="A5" s="164">
        <f>J2*100+1</f>
        <v>701</v>
      </c>
      <c r="B5" s="364" t="s">
        <v>105</v>
      </c>
      <c r="C5" s="365"/>
      <c r="D5" s="365"/>
      <c r="E5" s="365"/>
      <c r="F5" s="365"/>
      <c r="G5" s="365"/>
      <c r="H5" s="365"/>
      <c r="I5" s="366"/>
      <c r="J5" s="355"/>
    </row>
    <row r="6" spans="1:10" ht="12.75" customHeight="1">
      <c r="A6" s="25"/>
      <c r="B6" s="367"/>
      <c r="C6" s="368"/>
      <c r="D6" s="368"/>
      <c r="E6" s="368"/>
      <c r="F6" s="368"/>
      <c r="G6" s="368"/>
      <c r="H6" s="368"/>
      <c r="I6" s="369"/>
      <c r="J6" s="356"/>
    </row>
    <row r="7" spans="1:12" ht="12.75" customHeight="1">
      <c r="A7" s="11"/>
      <c r="B7" s="10"/>
      <c r="C7" s="10"/>
      <c r="D7" s="151"/>
      <c r="E7" s="8"/>
      <c r="F7" s="152"/>
      <c r="G7" s="10"/>
      <c r="L7" s="12" t="s">
        <v>18</v>
      </c>
    </row>
    <row r="8" spans="1:12" ht="12.75" customHeight="1">
      <c r="A8" s="351" t="s">
        <v>118</v>
      </c>
      <c r="B8" s="351"/>
      <c r="C8" s="351"/>
      <c r="D8" s="351"/>
      <c r="E8" s="351"/>
      <c r="F8" s="351"/>
      <c r="G8" s="351"/>
      <c r="H8" s="351"/>
      <c r="I8" s="351"/>
      <c r="J8" s="351"/>
      <c r="L8" s="12" t="s">
        <v>19</v>
      </c>
    </row>
    <row r="9" spans="1:12" ht="12.75" customHeight="1">
      <c r="A9" s="26">
        <f>A5+1</f>
        <v>702</v>
      </c>
      <c r="B9" s="360" t="s">
        <v>165</v>
      </c>
      <c r="C9" s="361"/>
      <c r="D9" s="361"/>
      <c r="E9" s="361"/>
      <c r="F9" s="361"/>
      <c r="G9" s="361"/>
      <c r="H9" s="361"/>
      <c r="I9" s="362"/>
      <c r="J9" s="203"/>
      <c r="L9" s="12" t="s">
        <v>1</v>
      </c>
    </row>
    <row r="10" spans="1:12" ht="12.75" customHeight="1">
      <c r="A10" s="20">
        <f>A9+1</f>
        <v>703</v>
      </c>
      <c r="B10" s="295" t="s">
        <v>20</v>
      </c>
      <c r="C10" s="296"/>
      <c r="D10" s="296"/>
      <c r="E10" s="296"/>
      <c r="F10" s="296"/>
      <c r="G10" s="296"/>
      <c r="H10" s="296"/>
      <c r="I10" s="297"/>
      <c r="J10" s="204"/>
      <c r="L10" s="13" t="s">
        <v>0</v>
      </c>
    </row>
    <row r="11" spans="1:10" ht="12.75" customHeight="1">
      <c r="A11" s="20">
        <f>A10+1</f>
        <v>704</v>
      </c>
      <c r="B11" s="295" t="s">
        <v>28</v>
      </c>
      <c r="C11" s="296"/>
      <c r="D11" s="296"/>
      <c r="E11" s="296"/>
      <c r="F11" s="296"/>
      <c r="G11" s="296"/>
      <c r="H11" s="296"/>
      <c r="I11" s="297"/>
      <c r="J11" s="204"/>
    </row>
    <row r="12" spans="1:10" ht="12.75" customHeight="1">
      <c r="A12" s="20">
        <f>A11+1</f>
        <v>705</v>
      </c>
      <c r="B12" s="348" t="s">
        <v>124</v>
      </c>
      <c r="C12" s="349"/>
      <c r="D12" s="349"/>
      <c r="E12" s="349"/>
      <c r="F12" s="349"/>
      <c r="G12" s="349"/>
      <c r="H12" s="349"/>
      <c r="I12" s="350"/>
      <c r="J12" s="165">
        <f>+J10-J11</f>
        <v>0</v>
      </c>
    </row>
    <row r="13" ht="12.75" customHeight="1"/>
    <row r="14" spans="1:10" ht="12.75" customHeight="1">
      <c r="A14" s="363" t="s">
        <v>119</v>
      </c>
      <c r="B14" s="363"/>
      <c r="C14" s="363"/>
      <c r="D14" s="363"/>
      <c r="E14" s="363"/>
      <c r="F14" s="363"/>
      <c r="G14" s="363"/>
      <c r="H14" s="363"/>
      <c r="I14" s="363"/>
      <c r="J14" s="363"/>
    </row>
    <row r="15" spans="1:10" ht="12.75" customHeight="1">
      <c r="A15" s="351"/>
      <c r="B15" s="351"/>
      <c r="C15" s="351"/>
      <c r="D15" s="351"/>
      <c r="E15" s="351"/>
      <c r="F15" s="351"/>
      <c r="G15" s="351"/>
      <c r="H15" s="351"/>
      <c r="I15" s="351"/>
      <c r="J15" s="351"/>
    </row>
    <row r="16" spans="1:10" ht="12.75" customHeight="1">
      <c r="A16" s="27">
        <f>A12+1</f>
        <v>706</v>
      </c>
      <c r="B16" s="352" t="s">
        <v>70</v>
      </c>
      <c r="C16" s="353"/>
      <c r="D16" s="353"/>
      <c r="E16" s="353"/>
      <c r="F16" s="353"/>
      <c r="G16" s="353"/>
      <c r="H16" s="353"/>
      <c r="I16" s="354"/>
      <c r="J16" s="205"/>
    </row>
    <row r="17" spans="1:10" ht="12.75" customHeight="1">
      <c r="A17" s="20">
        <f aca="true" t="shared" si="0" ref="A17:A23">+A16+1</f>
        <v>707</v>
      </c>
      <c r="B17" s="295" t="s">
        <v>197</v>
      </c>
      <c r="C17" s="296"/>
      <c r="D17" s="296"/>
      <c r="E17" s="296"/>
      <c r="F17" s="296"/>
      <c r="G17" s="296"/>
      <c r="H17" s="296"/>
      <c r="I17" s="297"/>
      <c r="J17" s="14">
        <f>0.068*(Totaaloverzicht!I6+Totaaloverzicht!I7+Totaaloverzicht!I8+Totaaloverzicht!I9+Totaaloverzicht!I10+Totaaloverzicht!I11)</f>
        <v>0</v>
      </c>
    </row>
    <row r="18" spans="1:11" ht="12.75" customHeight="1">
      <c r="A18" s="20">
        <f t="shared" si="0"/>
        <v>708</v>
      </c>
      <c r="B18" s="357" t="s">
        <v>170</v>
      </c>
      <c r="C18" s="358"/>
      <c r="D18" s="358"/>
      <c r="E18" s="358"/>
      <c r="F18" s="358"/>
      <c r="G18" s="358"/>
      <c r="H18" s="358"/>
      <c r="I18" s="359"/>
      <c r="J18" s="206"/>
      <c r="K18" s="106"/>
    </row>
    <row r="19" spans="1:10" ht="12.75" customHeight="1">
      <c r="A19" s="20">
        <f t="shared" si="0"/>
        <v>709</v>
      </c>
      <c r="B19" s="348" t="s">
        <v>125</v>
      </c>
      <c r="C19" s="349"/>
      <c r="D19" s="349"/>
      <c r="E19" s="349"/>
      <c r="F19" s="349"/>
      <c r="G19" s="349"/>
      <c r="H19" s="349"/>
      <c r="I19" s="350"/>
      <c r="J19" s="166">
        <f>SUM(J16:J18)</f>
        <v>0</v>
      </c>
    </row>
    <row r="20" spans="1:10" ht="12.75" customHeight="1">
      <c r="A20" s="20">
        <f t="shared" si="0"/>
        <v>710</v>
      </c>
      <c r="B20" s="352" t="s">
        <v>21</v>
      </c>
      <c r="C20" s="353"/>
      <c r="D20" s="353"/>
      <c r="E20" s="353"/>
      <c r="F20" s="353"/>
      <c r="G20" s="353"/>
      <c r="H20" s="353"/>
      <c r="I20" s="354"/>
      <c r="J20" s="205"/>
    </row>
    <row r="21" spans="1:10" ht="12.75" customHeight="1">
      <c r="A21" s="20">
        <f t="shared" si="0"/>
        <v>711</v>
      </c>
      <c r="B21" s="295" t="s">
        <v>22</v>
      </c>
      <c r="C21" s="296"/>
      <c r="D21" s="296"/>
      <c r="E21" s="296"/>
      <c r="F21" s="296"/>
      <c r="G21" s="296"/>
      <c r="H21" s="296"/>
      <c r="I21" s="297"/>
      <c r="J21" s="207"/>
    </row>
    <row r="22" spans="1:10" ht="12.75" customHeight="1">
      <c r="A22" s="20">
        <f t="shared" si="0"/>
        <v>712</v>
      </c>
      <c r="B22" s="345" t="s">
        <v>65</v>
      </c>
      <c r="C22" s="346"/>
      <c r="D22" s="346"/>
      <c r="E22" s="346"/>
      <c r="F22" s="346"/>
      <c r="G22" s="346"/>
      <c r="H22" s="346"/>
      <c r="I22" s="347"/>
      <c r="J22" s="206"/>
    </row>
    <row r="23" spans="1:10" ht="12.75" customHeight="1">
      <c r="A23" s="20">
        <f t="shared" si="0"/>
        <v>713</v>
      </c>
      <c r="B23" s="348" t="s">
        <v>126</v>
      </c>
      <c r="C23" s="349"/>
      <c r="D23" s="349"/>
      <c r="E23" s="349"/>
      <c r="F23" s="349"/>
      <c r="G23" s="349"/>
      <c r="H23" s="349"/>
      <c r="I23" s="350"/>
      <c r="J23" s="166">
        <f>SUM(J20:J21)</f>
        <v>0</v>
      </c>
    </row>
    <row r="24" spans="1:10" ht="12.75" customHeight="1">
      <c r="A24" s="27">
        <f>A23+1</f>
        <v>714</v>
      </c>
      <c r="B24" s="348" t="s">
        <v>127</v>
      </c>
      <c r="C24" s="349"/>
      <c r="D24" s="349"/>
      <c r="E24" s="349"/>
      <c r="F24" s="349"/>
      <c r="G24" s="349"/>
      <c r="H24" s="349"/>
      <c r="I24" s="350"/>
      <c r="J24" s="166">
        <f>+J19-J23</f>
        <v>0</v>
      </c>
    </row>
    <row r="25" spans="1:10" ht="12.75" customHeight="1">
      <c r="A25" s="17"/>
      <c r="B25" s="18"/>
      <c r="C25" s="18"/>
      <c r="D25" s="18"/>
      <c r="E25" s="18"/>
      <c r="F25" s="18"/>
      <c r="G25" s="18"/>
      <c r="H25" s="18"/>
      <c r="I25" s="18"/>
      <c r="J25" s="18"/>
    </row>
    <row r="26" spans="1:10" ht="12.75" customHeight="1">
      <c r="A26" s="351" t="s">
        <v>23</v>
      </c>
      <c r="B26" s="351"/>
      <c r="C26" s="351"/>
      <c r="D26" s="351"/>
      <c r="E26" s="351"/>
      <c r="F26" s="351"/>
      <c r="G26" s="351"/>
      <c r="H26" s="351"/>
      <c r="I26" s="351"/>
      <c r="J26" s="351"/>
    </row>
    <row r="27" spans="1:10" ht="12.75" customHeight="1">
      <c r="A27" s="27">
        <f>+A24+1</f>
        <v>715</v>
      </c>
      <c r="B27" s="295" t="s">
        <v>45</v>
      </c>
      <c r="C27" s="296"/>
      <c r="D27" s="296"/>
      <c r="E27" s="296"/>
      <c r="F27" s="296"/>
      <c r="G27" s="296"/>
      <c r="H27" s="296"/>
      <c r="I27" s="297"/>
      <c r="J27" s="205"/>
    </row>
    <row r="28" spans="1:11" ht="12.75" customHeight="1">
      <c r="A28" s="20">
        <f aca="true" t="shared" si="1" ref="A28:A34">+A27+1</f>
        <v>716</v>
      </c>
      <c r="B28" s="187" t="s">
        <v>133</v>
      </c>
      <c r="C28" s="188"/>
      <c r="D28" s="188"/>
      <c r="E28" s="188"/>
      <c r="F28" s="188"/>
      <c r="G28" s="188"/>
      <c r="H28" s="188"/>
      <c r="I28" s="236">
        <v>0.0214</v>
      </c>
      <c r="J28" s="14">
        <f>+J24*I28</f>
        <v>0</v>
      </c>
      <c r="K28" s="106"/>
    </row>
    <row r="29" spans="1:10" ht="12.75" customHeight="1">
      <c r="A29" s="20">
        <f t="shared" si="1"/>
        <v>717</v>
      </c>
      <c r="B29" s="295" t="s">
        <v>171</v>
      </c>
      <c r="C29" s="296"/>
      <c r="D29" s="296"/>
      <c r="E29" s="296"/>
      <c r="F29" s="296"/>
      <c r="G29" s="296"/>
      <c r="H29" s="296"/>
      <c r="I29" s="297"/>
      <c r="J29" s="19">
        <f>+(J21-J22)*0.0087</f>
        <v>0</v>
      </c>
    </row>
    <row r="30" spans="1:10" ht="12.75" customHeight="1">
      <c r="A30" s="20">
        <f t="shared" si="1"/>
        <v>718</v>
      </c>
      <c r="B30" s="23" t="s">
        <v>129</v>
      </c>
      <c r="C30" s="153"/>
      <c r="D30" s="153"/>
      <c r="E30" s="153"/>
      <c r="F30" s="153"/>
      <c r="G30" s="153"/>
      <c r="H30" s="153"/>
      <c r="I30" s="153"/>
      <c r="J30" s="166">
        <f>SUM(J27:J29)</f>
        <v>0</v>
      </c>
    </row>
    <row r="31" spans="1:10" ht="12.75" customHeight="1">
      <c r="A31" s="20">
        <f t="shared" si="1"/>
        <v>719</v>
      </c>
      <c r="B31" s="15" t="s">
        <v>166</v>
      </c>
      <c r="C31" s="16"/>
      <c r="D31" s="16"/>
      <c r="E31" s="16"/>
      <c r="F31" s="16"/>
      <c r="G31" s="16"/>
      <c r="H31" s="16"/>
      <c r="I31" s="16"/>
      <c r="J31" s="207"/>
    </row>
    <row r="32" spans="1:10" ht="12.75" customHeight="1">
      <c r="A32" s="20">
        <f t="shared" si="1"/>
        <v>720</v>
      </c>
      <c r="B32" s="23" t="s">
        <v>128</v>
      </c>
      <c r="C32" s="153"/>
      <c r="D32" s="153"/>
      <c r="E32" s="153"/>
      <c r="F32" s="153"/>
      <c r="G32" s="153"/>
      <c r="H32" s="153"/>
      <c r="I32" s="153"/>
      <c r="J32" s="166">
        <f>+J30-J31</f>
        <v>0</v>
      </c>
    </row>
    <row r="33" spans="1:10" ht="12.75" customHeight="1">
      <c r="A33" s="20">
        <f t="shared" si="1"/>
        <v>721</v>
      </c>
      <c r="B33" s="15" t="s">
        <v>167</v>
      </c>
      <c r="C33" s="16"/>
      <c r="D33" s="16"/>
      <c r="E33" s="16"/>
      <c r="F33" s="16"/>
      <c r="G33" s="16"/>
      <c r="H33" s="16"/>
      <c r="I33" s="16"/>
      <c r="J33" s="207"/>
    </row>
    <row r="34" spans="1:10" ht="12.75" customHeight="1">
      <c r="A34" s="20">
        <f t="shared" si="1"/>
        <v>722</v>
      </c>
      <c r="B34" s="23" t="s">
        <v>69</v>
      </c>
      <c r="C34" s="153"/>
      <c r="D34" s="153"/>
      <c r="E34" s="153"/>
      <c r="F34" s="153"/>
      <c r="G34" s="153"/>
      <c r="H34" s="153"/>
      <c r="I34" s="153"/>
      <c r="J34" s="133">
        <f>+J30-J33</f>
        <v>0</v>
      </c>
    </row>
    <row r="36" ht="11.25">
      <c r="A36" s="9" t="s">
        <v>137</v>
      </c>
    </row>
    <row r="37" ht="11.25">
      <c r="A37" s="9" t="s">
        <v>134</v>
      </c>
    </row>
  </sheetData>
  <sheetProtection password="CC74" sheet="1" objects="1" scenarios="1"/>
  <mergeCells count="22">
    <mergeCell ref="A4:J4"/>
    <mergeCell ref="A14:J14"/>
    <mergeCell ref="B19:I19"/>
    <mergeCell ref="A8:J8"/>
    <mergeCell ref="B12:I12"/>
    <mergeCell ref="B5:I6"/>
    <mergeCell ref="B10:I10"/>
    <mergeCell ref="B21:I21"/>
    <mergeCell ref="B20:I20"/>
    <mergeCell ref="J5:J6"/>
    <mergeCell ref="A15:J15"/>
    <mergeCell ref="B16:I16"/>
    <mergeCell ref="B17:I17"/>
    <mergeCell ref="B18:I18"/>
    <mergeCell ref="B9:I9"/>
    <mergeCell ref="B11:I11"/>
    <mergeCell ref="B29:I29"/>
    <mergeCell ref="B22:I22"/>
    <mergeCell ref="B24:I24"/>
    <mergeCell ref="B23:I23"/>
    <mergeCell ref="B27:I27"/>
    <mergeCell ref="A26:J26"/>
  </mergeCells>
  <conditionalFormatting sqref="J5:J6 J9:J11 J16 J18 J20:J22 I28 J27 J31 J33">
    <cfRule type="expression" priority="1" dxfId="1" stopIfTrue="1">
      <formula>$E$3=TRUE</formula>
    </cfRule>
  </conditionalFormatting>
  <dataValidations count="2">
    <dataValidation type="list" allowBlank="1" showInputMessage="1" showErrorMessage="1" errorTitle="Fout!" error="U moet hier renteprotocollering of rentenormering invullen&#10;" sqref="J5">
      <formula1>$L$6:$L$8</formula1>
    </dataValidation>
    <dataValidation type="list" allowBlank="1" showInputMessage="1" showErrorMessage="1" errorTitle="Fout!" error="U moet hier ja of nee opgeven" sqref="J9">
      <formula1>$L$9:$L$10</formula1>
    </dataValidation>
  </dataValidations>
  <printOptions/>
  <pageMargins left="0.54" right="0.75" top="0.72" bottom="1" header="0.5" footer="0.5"/>
  <pageSetup horizontalDpi="600" verticalDpi="600" orientation="landscape" paperSize="9" r:id="rId3"/>
  <legacyDrawing r:id="rId2"/>
  <oleObjects>
    <oleObject progId="MSPhotoEd.3" shapeId="311980" r:id="rId1"/>
  </oleObjects>
</worksheet>
</file>

<file path=xl/worksheets/sheet8.xml><?xml version="1.0" encoding="utf-8"?>
<worksheet xmlns="http://schemas.openxmlformats.org/spreadsheetml/2006/main" xmlns:r="http://schemas.openxmlformats.org/officeDocument/2006/relationships">
  <dimension ref="A2:L15"/>
  <sheetViews>
    <sheetView showGridLines="0" showRowColHeaders="0" showZeros="0" showOutlineSymbols="0" zoomScaleSheetLayoutView="100" workbookViewId="0" topLeftCell="A1">
      <selection activeCell="I11" sqref="I11"/>
    </sheetView>
  </sheetViews>
  <sheetFormatPr defaultColWidth="9.140625" defaultRowHeight="12.75"/>
  <cols>
    <col min="1" max="1" width="5.28125" style="9" customWidth="1"/>
    <col min="2" max="2" width="9.140625" style="7" customWidth="1"/>
    <col min="3" max="3" width="17.8515625" style="7" customWidth="1"/>
    <col min="4" max="7" width="9.140625" style="7" customWidth="1"/>
    <col min="8" max="8" width="16.28125" style="7" customWidth="1"/>
    <col min="9" max="10" width="17.7109375" style="7" customWidth="1"/>
    <col min="11" max="16384" width="9.140625" style="7" customWidth="1"/>
  </cols>
  <sheetData>
    <row r="1" ht="12.75" customHeight="1"/>
    <row r="2" spans="1:10" ht="12.75" customHeight="1">
      <c r="A2" s="7" t="s">
        <v>145</v>
      </c>
      <c r="E2" s="198" t="b">
        <f>Voorblad!D21</f>
        <v>1</v>
      </c>
      <c r="J2" s="7">
        <v>8</v>
      </c>
    </row>
    <row r="3" spans="1:12" ht="12.75" customHeight="1">
      <c r="A3" s="17"/>
      <c r="B3" s="8"/>
      <c r="C3" s="8"/>
      <c r="D3" s="8"/>
      <c r="E3" s="8"/>
      <c r="F3" s="8"/>
      <c r="G3" s="8"/>
      <c r="H3" s="8"/>
      <c r="I3" s="8"/>
      <c r="J3" s="8"/>
      <c r="K3" s="8"/>
      <c r="L3" s="8"/>
    </row>
    <row r="4" spans="1:10" ht="12.75" customHeight="1">
      <c r="A4" s="373" t="s">
        <v>102</v>
      </c>
      <c r="B4" s="373"/>
      <c r="C4" s="373"/>
      <c r="D4" s="373"/>
      <c r="E4" s="373"/>
      <c r="F4" s="373"/>
      <c r="G4" s="373"/>
      <c r="H4" s="373"/>
      <c r="I4" s="115">
        <v>2009</v>
      </c>
      <c r="J4" s="115">
        <v>2010</v>
      </c>
    </row>
    <row r="5" spans="1:10" ht="12.75" customHeight="1">
      <c r="A5" s="167"/>
      <c r="B5" s="167"/>
      <c r="C5" s="167"/>
      <c r="D5" s="167"/>
      <c r="E5" s="167"/>
      <c r="F5" s="167"/>
      <c r="G5" s="167"/>
      <c r="H5" s="167"/>
      <c r="I5" s="168"/>
      <c r="J5" s="168"/>
    </row>
    <row r="6" spans="1:10" ht="12.75" customHeight="1">
      <c r="A6" s="24">
        <f>J2*100+1</f>
        <v>801</v>
      </c>
      <c r="B6" s="374" t="s">
        <v>168</v>
      </c>
      <c r="C6" s="375"/>
      <c r="D6" s="375"/>
      <c r="E6" s="375"/>
      <c r="F6" s="375"/>
      <c r="G6" s="375"/>
      <c r="H6" s="376"/>
      <c r="I6" s="207"/>
      <c r="J6" s="207"/>
    </row>
    <row r="7" spans="1:10" ht="12.75" customHeight="1">
      <c r="A7" s="22">
        <f>A6+1</f>
        <v>802</v>
      </c>
      <c r="B7" s="377" t="s">
        <v>196</v>
      </c>
      <c r="C7" s="378"/>
      <c r="D7" s="378"/>
      <c r="E7" s="378"/>
      <c r="F7" s="378"/>
      <c r="G7" s="378"/>
      <c r="H7" s="379"/>
      <c r="I7" s="14">
        <f>Afschrijving!M19+Afschrijving!N19</f>
        <v>0</v>
      </c>
      <c r="J7" s="207"/>
    </row>
    <row r="8" spans="1:10" ht="12.75" customHeight="1">
      <c r="A8" s="22">
        <f aca="true" t="shared" si="0" ref="A8:A13">+A7+1</f>
        <v>803</v>
      </c>
      <c r="B8" s="380" t="s">
        <v>24</v>
      </c>
      <c r="C8" s="381"/>
      <c r="D8" s="381"/>
      <c r="E8" s="381"/>
      <c r="F8" s="381"/>
      <c r="G8" s="381"/>
      <c r="H8" s="382"/>
      <c r="I8" s="14">
        <f>+'EPO en VDA en R.I.'!F9</f>
        <v>0</v>
      </c>
      <c r="J8" s="207"/>
    </row>
    <row r="9" spans="1:10" ht="12.75" customHeight="1">
      <c r="A9" s="22">
        <f>+A8+1</f>
        <v>804</v>
      </c>
      <c r="B9" s="380" t="s">
        <v>25</v>
      </c>
      <c r="C9" s="381"/>
      <c r="D9" s="381"/>
      <c r="E9" s="381"/>
      <c r="F9" s="381"/>
      <c r="G9" s="381"/>
      <c r="H9" s="382"/>
      <c r="I9" s="14">
        <f>+'EPO en VDA en R.I.'!F23</f>
        <v>0</v>
      </c>
      <c r="J9" s="207"/>
    </row>
    <row r="10" spans="1:10" ht="12.75" customHeight="1">
      <c r="A10" s="22">
        <f>+A9+1</f>
        <v>805</v>
      </c>
      <c r="B10" s="380" t="s">
        <v>179</v>
      </c>
      <c r="C10" s="381"/>
      <c r="D10" s="381"/>
      <c r="E10" s="381"/>
      <c r="F10" s="381"/>
      <c r="G10" s="381"/>
      <c r="H10" s="382"/>
      <c r="I10" s="14">
        <f>+'EPO en VDA en R.I.'!F29</f>
        <v>0</v>
      </c>
      <c r="J10" s="207"/>
    </row>
    <row r="11" spans="1:10" ht="12.75" customHeight="1">
      <c r="A11" s="22">
        <f>+A10+1</f>
        <v>806</v>
      </c>
      <c r="B11" s="380" t="s">
        <v>26</v>
      </c>
      <c r="C11" s="381"/>
      <c r="D11" s="381"/>
      <c r="E11" s="381"/>
      <c r="F11" s="381"/>
      <c r="G11" s="381"/>
      <c r="H11" s="382"/>
      <c r="I11" s="14">
        <f>+Productiegegevens!H20+Productiegegevens!H25</f>
        <v>0</v>
      </c>
      <c r="J11" s="207"/>
    </row>
    <row r="12" spans="1:10" ht="12.75" customHeight="1">
      <c r="A12" s="22">
        <f t="shared" si="0"/>
        <v>807</v>
      </c>
      <c r="B12" s="380" t="s">
        <v>27</v>
      </c>
      <c r="C12" s="381"/>
      <c r="D12" s="381"/>
      <c r="E12" s="381"/>
      <c r="F12" s="381"/>
      <c r="G12" s="381"/>
      <c r="H12" s="382"/>
      <c r="I12" s="14">
        <f>IF(Rente!J5="renteprotocollering",Rente!J12,IF(Rente!J5="rentenormering",Rente!J34,0))</f>
        <v>0</v>
      </c>
      <c r="J12" s="207"/>
    </row>
    <row r="13" spans="1:10" ht="12.75" customHeight="1">
      <c r="A13" s="22">
        <f t="shared" si="0"/>
        <v>808</v>
      </c>
      <c r="B13" s="370" t="s">
        <v>175</v>
      </c>
      <c r="C13" s="371"/>
      <c r="D13" s="371"/>
      <c r="E13" s="371"/>
      <c r="F13" s="371"/>
      <c r="G13" s="371"/>
      <c r="H13" s="372"/>
      <c r="I13" s="133">
        <f>SUM(I6:I12)</f>
        <v>0</v>
      </c>
      <c r="J13" s="133">
        <f>SUM(J6:J12)</f>
        <v>0</v>
      </c>
    </row>
    <row r="14" ht="12.75" customHeight="1"/>
    <row r="15" ht="12.75" customHeight="1">
      <c r="A15" s="7"/>
    </row>
    <row r="16" ht="12.75" customHeight="1"/>
    <row r="17" ht="12.75" customHeight="1"/>
    <row r="18" ht="12.75" customHeight="1"/>
  </sheetData>
  <sheetProtection password="CC74" sheet="1" objects="1" scenarios="1"/>
  <mergeCells count="9">
    <mergeCell ref="B13:H13"/>
    <mergeCell ref="A4:H4"/>
    <mergeCell ref="B6:H6"/>
    <mergeCell ref="B7:H7"/>
    <mergeCell ref="B8:H8"/>
    <mergeCell ref="B9:H9"/>
    <mergeCell ref="B11:H11"/>
    <mergeCell ref="B10:H10"/>
    <mergeCell ref="B12:H12"/>
  </mergeCells>
  <conditionalFormatting sqref="I7:I12">
    <cfRule type="expression" priority="1" dxfId="1" stopIfTrue="1">
      <formula>$E$6=TRUE</formula>
    </cfRule>
  </conditionalFormatting>
  <conditionalFormatting sqref="I6 J6:J12">
    <cfRule type="expression" priority="2" dxfId="1" stopIfTrue="1">
      <formula>$E$2=TRUE</formula>
    </cfRule>
  </conditionalFormatting>
  <printOptions/>
  <pageMargins left="0.55" right="0.75" top="0.74" bottom="1" header="0.5" footer="0.5"/>
  <pageSetup horizontalDpi="600" verticalDpi="600" orientation="landscape" paperSize="9" r:id="rId3"/>
  <legacyDrawing r:id="rId2"/>
  <oleObjects>
    <oleObject progId="MSPhotoEd.3" shapeId="312703" r:id="rId1"/>
  </oleObjects>
</worksheet>
</file>

<file path=xl/worksheets/sheet9.xml><?xml version="1.0" encoding="utf-8"?>
<worksheet xmlns="http://schemas.openxmlformats.org/spreadsheetml/2006/main" xmlns:r="http://schemas.openxmlformats.org/officeDocument/2006/relationships">
  <dimension ref="A2:Q41"/>
  <sheetViews>
    <sheetView showGridLines="0" showRowColHeaders="0" showZeros="0" showOutlineSymbols="0" zoomScaleSheetLayoutView="100" workbookViewId="0" topLeftCell="A1">
      <selection activeCell="A1" sqref="A1"/>
    </sheetView>
  </sheetViews>
  <sheetFormatPr defaultColWidth="9.140625" defaultRowHeight="12.75"/>
  <cols>
    <col min="1" max="16384" width="9.140625" style="170" customWidth="1"/>
  </cols>
  <sheetData>
    <row r="2" spans="1:15" ht="12.75">
      <c r="A2" s="7" t="s">
        <v>145</v>
      </c>
      <c r="O2" s="1">
        <v>9</v>
      </c>
    </row>
    <row r="3" spans="1:17" ht="12.75">
      <c r="A3" s="30"/>
      <c r="B3" s="5"/>
      <c r="C3" s="5"/>
      <c r="D3" s="5"/>
      <c r="E3" s="5"/>
      <c r="F3" s="5"/>
      <c r="G3" s="5"/>
      <c r="H3" s="5"/>
      <c r="I3" s="5"/>
      <c r="J3" s="5"/>
      <c r="K3" s="5"/>
      <c r="L3" s="5"/>
      <c r="M3" s="1"/>
      <c r="P3" s="1"/>
      <c r="Q3" s="1"/>
    </row>
    <row r="4" spans="1:17" ht="12.75">
      <c r="A4" s="1"/>
      <c r="B4" s="1"/>
      <c r="C4" s="1"/>
      <c r="D4" s="1"/>
      <c r="E4" s="1"/>
      <c r="F4" s="1"/>
      <c r="G4" s="1"/>
      <c r="H4" s="1"/>
      <c r="I4" s="1"/>
      <c r="J4" s="1"/>
      <c r="K4" s="1"/>
      <c r="L4" s="1"/>
      <c r="M4" s="1"/>
      <c r="N4" s="1"/>
      <c r="O4" s="1"/>
      <c r="P4" s="1"/>
      <c r="Q4" s="1"/>
    </row>
    <row r="5" spans="1:17" ht="12.75">
      <c r="A5" s="2" t="s">
        <v>47</v>
      </c>
      <c r="B5" s="1"/>
      <c r="C5" s="1"/>
      <c r="D5" s="1"/>
      <c r="E5" s="1"/>
      <c r="F5" s="1"/>
      <c r="G5" s="1"/>
      <c r="H5" s="1"/>
      <c r="I5" s="1"/>
      <c r="J5" s="1"/>
      <c r="K5" s="1"/>
      <c r="L5" s="1"/>
      <c r="M5" s="1"/>
      <c r="N5" s="1"/>
      <c r="O5" s="1"/>
      <c r="P5" s="1"/>
      <c r="Q5" s="1"/>
    </row>
    <row r="6" spans="1:17" ht="12.75">
      <c r="A6" s="1"/>
      <c r="B6" s="1"/>
      <c r="C6" s="1"/>
      <c r="D6" s="1"/>
      <c r="E6" s="1"/>
      <c r="F6" s="1"/>
      <c r="G6" s="1"/>
      <c r="H6" s="1"/>
      <c r="I6" s="1"/>
      <c r="J6" s="1"/>
      <c r="K6" s="1"/>
      <c r="L6" s="1"/>
      <c r="M6" s="1"/>
      <c r="N6" s="1"/>
      <c r="O6" s="1"/>
      <c r="P6" s="1"/>
      <c r="Q6" s="1"/>
    </row>
    <row r="7" spans="1:17" ht="12.75">
      <c r="A7" s="383" t="s">
        <v>49</v>
      </c>
      <c r="B7" s="384"/>
      <c r="C7" s="384"/>
      <c r="D7" s="384"/>
      <c r="E7" s="384"/>
      <c r="F7" s="1"/>
      <c r="G7" s="1"/>
      <c r="H7" s="1"/>
      <c r="I7" s="1"/>
      <c r="J7" s="1"/>
      <c r="K7" s="1"/>
      <c r="L7" s="1"/>
      <c r="M7" s="1"/>
      <c r="N7" s="1"/>
      <c r="O7" s="1"/>
      <c r="P7" s="1"/>
      <c r="Q7" s="1"/>
    </row>
    <row r="8" spans="1:17" ht="12.75">
      <c r="A8" s="31" t="s">
        <v>51</v>
      </c>
      <c r="B8" s="1"/>
      <c r="C8" s="1"/>
      <c r="D8" s="1"/>
      <c r="E8" s="1"/>
      <c r="F8" s="1"/>
      <c r="G8" s="1"/>
      <c r="H8" s="1"/>
      <c r="I8" s="1"/>
      <c r="J8" s="1"/>
      <c r="K8" s="1"/>
      <c r="L8" s="1"/>
      <c r="M8" s="1"/>
      <c r="N8" s="1"/>
      <c r="O8" s="1"/>
      <c r="P8" s="1"/>
      <c r="Q8" s="1"/>
    </row>
    <row r="9" spans="1:17" ht="12.75">
      <c r="A9" s="31" t="s">
        <v>52</v>
      </c>
      <c r="B9" s="1"/>
      <c r="C9" s="1"/>
      <c r="D9" s="1"/>
      <c r="E9" s="1"/>
      <c r="F9" s="1"/>
      <c r="G9" s="1"/>
      <c r="H9" s="1"/>
      <c r="I9" s="1"/>
      <c r="J9" s="1"/>
      <c r="K9" s="1"/>
      <c r="L9" s="1"/>
      <c r="M9" s="1"/>
      <c r="N9" s="1"/>
      <c r="O9" s="1"/>
      <c r="P9" s="1"/>
      <c r="Q9" s="1"/>
    </row>
    <row r="10" spans="1:17" ht="12.75">
      <c r="A10" s="31" t="s">
        <v>53</v>
      </c>
      <c r="B10" s="1"/>
      <c r="C10" s="1"/>
      <c r="D10" s="1"/>
      <c r="E10" s="1"/>
      <c r="F10" s="1"/>
      <c r="G10" s="1"/>
      <c r="H10" s="1"/>
      <c r="I10" s="1"/>
      <c r="J10" s="1"/>
      <c r="K10" s="1"/>
      <c r="L10" s="1"/>
      <c r="M10" s="1"/>
      <c r="N10" s="1"/>
      <c r="O10" s="1"/>
      <c r="P10" s="1"/>
      <c r="Q10" s="1"/>
    </row>
    <row r="11" spans="1:17" ht="12.75">
      <c r="A11" s="31"/>
      <c r="B11" s="1"/>
      <c r="C11" s="1"/>
      <c r="D11" s="1"/>
      <c r="E11" s="1"/>
      <c r="F11" s="1"/>
      <c r="G11" s="1"/>
      <c r="H11" s="1"/>
      <c r="I11" s="1"/>
      <c r="J11" s="1"/>
      <c r="K11" s="1"/>
      <c r="L11" s="1"/>
      <c r="M11" s="1"/>
      <c r="N11" s="1"/>
      <c r="O11" s="1"/>
      <c r="P11" s="1"/>
      <c r="Q11" s="1"/>
    </row>
    <row r="12" spans="1:17" ht="12.75">
      <c r="A12" s="31" t="s">
        <v>50</v>
      </c>
      <c r="B12" s="1"/>
      <c r="C12" s="1"/>
      <c r="D12" s="1"/>
      <c r="E12" s="1"/>
      <c r="F12" s="1"/>
      <c r="G12" s="1"/>
      <c r="H12" s="1"/>
      <c r="I12" s="1"/>
      <c r="J12" s="1"/>
      <c r="K12" s="1"/>
      <c r="L12" s="1"/>
      <c r="M12" s="1"/>
      <c r="N12" s="1"/>
      <c r="O12" s="1"/>
      <c r="P12" s="1"/>
      <c r="Q12" s="1"/>
    </row>
    <row r="13" spans="1:17" ht="12.75">
      <c r="A13" s="31" t="s">
        <v>54</v>
      </c>
      <c r="B13" s="1"/>
      <c r="C13" s="1"/>
      <c r="D13" s="1"/>
      <c r="E13" s="1"/>
      <c r="F13" s="1"/>
      <c r="G13" s="1"/>
      <c r="H13" s="1"/>
      <c r="I13" s="1"/>
      <c r="J13" s="1"/>
      <c r="K13" s="1"/>
      <c r="L13" s="1"/>
      <c r="M13" s="1"/>
      <c r="N13" s="1"/>
      <c r="O13" s="1"/>
      <c r="P13" s="1"/>
      <c r="Q13" s="1"/>
    </row>
    <row r="14" spans="1:17" ht="12.75">
      <c r="A14" s="31" t="s">
        <v>66</v>
      </c>
      <c r="B14" s="1"/>
      <c r="C14" s="1"/>
      <c r="D14" s="1"/>
      <c r="E14" s="1"/>
      <c r="F14" s="1"/>
      <c r="G14" s="1"/>
      <c r="H14" s="1"/>
      <c r="I14" s="1"/>
      <c r="J14" s="1"/>
      <c r="K14" s="1"/>
      <c r="L14" s="1"/>
      <c r="M14" s="1"/>
      <c r="N14" s="1"/>
      <c r="O14" s="1"/>
      <c r="P14" s="1"/>
      <c r="Q14" s="1"/>
    </row>
    <row r="15" spans="1:17" ht="12.75">
      <c r="A15" s="31" t="s">
        <v>189</v>
      </c>
      <c r="B15" s="1"/>
      <c r="C15" s="1"/>
      <c r="D15" s="1"/>
      <c r="E15" s="1"/>
      <c r="F15" s="1"/>
      <c r="G15" s="1"/>
      <c r="H15" s="1"/>
      <c r="I15" s="1"/>
      <c r="J15" s="1"/>
      <c r="K15" s="1"/>
      <c r="L15" s="1"/>
      <c r="M15" s="1"/>
      <c r="N15" s="1"/>
      <c r="O15" s="1"/>
      <c r="P15" s="1"/>
      <c r="Q15" s="1"/>
    </row>
    <row r="16" spans="1:17" ht="12.75">
      <c r="A16" s="31" t="s">
        <v>173</v>
      </c>
      <c r="B16" s="1"/>
      <c r="C16" s="1"/>
      <c r="D16" s="1"/>
      <c r="E16" s="1"/>
      <c r="F16" s="1"/>
      <c r="G16" s="1"/>
      <c r="H16" s="1"/>
      <c r="I16" s="1"/>
      <c r="J16" s="1"/>
      <c r="K16" s="1"/>
      <c r="L16" s="1"/>
      <c r="M16" s="1"/>
      <c r="N16" s="1"/>
      <c r="O16" s="1"/>
      <c r="P16" s="1"/>
      <c r="Q16" s="1"/>
    </row>
    <row r="17" spans="1:17" ht="12.75">
      <c r="A17" s="31"/>
      <c r="B17" s="1"/>
      <c r="C17" s="1"/>
      <c r="D17" s="1"/>
      <c r="E17" s="1"/>
      <c r="F17" s="1"/>
      <c r="G17" s="1"/>
      <c r="H17" s="1"/>
      <c r="I17" s="1"/>
      <c r="J17" s="1"/>
      <c r="K17" s="1"/>
      <c r="L17" s="1"/>
      <c r="M17" s="1"/>
      <c r="N17" s="1"/>
      <c r="O17" s="1"/>
      <c r="P17" s="1"/>
      <c r="Q17" s="1"/>
    </row>
    <row r="18" spans="1:17" ht="12.75">
      <c r="A18" s="31" t="s">
        <v>55</v>
      </c>
      <c r="B18" s="1"/>
      <c r="C18" s="1"/>
      <c r="D18" s="1"/>
      <c r="E18" s="1"/>
      <c r="F18" s="1"/>
      <c r="G18" s="1"/>
      <c r="H18" s="1"/>
      <c r="I18" s="1"/>
      <c r="J18" s="1"/>
      <c r="K18" s="1"/>
      <c r="L18" s="1"/>
      <c r="M18" s="1"/>
      <c r="N18" s="1"/>
      <c r="O18" s="1"/>
      <c r="P18" s="1"/>
      <c r="Q18" s="1"/>
    </row>
    <row r="19" spans="1:17" ht="12.75">
      <c r="A19" s="31" t="s">
        <v>56</v>
      </c>
      <c r="B19" s="1"/>
      <c r="C19" s="1"/>
      <c r="D19" s="1"/>
      <c r="E19" s="1"/>
      <c r="F19" s="1"/>
      <c r="G19" s="1"/>
      <c r="H19" s="1"/>
      <c r="I19" s="1"/>
      <c r="J19" s="1"/>
      <c r="K19" s="1"/>
      <c r="L19" s="1"/>
      <c r="M19" s="1"/>
      <c r="N19" s="1"/>
      <c r="O19" s="1"/>
      <c r="P19" s="1"/>
      <c r="Q19" s="1"/>
    </row>
    <row r="20" spans="1:17" ht="12.75">
      <c r="A20" s="31"/>
      <c r="B20" s="1"/>
      <c r="C20" s="1"/>
      <c r="D20" s="1"/>
      <c r="E20" s="1"/>
      <c r="F20" s="1"/>
      <c r="G20" s="1"/>
      <c r="H20" s="1"/>
      <c r="I20" s="1"/>
      <c r="J20" s="1"/>
      <c r="K20" s="1"/>
      <c r="L20" s="1"/>
      <c r="M20" s="1"/>
      <c r="N20" s="1"/>
      <c r="O20" s="1"/>
      <c r="P20" s="1"/>
      <c r="Q20" s="1"/>
    </row>
    <row r="21" spans="1:17" ht="12.75">
      <c r="A21" s="31" t="s">
        <v>172</v>
      </c>
      <c r="B21" s="1"/>
      <c r="C21" s="1"/>
      <c r="D21" s="1"/>
      <c r="E21" s="1"/>
      <c r="F21" s="1"/>
      <c r="G21" s="1"/>
      <c r="H21" s="1"/>
      <c r="I21" s="1"/>
      <c r="J21" s="1"/>
      <c r="K21" s="1"/>
      <c r="L21" s="1"/>
      <c r="M21" s="1"/>
      <c r="N21" s="1"/>
      <c r="O21" s="1"/>
      <c r="P21" s="1"/>
      <c r="Q21" s="1"/>
    </row>
    <row r="22" spans="1:17" ht="12.75">
      <c r="A22" s="31" t="s">
        <v>57</v>
      </c>
      <c r="B22" s="1"/>
      <c r="C22" s="1"/>
      <c r="D22" s="1"/>
      <c r="E22" s="1"/>
      <c r="F22" s="1"/>
      <c r="G22" s="1"/>
      <c r="H22" s="1"/>
      <c r="I22" s="1"/>
      <c r="J22" s="1"/>
      <c r="K22" s="1"/>
      <c r="L22" s="1"/>
      <c r="M22" s="1"/>
      <c r="N22" s="1"/>
      <c r="O22" s="1"/>
      <c r="P22" s="1"/>
      <c r="Q22" s="1"/>
    </row>
    <row r="23" spans="1:17" ht="12.75">
      <c r="A23" s="31" t="s">
        <v>113</v>
      </c>
      <c r="B23" s="1"/>
      <c r="C23" s="1"/>
      <c r="D23" s="1"/>
      <c r="E23" s="1"/>
      <c r="F23" s="1"/>
      <c r="G23" s="1"/>
      <c r="H23" s="1"/>
      <c r="I23" s="1"/>
      <c r="J23" s="1"/>
      <c r="K23" s="1"/>
      <c r="L23" s="1"/>
      <c r="M23" s="1"/>
      <c r="N23" s="1"/>
      <c r="O23" s="1"/>
      <c r="P23" s="1"/>
      <c r="Q23" s="1"/>
    </row>
    <row r="24" spans="1:17" ht="12.75">
      <c r="A24" s="31"/>
      <c r="B24" s="1"/>
      <c r="C24" s="1"/>
      <c r="D24" s="1"/>
      <c r="E24" s="1"/>
      <c r="F24" s="1"/>
      <c r="G24" s="1"/>
      <c r="H24" s="1"/>
      <c r="I24" s="1"/>
      <c r="J24" s="1"/>
      <c r="K24" s="1"/>
      <c r="L24" s="1"/>
      <c r="M24" s="1"/>
      <c r="N24" s="1"/>
      <c r="O24" s="1"/>
      <c r="P24" s="1"/>
      <c r="Q24" s="1"/>
    </row>
    <row r="25" spans="1:17" ht="12.75">
      <c r="A25" s="31" t="s">
        <v>58</v>
      </c>
      <c r="B25" s="1"/>
      <c r="C25" s="1"/>
      <c r="D25" s="1"/>
      <c r="E25" s="1"/>
      <c r="F25" s="1"/>
      <c r="G25" s="1"/>
      <c r="H25" s="1"/>
      <c r="I25" s="1"/>
      <c r="J25" s="1"/>
      <c r="K25" s="1"/>
      <c r="L25" s="1"/>
      <c r="M25" s="1"/>
      <c r="N25" s="1"/>
      <c r="O25" s="1"/>
      <c r="P25" s="1"/>
      <c r="Q25" s="1"/>
    </row>
    <row r="26" spans="1:17" ht="12.75">
      <c r="A26" s="31" t="s">
        <v>59</v>
      </c>
      <c r="B26" s="1"/>
      <c r="C26" s="1"/>
      <c r="D26" s="1"/>
      <c r="E26" s="1"/>
      <c r="F26" s="1"/>
      <c r="G26" s="1"/>
      <c r="H26" s="1"/>
      <c r="I26" s="1"/>
      <c r="J26" s="1"/>
      <c r="K26" s="1"/>
      <c r="L26" s="1"/>
      <c r="M26" s="1"/>
      <c r="N26" s="1"/>
      <c r="O26" s="1"/>
      <c r="P26" s="1"/>
      <c r="Q26" s="1"/>
    </row>
    <row r="27" spans="1:17" ht="12.75">
      <c r="A27" s="31"/>
      <c r="B27" s="1"/>
      <c r="C27" s="1"/>
      <c r="D27" s="1"/>
      <c r="E27" s="1"/>
      <c r="F27" s="1"/>
      <c r="G27" s="1"/>
      <c r="H27" s="1"/>
      <c r="I27" s="1"/>
      <c r="J27" s="1"/>
      <c r="K27" s="1"/>
      <c r="L27" s="1"/>
      <c r="M27" s="1"/>
      <c r="N27" s="1"/>
      <c r="O27" s="1"/>
      <c r="P27" s="1"/>
      <c r="Q27" s="1"/>
    </row>
    <row r="28" spans="1:17" ht="12.75">
      <c r="A28" s="31" t="s">
        <v>114</v>
      </c>
      <c r="B28" s="1"/>
      <c r="C28" s="1"/>
      <c r="D28" s="1"/>
      <c r="E28" s="1"/>
      <c r="F28" s="1"/>
      <c r="G28" s="1"/>
      <c r="H28" s="1"/>
      <c r="I28" s="1"/>
      <c r="J28" s="1"/>
      <c r="K28" s="1"/>
      <c r="L28" s="1"/>
      <c r="M28" s="1"/>
      <c r="N28" s="1"/>
      <c r="O28" s="1"/>
      <c r="P28" s="1"/>
      <c r="Q28" s="1"/>
    </row>
    <row r="29" spans="1:17" ht="12.75">
      <c r="A29" s="32" t="s">
        <v>60</v>
      </c>
      <c r="B29" s="1"/>
      <c r="C29" s="1"/>
      <c r="D29" s="1"/>
      <c r="E29" s="1"/>
      <c r="F29" s="1"/>
      <c r="G29" s="1"/>
      <c r="H29" s="1"/>
      <c r="I29" s="1"/>
      <c r="J29" s="1"/>
      <c r="K29" s="1"/>
      <c r="L29" s="1"/>
      <c r="M29" s="1"/>
      <c r="N29" s="1"/>
      <c r="O29" s="1"/>
      <c r="P29" s="1"/>
      <c r="Q29" s="1"/>
    </row>
    <row r="30" spans="1:17" ht="12.75">
      <c r="A30" s="32" t="s">
        <v>67</v>
      </c>
      <c r="B30" s="1"/>
      <c r="C30" s="1"/>
      <c r="D30" s="1"/>
      <c r="E30" s="1"/>
      <c r="F30" s="1"/>
      <c r="G30" s="1"/>
      <c r="H30" s="1"/>
      <c r="I30" s="1"/>
      <c r="J30" s="1"/>
      <c r="K30" s="1"/>
      <c r="L30" s="1"/>
      <c r="M30" s="1"/>
      <c r="N30" s="1"/>
      <c r="O30" s="1"/>
      <c r="P30" s="1"/>
      <c r="Q30" s="1"/>
    </row>
    <row r="31" spans="1:17" ht="12.75">
      <c r="A31" s="31" t="s">
        <v>61</v>
      </c>
      <c r="B31" s="1"/>
      <c r="C31" s="1"/>
      <c r="D31" s="1"/>
      <c r="E31" s="1"/>
      <c r="F31" s="1"/>
      <c r="G31" s="1"/>
      <c r="H31" s="1"/>
      <c r="I31" s="1"/>
      <c r="J31" s="1"/>
      <c r="K31" s="1"/>
      <c r="L31" s="1"/>
      <c r="M31" s="1"/>
      <c r="N31" s="1"/>
      <c r="O31" s="1"/>
      <c r="P31" s="1"/>
      <c r="Q31" s="1"/>
    </row>
    <row r="32" spans="1:17" ht="12.75">
      <c r="A32" s="31" t="s">
        <v>68</v>
      </c>
      <c r="B32" s="1"/>
      <c r="C32" s="1"/>
      <c r="D32" s="1"/>
      <c r="E32" s="1"/>
      <c r="F32" s="1"/>
      <c r="G32" s="1"/>
      <c r="H32" s="1"/>
      <c r="I32" s="1"/>
      <c r="J32" s="1"/>
      <c r="K32" s="1"/>
      <c r="L32" s="1"/>
      <c r="M32" s="1"/>
      <c r="N32" s="1"/>
      <c r="O32" s="1"/>
      <c r="P32" s="1"/>
      <c r="Q32" s="1"/>
    </row>
    <row r="33" spans="1:17" ht="12.75">
      <c r="A33" s="31"/>
      <c r="B33" s="1"/>
      <c r="C33" s="1"/>
      <c r="D33" s="1"/>
      <c r="E33" s="1"/>
      <c r="F33" s="1"/>
      <c r="G33" s="1"/>
      <c r="H33" s="1"/>
      <c r="I33" s="1"/>
      <c r="J33" s="1"/>
      <c r="K33" s="1"/>
      <c r="L33" s="1"/>
      <c r="M33" s="1"/>
      <c r="N33" s="1"/>
      <c r="O33" s="1"/>
      <c r="P33" s="1"/>
      <c r="Q33" s="1"/>
    </row>
    <row r="34" spans="1:17" ht="12.75">
      <c r="A34" s="31" t="s">
        <v>62</v>
      </c>
      <c r="B34" s="1"/>
      <c r="C34" s="1"/>
      <c r="D34" s="1"/>
      <c r="E34" s="1"/>
      <c r="F34" s="1"/>
      <c r="G34" s="1"/>
      <c r="H34" s="1"/>
      <c r="I34" s="1"/>
      <c r="J34" s="1"/>
      <c r="K34" s="1"/>
      <c r="L34" s="1"/>
      <c r="M34" s="1"/>
      <c r="N34" s="1"/>
      <c r="O34" s="1"/>
      <c r="P34" s="1"/>
      <c r="Q34" s="1"/>
    </row>
    <row r="35" spans="1:17" ht="12.75">
      <c r="A35" s="31" t="s">
        <v>63</v>
      </c>
      <c r="B35" s="1"/>
      <c r="C35" s="1"/>
      <c r="D35" s="1"/>
      <c r="E35" s="1"/>
      <c r="F35" s="1"/>
      <c r="G35" s="1"/>
      <c r="H35" s="1"/>
      <c r="I35" s="1"/>
      <c r="J35" s="1"/>
      <c r="K35" s="1"/>
      <c r="L35" s="1"/>
      <c r="M35" s="1"/>
      <c r="N35" s="1"/>
      <c r="O35" s="1"/>
      <c r="P35" s="1"/>
      <c r="Q35" s="1"/>
    </row>
    <row r="36" spans="1:17" ht="12.75">
      <c r="A36" s="31"/>
      <c r="B36" s="1"/>
      <c r="C36" s="1"/>
      <c r="D36" s="1"/>
      <c r="E36" s="1"/>
      <c r="F36" s="1"/>
      <c r="G36" s="1"/>
      <c r="H36" s="1"/>
      <c r="I36" s="1"/>
      <c r="J36" s="1"/>
      <c r="K36" s="1"/>
      <c r="L36" s="1"/>
      <c r="M36" s="1"/>
      <c r="N36" s="1"/>
      <c r="O36" s="1"/>
      <c r="P36" s="1"/>
      <c r="Q36" s="1"/>
    </row>
    <row r="37" spans="1:17" ht="12.75">
      <c r="A37" s="31"/>
      <c r="B37" s="1"/>
      <c r="C37" s="1"/>
      <c r="D37" s="1"/>
      <c r="E37" s="1"/>
      <c r="F37" s="1"/>
      <c r="G37" s="1"/>
      <c r="H37" s="1"/>
      <c r="I37" s="1"/>
      <c r="J37" s="1"/>
      <c r="K37" s="1"/>
      <c r="L37" s="1"/>
      <c r="M37" s="1"/>
      <c r="N37" s="1"/>
      <c r="O37" s="1"/>
      <c r="P37" s="1"/>
      <c r="Q37" s="1"/>
    </row>
    <row r="38" spans="1:17" ht="12.75">
      <c r="A38" s="33"/>
      <c r="B38" s="1"/>
      <c r="C38" s="1"/>
      <c r="D38" s="1"/>
      <c r="E38" s="1"/>
      <c r="F38" s="1"/>
      <c r="G38" s="1"/>
      <c r="H38" s="1"/>
      <c r="I38" s="1"/>
      <c r="J38" s="1"/>
      <c r="K38" s="1"/>
      <c r="L38" s="1"/>
      <c r="M38" s="1"/>
      <c r="N38" s="1"/>
      <c r="O38" s="1"/>
      <c r="P38" s="1"/>
      <c r="Q38" s="1"/>
    </row>
    <row r="39" spans="1:17" ht="12.75">
      <c r="A39" s="33"/>
      <c r="B39" s="1"/>
      <c r="C39" s="1"/>
      <c r="D39" s="1"/>
      <c r="E39" s="1"/>
      <c r="F39" s="1"/>
      <c r="G39" s="1"/>
      <c r="H39" s="1"/>
      <c r="I39" s="1"/>
      <c r="J39" s="1"/>
      <c r="K39" s="1"/>
      <c r="L39" s="1"/>
      <c r="M39" s="1"/>
      <c r="N39" s="1"/>
      <c r="O39" s="1"/>
      <c r="P39" s="1"/>
      <c r="Q39" s="1"/>
    </row>
    <row r="40" spans="1:17" ht="12.75">
      <c r="A40" s="1"/>
      <c r="B40" s="1"/>
      <c r="C40" s="1"/>
      <c r="D40" s="1"/>
      <c r="E40" s="1"/>
      <c r="F40" s="1"/>
      <c r="G40" s="1"/>
      <c r="H40" s="1"/>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sheetData>
  <sheetProtection password="CC74" sheet="1" objects="1" scenarios="1"/>
  <mergeCells count="1">
    <mergeCell ref="A7:E7"/>
  </mergeCells>
  <printOptions/>
  <pageMargins left="0.55" right="0.39" top="0.66" bottom="1" header="0.5" footer="0.5"/>
  <pageSetup horizontalDpi="600" verticalDpi="600" orientation="landscape" paperSize="9" scale="89" r:id="rId3"/>
  <legacyDrawing r:id="rId2"/>
  <oleObjects>
    <oleObject progId="MSPhotoEd.3" shapeId="31341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DSWS</dc:creator>
  <cp:keywords/>
  <dc:description/>
  <cp:lastModifiedBy>E.F.B. Stuivenwold</cp:lastModifiedBy>
  <cp:lastPrinted>2009-05-12T08:18:37Z</cp:lastPrinted>
  <dcterms:created xsi:type="dcterms:W3CDTF">2004-04-29T09:33:45Z</dcterms:created>
  <dcterms:modified xsi:type="dcterms:W3CDTF">2010-04-14T07:53:57Z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THRFR6N5WDQ4-17-3233</vt:lpwstr>
  </property>
  <property fmtid="{D5CDD505-2E9C-101B-9397-08002B2CF9AE}" pid="4" name="_dlc_DocIdItemGu">
    <vt:lpwstr>16249803-8de7-4b1c-b391-2320a43fa076</vt:lpwstr>
  </property>
  <property fmtid="{D5CDD505-2E9C-101B-9397-08002B2CF9AE}" pid="5" name="_dlc_DocIdU">
    <vt:lpwstr>http://kennisnet.nza.nl/publicaties/Aanleveren/_layouts/DocIdRedir.aspx?ID=THRFR6N5WDQ4-17-3233, THRFR6N5WDQ4-17-3233</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