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80" windowHeight="6810" activeTab="0"/>
  </bookViews>
  <sheets>
    <sheet name="1. Voorblad" sheetId="1" r:id="rId1"/>
    <sheet name="2. Aantal patienten" sheetId="2" r:id="rId2"/>
    <sheet name="3. Productie" sheetId="3" r:id="rId3"/>
    <sheet name="4. EPO en VDA" sheetId="4" r:id="rId4"/>
    <sheet name="5. Overige" sheetId="5" r:id="rId5"/>
  </sheets>
  <definedNames>
    <definedName name="_xlnm.Print_Area" localSheetId="0">'1. Voorblad'!$A$1:$J$71</definedName>
    <definedName name="_xlnm.Print_Area" localSheetId="1">'2. Aantal patienten'!$A$1:$H$18</definedName>
    <definedName name="_xlnm.Print_Area" localSheetId="2">'3. Productie'!$A$1:$N$28</definedName>
    <definedName name="_xlnm.Print_Area" localSheetId="3">'4. EPO en VDA'!$A$1:$F$27</definedName>
    <definedName name="_xlnm.Print_Area" localSheetId="4">'5. Overige'!$A$1:$D$26</definedName>
  </definedNames>
  <calcPr fullCalcOnLoad="1"/>
</workbook>
</file>

<file path=xl/sharedStrings.xml><?xml version="1.0" encoding="utf-8"?>
<sst xmlns="http://schemas.openxmlformats.org/spreadsheetml/2006/main" count="153" uniqueCount="127">
  <si>
    <t>loon</t>
  </si>
  <si>
    <t>materieel</t>
  </si>
  <si>
    <t>realisatie</t>
  </si>
  <si>
    <t>Aktieve dialyses</t>
  </si>
  <si>
    <t>Passieve dialyses</t>
  </si>
  <si>
    <t>Opleidingsdialyses</t>
  </si>
  <si>
    <t>Thuisdialyses</t>
  </si>
  <si>
    <t>CAPD/CCPD dagen</t>
  </si>
  <si>
    <t>alle</t>
  </si>
  <si>
    <t>waarvan met VDA</t>
  </si>
  <si>
    <t>werkelijk</t>
  </si>
  <si>
    <t>verwacht</t>
  </si>
  <si>
    <t>verschil</t>
  </si>
  <si>
    <t>Actieve dialyses</t>
  </si>
  <si>
    <t>Totaal centrumdialyse</t>
  </si>
  <si>
    <t>Totaal thuisdialyses</t>
  </si>
  <si>
    <t>Totaal CAPD/CCPD dagen</t>
  </si>
  <si>
    <t xml:space="preserve">afspraken </t>
  </si>
  <si>
    <t>I</t>
  </si>
  <si>
    <t>II</t>
  </si>
  <si>
    <t>III</t>
  </si>
  <si>
    <t>IV = III - II</t>
  </si>
  <si>
    <t xml:space="preserve">mutatie </t>
  </si>
  <si>
    <t>afspraken</t>
  </si>
  <si>
    <t>Beleidsregelbedragen</t>
  </si>
  <si>
    <t xml:space="preserve">loon </t>
  </si>
  <si>
    <t xml:space="preserve"> - waarvan CCPD dagen</t>
  </si>
  <si>
    <t>** ten opzichte van huidige rekenstaat</t>
  </si>
  <si>
    <t xml:space="preserve"> - waarvan met VDA***</t>
  </si>
  <si>
    <t xml:space="preserve"> - waarvan met EPO***</t>
  </si>
  <si>
    <t>Berekende verschillen afspraak en realisatie:</t>
  </si>
  <si>
    <t>**** bij een positieve nacalculatie kunnen partijen eventueel een lager bedrag overeenkomen. Een negatieve nacalculatie kan niet worden beperkt.</t>
  </si>
  <si>
    <t>Overeengekomen voorlopige nacalculatie productieafspraken:****</t>
  </si>
  <si>
    <t>Centrumdialyse</t>
  </si>
  <si>
    <t>Thuisdialyse</t>
  </si>
  <si>
    <t>CAPD/CCPD</t>
  </si>
  <si>
    <t xml:space="preserve">Mutatie </t>
  </si>
  <si>
    <t>aantallen</t>
  </si>
  <si>
    <t>Gemiddelde</t>
  </si>
  <si>
    <t>Totaal</t>
  </si>
  <si>
    <t>bedrag</t>
  </si>
  <si>
    <t>III - I (p.3)</t>
  </si>
  <si>
    <t>kosten **</t>
  </si>
  <si>
    <t>Eventuele overige opbrengsten ter dekking van het budget</t>
  </si>
  <si>
    <t>waarvan CCPD</t>
  </si>
  <si>
    <t xml:space="preserve"> </t>
  </si>
  <si>
    <t>Plaats</t>
  </si>
  <si>
    <t>Contactpersoon</t>
  </si>
  <si>
    <t>Telefoon</t>
  </si>
  <si>
    <t>Fax</t>
  </si>
  <si>
    <t>E-mail</t>
  </si>
  <si>
    <t>Niet invullen</t>
  </si>
  <si>
    <t>Aanvraag</t>
  </si>
  <si>
    <t>Datum</t>
  </si>
  <si>
    <t>Versie</t>
  </si>
  <si>
    <t>(functie)</t>
  </si>
  <si>
    <t>(handtekening)</t>
  </si>
  <si>
    <t>(datum)</t>
  </si>
  <si>
    <t>(naam)</t>
  </si>
  <si>
    <t>De Raad van Bestuur van de instelling verklaart hierbij dat het formulier naar waarheid en in overeenstemming met de beleidsregels van de Nza, zoals deze voor het betreffende jaar van kracht waren, is ingevuld.</t>
  </si>
  <si>
    <t>Zorgverzekeraar 1</t>
  </si>
  <si>
    <t>Handtekening</t>
  </si>
  <si>
    <t xml:space="preserve">Instelling </t>
  </si>
  <si>
    <t>Zorgverzekeraar 2</t>
  </si>
  <si>
    <t>Zorverzekeraar 3</t>
  </si>
  <si>
    <t>Productieafspraken</t>
  </si>
  <si>
    <t>Rubriek 2: Omgerekend aantal patienten</t>
  </si>
  <si>
    <t>Rubriek 3: Productiegegevens</t>
  </si>
  <si>
    <t>Rubriek 4: Gegevens EPO en VDA</t>
  </si>
  <si>
    <t>Rubriek 5: Afschrijvingskosten dubieuze debiteuren</t>
  </si>
  <si>
    <t>In 2007 kan onder voorbehoud van het NZa-besluit hierover maximaal 2,5% van het budget loon- en materiële kosten ultimo 2006 additioneel in het budget worden opgenomen.</t>
  </si>
  <si>
    <t>Rubriek 6: Lokale productiegebonden toeslag</t>
  </si>
  <si>
    <t>cat.</t>
  </si>
  <si>
    <t>nr.</t>
  </si>
  <si>
    <t>Registratienummer NZa</t>
  </si>
  <si>
    <t>2007/2008</t>
  </si>
  <si>
    <t>pp 2007</t>
  </si>
  <si>
    <t>nacalculatie 2007*</t>
  </si>
  <si>
    <t>mutatie 2008**</t>
  </si>
  <si>
    <t>Nacalculatie op productie 2007</t>
  </si>
  <si>
    <t>* prijspeil 2007</t>
  </si>
  <si>
    <t>*** de nacalculatie op EPO en de loonkosten VDA zal plaatsvinden bij de nacalculatie 2007</t>
  </si>
  <si>
    <t>index 2007</t>
  </si>
  <si>
    <t>Overeengekomen afschrijving dubieuze debiteuren 2008:</t>
  </si>
  <si>
    <t>Reeds in rekenstaat opgenomen afschrijving dubieuze debiteuren:</t>
  </si>
  <si>
    <t>Mutatie:</t>
  </si>
  <si>
    <t>Werkelijke kosten 2007</t>
  </si>
  <si>
    <t xml:space="preserve">Definitief overeengekomen bedrag: </t>
  </si>
  <si>
    <t>** Hier de gemiddelde EPO-kosten per EPO-dialyse/dag in 2007 invullen.</t>
  </si>
  <si>
    <t xml:space="preserve">Totaal </t>
  </si>
  <si>
    <t>Hiervoor kon in 2007 maximaal 2,5% van het budget loon- en materiële kosten ultimo 2007 additioneel in het budget worden opgenomen. Vooruitlopend op de definitieve verantwoording kunt u hieronder het definitief overeengekomen bedrag voor 2007 opgeven.</t>
  </si>
  <si>
    <t>Rubriek 7: (Inschatting) opbrengsten 2007</t>
  </si>
  <si>
    <t>Opbrengsten voorvloeiend uit dialysebehandelingen 2007</t>
  </si>
  <si>
    <t>Totaal opbrengsten 2007</t>
  </si>
  <si>
    <t>pp 2008</t>
  </si>
  <si>
    <t>* Conform voorgaande jaren wordt er nagecalculeerd op de kosten van EPO. Als de verwachte kosten niet substantieel afwijken van de werkelijke kosten 2007 is het niet nodig om hier een aanpassing overeen te komen.</t>
  </si>
  <si>
    <t>Budgetaanpassing 2008 in verband met de verstrekking van EPO*</t>
  </si>
  <si>
    <t>Budgetaanpassing 2008 in verband met de extra kosten VDA (bij thuisdialyses)</t>
  </si>
  <si>
    <t>Geschatte meerkosten 2008 ***</t>
  </si>
  <si>
    <t>Reeds in rekenstaat 2007 opgenomen:</t>
  </si>
  <si>
    <t>Voorlopig overeengekomen bedrag voor 2008:</t>
  </si>
  <si>
    <t>Patienten die niet het hele jaar een bepaalde vorm van dialyse gehad hebben, tellen niet voor 100% mee. Afhankelijk van het aantal kwartalen tellen patienten voor 100%, 75%, 50% of 25% mee. Eenvoudigheidshalve kan naar boven worden afgerond. Een patiënt die bv. 7 maanden behandeld is telt voor 75% mee.</t>
  </si>
  <si>
    <t>index 2008</t>
  </si>
  <si>
    <t>Dialysecentra (060)</t>
  </si>
  <si>
    <t>Indienen vóór 1 april 2008</t>
  </si>
  <si>
    <t>KvK nummer</t>
  </si>
  <si>
    <t>Toelichting bij het electronische formulier:</t>
  </si>
  <si>
    <t>De werkbladen zijn met een wachtwoord beveiligd. Indien u een onjuistheid ontdekt verzoeken wij u dit via e-mail aan de NZa door te geven (vragencure@NZa.nl). In te vullen velden zijn gearceerd</t>
  </si>
  <si>
    <t>Ondertekening namens het orgaan voor de gezondheidszorg:</t>
  </si>
  <si>
    <t>Tijdsbesteding formulier</t>
  </si>
  <si>
    <t>De NZa streeft naar zo laag mogelijke administratieve lasten. Daarom wil de NZa inzicht krijgen in de tijdsbesteding voor het invullen van dit formulier. Wij verzoeken u om, op vrijwillige basis, aan te geven hoe lang u bezig bent geweest met het invullen van dit formulier. Mocht u specifieke ideeën hebben over het reduceren van administratieve lasten dan kunt u deze mailen naar walz@nza.nl. Voor de NZa is deze informatie van belang om knelpunten te signaleren en reducties te bewerkstelligen.</t>
  </si>
  <si>
    <t xml:space="preserve">Tijdsbesteding* (in uren) voor het invullen van dit formulier**: </t>
  </si>
  <si>
    <t xml:space="preserve">Functieniveau van de medewerker(s) die de meeste tijd heeft besteed: </t>
  </si>
  <si>
    <t>Opmerkingen met betrekking tot tijdsbesteding:</t>
  </si>
  <si>
    <t>* Het gaat om alle activiteiten die verricht worden voor het invullen van het formulier, dus ook het verzamelen, bewerken, opslaan en opleveren van</t>
  </si>
  <si>
    <t>data. Ook afstemming valt hieronder. Het gaat om het totaal aantal arbeidsuren, dus uren van meerdere medewerkers kunnen worden opgeteld.</t>
  </si>
  <si>
    <t>** Deze vraag wordt gesteld om een inschatting te kunnen maken van het uurtarief van de MEEST betrokken medewerker(s). Deze informatie is van</t>
  </si>
  <si>
    <t>belang om de administratieve last te kunnen berekenen.</t>
  </si>
  <si>
    <t>Medewerker</t>
  </si>
  <si>
    <t>Middenkader</t>
  </si>
  <si>
    <t>Directie</t>
  </si>
  <si>
    <t>* U dient het ingevulde, ondertekende formulier per post naar de NZa toe te zenden en de elektronische versie te mailen naar FormulierenCure@NZa.nl</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</si>
  <si>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</si>
  <si>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Bij bezwaar tegen genoemde gegevensuitwisseling verzoeken wij u hier ja in te vullen:</t>
  </si>
  <si>
    <t>ja</t>
  </si>
  <si>
    <t>nee</t>
  </si>
  <si>
    <t>Bijlage bij circulaire RPOT/thok/CI/08/33c</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</si>
</sst>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0_ ;[Red]\-#,##0.00\ "/>
    <numFmt numFmtId="171" formatCode="#,##0_ ;[Red]\-#,##0\ "/>
    <numFmt numFmtId="172" formatCode="General_)"/>
    <numFmt numFmtId="173" formatCode="#,##0_ ;\-#,##0\ "/>
    <numFmt numFmtId="174" formatCode="0.000"/>
    <numFmt numFmtId="175" formatCode="0.0"/>
    <numFmt numFmtId="176" formatCode="d\ mmmm\ yyyy"/>
    <numFmt numFmtId="177" formatCode="#,##0.0000_ ;[Red]\-#,##0.0000\ "/>
    <numFmt numFmtId="178" formatCode="0.0%"/>
    <numFmt numFmtId="179" formatCode="_-\€\ * #,##0_-;_-\€\ * #,##0\-;_-\€\ * &quot;-&quot;??_-;_-@_-"/>
    <numFmt numFmtId="180" formatCode="#,##0.00_-"/>
    <numFmt numFmtId="181" formatCode="#,##0.0_ ;[Red]\-#,##0.0\ "/>
    <numFmt numFmtId="182" formatCode="#,##0.0"/>
    <numFmt numFmtId="183" formatCode="dd/mmm/yy"/>
    <numFmt numFmtId="184" formatCode="#,##0.000_ ;[Red]\-#,##0.000\ "/>
    <numFmt numFmtId="185" formatCode="_-\€\ * #,##0.00_-;_-\€\ * #,##0.00\-;_-\€\ * &quot;-&quot;??_-;_-@_-"/>
    <numFmt numFmtId="186" formatCode="_-\€\ * #,##0.0_-;_-\€\ * #,##0.0\-;_-\€\ * &quot;-&quot;??_-;_-@_-"/>
    <numFmt numFmtId="187" formatCode="0.000%"/>
    <numFmt numFmtId="188" formatCode="0\ ;"/>
    <numFmt numFmtId="189" formatCode="###0_-;###0\-"/>
    <numFmt numFmtId="190" formatCode="dd/mm/yyyy"/>
    <numFmt numFmtId="191" formatCode="#,##0_ \ ;\(#,##0\)_ ;"/>
  </numFmts>
  <fonts count="20">
    <font>
      <sz val="10"/>
      <name val="Arial"/>
      <family val="0"/>
    </font>
    <font>
      <u val="single"/>
      <sz val="10"/>
      <color indexed="12"/>
      <name val="Arial"/>
      <family val="0"/>
    </font>
    <font>
      <u val="single"/>
      <sz val="10"/>
      <color indexed="36"/>
      <name val="Arial"/>
      <family val="0"/>
    </font>
    <font>
      <b/>
      <sz val="14"/>
      <name val="Verdana"/>
      <family val="2"/>
    </font>
    <font>
      <sz val="8.5"/>
      <name val="Verdana"/>
      <family val="2"/>
    </font>
    <font>
      <b/>
      <sz val="8.5"/>
      <name val="Verdana"/>
      <family val="2"/>
    </font>
    <font>
      <b/>
      <sz val="9"/>
      <name val="Verdana"/>
      <family val="2"/>
    </font>
    <font>
      <sz val="9"/>
      <name val="Verdana"/>
      <family val="2"/>
    </font>
    <font>
      <sz val="9"/>
      <color indexed="9"/>
      <name val="Verdana"/>
      <family val="2"/>
    </font>
    <font>
      <b/>
      <sz val="9"/>
      <name val="Arial"/>
      <family val="2"/>
    </font>
    <font>
      <i/>
      <sz val="9"/>
      <name val="Verdana"/>
      <family val="2"/>
    </font>
    <font>
      <sz val="10"/>
      <name val="Verdana"/>
      <family val="2"/>
    </font>
    <font>
      <sz val="8"/>
      <name val="Verdana"/>
      <family val="2"/>
    </font>
    <font>
      <i/>
      <sz val="10"/>
      <name val="Verdana"/>
      <family val="2"/>
    </font>
    <font>
      <b/>
      <sz val="8"/>
      <name val="Verdana"/>
      <family val="2"/>
    </font>
    <font>
      <sz val="14"/>
      <name val="Verdana"/>
      <family val="2"/>
    </font>
    <font>
      <sz val="8"/>
      <color indexed="9"/>
      <name val="Verdana"/>
      <family val="2"/>
    </font>
    <font>
      <sz val="8"/>
      <color indexed="8"/>
      <name val="Verdana"/>
      <family val="2"/>
    </font>
    <font>
      <i/>
      <sz val="8"/>
      <color indexed="8"/>
      <name val="Verdana"/>
      <family val="2"/>
    </font>
    <font>
      <i/>
      <sz val="8"/>
      <name val="Verdana"/>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thin"/>
      <right style="thin"/>
      <top style="thin"/>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191" fontId="9" fillId="2" borderId="1">
      <alignment/>
      <protection/>
    </xf>
    <xf numFmtId="169" fontId="0" fillId="0" borderId="0" applyFont="0" applyFill="0" applyBorder="0" applyAlignment="0" applyProtection="0"/>
    <xf numFmtId="168" fontId="0" fillId="0" borderId="0" applyFont="0" applyFill="0" applyBorder="0" applyAlignment="0" applyProtection="0"/>
  </cellStyleXfs>
  <cellXfs count="267">
    <xf numFmtId="0" fontId="0" fillId="0" borderId="0" xfId="0" applyAlignment="1">
      <alignment/>
    </xf>
    <xf numFmtId="0" fontId="7" fillId="0" borderId="0" xfId="0" applyFont="1" applyFill="1" applyBorder="1" applyAlignment="1" applyProtection="1">
      <alignment horizontal="left"/>
      <protection hidden="1"/>
    </xf>
    <xf numFmtId="37" fontId="4" fillId="0" borderId="0" xfId="0" applyNumberFormat="1"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protection hidden="1"/>
    </xf>
    <xf numFmtId="0" fontId="7" fillId="0" borderId="2" xfId="0" applyFont="1" applyFill="1" applyBorder="1" applyAlignment="1" applyProtection="1">
      <alignment horizontal="left"/>
      <protection hidden="1"/>
    </xf>
    <xf numFmtId="37" fontId="7" fillId="0" borderId="0" xfId="0" applyNumberFormat="1" applyFont="1" applyFill="1" applyBorder="1" applyAlignment="1" applyProtection="1">
      <alignment vertical="center"/>
      <protection hidden="1"/>
    </xf>
    <xf numFmtId="0" fontId="7" fillId="0" borderId="3" xfId="0" applyFont="1" applyFill="1" applyBorder="1" applyAlignment="1" applyProtection="1">
      <alignment horizontal="left"/>
      <protection hidden="1"/>
    </xf>
    <xf numFmtId="0" fontId="7" fillId="0" borderId="4" xfId="0" applyFont="1" applyFill="1" applyBorder="1" applyAlignment="1" applyProtection="1">
      <alignment horizontal="left"/>
      <protection hidden="1"/>
    </xf>
    <xf numFmtId="0" fontId="7" fillId="0" borderId="5" xfId="0" applyFont="1" applyFill="1" applyBorder="1" applyAlignment="1" applyProtection="1">
      <alignment horizontal="left"/>
      <protection hidden="1"/>
    </xf>
    <xf numFmtId="0" fontId="6" fillId="0" borderId="3" xfId="0" applyFont="1" applyFill="1" applyBorder="1" applyAlignment="1" applyProtection="1">
      <alignment horizontal="left"/>
      <protection hidden="1"/>
    </xf>
    <xf numFmtId="0" fontId="7"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37" fontId="7" fillId="0" borderId="0" xfId="0" applyNumberFormat="1" applyFont="1" applyFill="1" applyBorder="1" applyAlignment="1" applyProtection="1">
      <alignment horizontal="right" vertical="center"/>
      <protection hidden="1"/>
    </xf>
    <xf numFmtId="188" fontId="7" fillId="0" borderId="0" xfId="0" applyNumberFormat="1" applyFont="1" applyBorder="1" applyAlignment="1" applyProtection="1">
      <alignment horizontal="right" vertical="center"/>
      <protection hidden="1"/>
    </xf>
    <xf numFmtId="3" fontId="7" fillId="3" borderId="3" xfId="0" applyNumberFormat="1" applyFont="1" applyFill="1" applyBorder="1" applyAlignment="1" applyProtection="1">
      <alignment/>
      <protection locked="0"/>
    </xf>
    <xf numFmtId="3" fontId="7" fillId="3" borderId="5" xfId="0" applyNumberFormat="1" applyFont="1" applyFill="1" applyBorder="1" applyAlignment="1" applyProtection="1">
      <alignment/>
      <protection locked="0"/>
    </xf>
    <xf numFmtId="3" fontId="7" fillId="3" borderId="6" xfId="0" applyNumberFormat="1" applyFont="1" applyFill="1" applyBorder="1" applyAlignment="1" applyProtection="1">
      <alignment/>
      <protection locked="0"/>
    </xf>
    <xf numFmtId="4" fontId="7" fillId="3" borderId="3" xfId="0" applyNumberFormat="1" applyFont="1" applyFill="1" applyBorder="1" applyAlignment="1" applyProtection="1">
      <alignment/>
      <protection locked="0"/>
    </xf>
    <xf numFmtId="171" fontId="7" fillId="3" borderId="3" xfId="0" applyNumberFormat="1" applyFont="1" applyFill="1" applyBorder="1" applyAlignment="1" applyProtection="1">
      <alignment/>
      <protection locked="0"/>
    </xf>
    <xf numFmtId="0" fontId="7" fillId="2" borderId="4" xfId="0" applyFont="1" applyFill="1" applyBorder="1" applyAlignment="1" applyProtection="1">
      <alignment horizontal="left"/>
      <protection hidden="1"/>
    </xf>
    <xf numFmtId="0" fontId="7" fillId="2" borderId="5" xfId="0" applyFont="1" applyFill="1" applyBorder="1" applyAlignment="1" applyProtection="1">
      <alignment horizontal="left"/>
      <protection hidden="1"/>
    </xf>
    <xf numFmtId="37" fontId="4" fillId="3" borderId="7" xfId="0" applyNumberFormat="1" applyFont="1" applyFill="1" applyBorder="1" applyAlignment="1" applyProtection="1">
      <alignment horizontal="left" vertical="center"/>
      <protection locked="0"/>
    </xf>
    <xf numFmtId="37" fontId="4" fillId="3" borderId="8" xfId="0" applyNumberFormat="1" applyFont="1" applyFill="1" applyBorder="1" applyAlignment="1" applyProtection="1">
      <alignment horizontal="left" vertical="center"/>
      <protection locked="0"/>
    </xf>
    <xf numFmtId="37" fontId="4" fillId="3" borderId="9" xfId="0" applyNumberFormat="1" applyFont="1" applyFill="1" applyBorder="1" applyAlignment="1" applyProtection="1">
      <alignment horizontal="left" vertical="center"/>
      <protection locked="0"/>
    </xf>
    <xf numFmtId="37" fontId="4" fillId="3" borderId="10" xfId="0" applyNumberFormat="1" applyFont="1" applyFill="1" applyBorder="1" applyAlignment="1" applyProtection="1">
      <alignment horizontal="left" vertical="center"/>
      <protection locked="0"/>
    </xf>
    <xf numFmtId="37" fontId="4" fillId="3" borderId="0" xfId="0" applyNumberFormat="1" applyFont="1" applyFill="1" applyBorder="1" applyAlignment="1" applyProtection="1">
      <alignment horizontal="left" vertical="center"/>
      <protection locked="0"/>
    </xf>
    <xf numFmtId="37" fontId="4" fillId="3" borderId="11" xfId="0" applyNumberFormat="1" applyFont="1" applyFill="1" applyBorder="1" applyAlignment="1" applyProtection="1">
      <alignment horizontal="left" vertical="center"/>
      <protection locked="0"/>
    </xf>
    <xf numFmtId="37" fontId="4" fillId="3" borderId="12" xfId="0" applyNumberFormat="1" applyFont="1" applyFill="1" applyBorder="1" applyAlignment="1" applyProtection="1">
      <alignment horizontal="left" vertical="center"/>
      <protection locked="0"/>
    </xf>
    <xf numFmtId="37" fontId="4" fillId="3" borderId="13" xfId="0" applyNumberFormat="1" applyFont="1" applyFill="1" applyBorder="1" applyAlignment="1" applyProtection="1">
      <alignment horizontal="left" vertical="center"/>
      <protection locked="0"/>
    </xf>
    <xf numFmtId="37" fontId="4" fillId="3" borderId="13" xfId="0" applyNumberFormat="1" applyFont="1" applyFill="1" applyBorder="1" applyAlignment="1" applyProtection="1">
      <alignment horizontal="right" vertical="center"/>
      <protection locked="0"/>
    </xf>
    <xf numFmtId="37" fontId="4" fillId="3" borderId="14"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protection locked="0"/>
    </xf>
    <xf numFmtId="0" fontId="14"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Border="1" applyAlignment="1" applyProtection="1">
      <alignment/>
      <protection hidden="1"/>
    </xf>
    <xf numFmtId="0" fontId="5" fillId="0" borderId="4" xfId="20" applyFont="1" applyFill="1" applyBorder="1" applyAlignment="1" applyProtection="1">
      <alignment horizontal="left" vertical="center"/>
      <protection hidden="1"/>
    </xf>
    <xf numFmtId="0" fontId="5" fillId="0" borderId="3" xfId="20" applyFont="1" applyFill="1" applyBorder="1" applyAlignment="1" applyProtection="1">
      <alignment horizontal="left" vertical="center"/>
      <protection hidden="1"/>
    </xf>
    <xf numFmtId="0" fontId="5" fillId="0" borderId="0" xfId="20" applyFont="1" applyFill="1" applyBorder="1" applyAlignment="1" applyProtection="1">
      <alignment horizontal="left" vertical="center"/>
      <protection hidden="1"/>
    </xf>
    <xf numFmtId="0" fontId="4" fillId="0" borderId="4" xfId="20" applyFont="1" applyFill="1" applyBorder="1" applyAlignment="1" applyProtection="1">
      <alignment horizontal="left" vertical="center"/>
      <protection hidden="1"/>
    </xf>
    <xf numFmtId="190" fontId="7" fillId="0" borderId="0" xfId="20" applyNumberFormat="1" applyFont="1" applyFill="1" applyBorder="1" applyAlignment="1" applyProtection="1">
      <alignment horizontal="left" vertical="center"/>
      <protection hidden="1"/>
    </xf>
    <xf numFmtId="0" fontId="7" fillId="0" borderId="3" xfId="20" applyFont="1" applyFill="1" applyBorder="1" applyAlignment="1" applyProtection="1">
      <alignment horizontal="left" vertical="center"/>
      <protection hidden="1"/>
    </xf>
    <xf numFmtId="37" fontId="7" fillId="0" borderId="0" xfId="20" applyNumberFormat="1" applyFont="1" applyFill="1" applyBorder="1" applyAlignment="1" applyProtection="1">
      <alignment horizontal="left" vertical="center"/>
      <protection hidden="1"/>
    </xf>
    <xf numFmtId="0" fontId="7" fillId="0" borderId="0" xfId="20" applyFont="1" applyFill="1" applyBorder="1" applyAlignment="1" applyProtection="1">
      <alignment horizontal="left" vertical="center"/>
      <protection hidden="1"/>
    </xf>
    <xf numFmtId="0" fontId="5" fillId="0" borderId="13" xfId="20" applyFont="1" applyFill="1" applyBorder="1" applyAlignment="1" applyProtection="1">
      <alignment horizontal="left" vertical="center"/>
      <protection hidden="1"/>
    </xf>
    <xf numFmtId="0" fontId="5" fillId="0" borderId="14" xfId="20" applyFont="1" applyFill="1" applyBorder="1" applyAlignment="1" applyProtection="1">
      <alignment horizontal="left" vertical="center"/>
      <protection hidden="1"/>
    </xf>
    <xf numFmtId="0" fontId="4" fillId="0" borderId="0" xfId="20" applyFont="1" applyFill="1" applyBorder="1" applyAlignment="1" applyProtection="1">
      <alignment horizontal="left" vertical="top"/>
      <protection hidden="1"/>
    </xf>
    <xf numFmtId="0" fontId="4" fillId="0" borderId="0" xfId="0" applyFont="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0" xfId="0" applyFont="1" applyBorder="1" applyAlignment="1" applyProtection="1">
      <alignment horizontal="left" wrapText="1"/>
      <protection hidden="1"/>
    </xf>
    <xf numFmtId="37" fontId="4" fillId="0" borderId="0" xfId="0" applyNumberFormat="1" applyFont="1" applyFill="1" applyBorder="1" applyAlignment="1" applyProtection="1">
      <alignment horizontal="righ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7" fillId="4" borderId="0" xfId="0" applyFont="1" applyFill="1" applyBorder="1" applyAlignment="1" applyProtection="1">
      <alignment horizontal="left"/>
      <protection hidden="1"/>
    </xf>
    <xf numFmtId="0" fontId="6" fillId="4" borderId="0" xfId="0" applyFont="1" applyFill="1" applyAlignment="1" applyProtection="1">
      <alignment/>
      <protection hidden="1"/>
    </xf>
    <xf numFmtId="171" fontId="7" fillId="4" borderId="0" xfId="0" applyNumberFormat="1" applyFont="1" applyFill="1" applyAlignment="1" applyProtection="1">
      <alignment/>
      <protection hidden="1"/>
    </xf>
    <xf numFmtId="0" fontId="7" fillId="4" borderId="0" xfId="0" applyFont="1" applyFill="1" applyAlignment="1" applyProtection="1">
      <alignment/>
      <protection hidden="1"/>
    </xf>
    <xf numFmtId="0" fontId="12" fillId="4" borderId="0" xfId="0" applyFont="1" applyFill="1" applyAlignment="1" applyProtection="1">
      <alignment/>
      <protection hidden="1"/>
    </xf>
    <xf numFmtId="0" fontId="6" fillId="4" borderId="0"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7" fillId="4" borderId="3" xfId="0" applyFont="1" applyFill="1" applyBorder="1" applyAlignment="1" applyProtection="1">
      <alignment/>
      <protection hidden="1"/>
    </xf>
    <xf numFmtId="0" fontId="7" fillId="4" borderId="0" xfId="0" applyFont="1" applyFill="1" applyBorder="1" applyAlignment="1" applyProtection="1">
      <alignment/>
      <protection hidden="1"/>
    </xf>
    <xf numFmtId="3" fontId="7" fillId="4" borderId="3" xfId="0" applyNumberFormat="1" applyFont="1" applyFill="1" applyBorder="1" applyAlignment="1" applyProtection="1">
      <alignment/>
      <protection hidden="1"/>
    </xf>
    <xf numFmtId="3" fontId="7" fillId="4" borderId="0" xfId="0" applyNumberFormat="1" applyFont="1" applyFill="1" applyBorder="1" applyAlignment="1" applyProtection="1">
      <alignment/>
      <protection hidden="1"/>
    </xf>
    <xf numFmtId="3" fontId="7" fillId="4" borderId="0" xfId="0" applyNumberFormat="1" applyFont="1" applyFill="1" applyAlignment="1" applyProtection="1">
      <alignment/>
      <protection hidden="1"/>
    </xf>
    <xf numFmtId="0" fontId="6" fillId="4" borderId="0" xfId="0" applyFont="1" applyFill="1" applyBorder="1" applyAlignment="1" applyProtection="1">
      <alignment/>
      <protection hidden="1"/>
    </xf>
    <xf numFmtId="0" fontId="7" fillId="0" borderId="3" xfId="0" applyFont="1" applyFill="1" applyBorder="1" applyAlignment="1" applyProtection="1">
      <alignment/>
      <protection hidden="1"/>
    </xf>
    <xf numFmtId="171" fontId="7" fillId="4" borderId="0" xfId="0" applyNumberFormat="1" applyFont="1" applyFill="1" applyBorder="1" applyAlignment="1" applyProtection="1">
      <alignment/>
      <protection hidden="1"/>
    </xf>
    <xf numFmtId="0" fontId="7" fillId="4" borderId="0" xfId="0" applyFont="1" applyFill="1" applyAlignment="1" applyProtection="1">
      <alignment horizontal="left"/>
      <protection hidden="1"/>
    </xf>
    <xf numFmtId="0" fontId="11" fillId="4" borderId="0" xfId="0" applyFont="1" applyFill="1" applyAlignment="1" applyProtection="1">
      <alignment/>
      <protection hidden="1"/>
    </xf>
    <xf numFmtId="171" fontId="11" fillId="4" borderId="0" xfId="0" applyNumberFormat="1" applyFont="1" applyFill="1" applyAlignment="1" applyProtection="1">
      <alignment/>
      <protection hidden="1"/>
    </xf>
    <xf numFmtId="3" fontId="7" fillId="0" borderId="5" xfId="0" applyNumberFormat="1" applyFont="1" applyFill="1" applyBorder="1" applyAlignment="1" applyProtection="1">
      <alignment/>
      <protection hidden="1"/>
    </xf>
    <xf numFmtId="0" fontId="7" fillId="0" borderId="0" xfId="0" applyFont="1" applyAlignment="1" applyProtection="1">
      <alignment/>
      <protection hidden="1"/>
    </xf>
    <xf numFmtId="0" fontId="6" fillId="4" borderId="0" xfId="0" applyFont="1" applyFill="1" applyAlignment="1" applyProtection="1">
      <alignment horizontal="left"/>
      <protection hidden="1"/>
    </xf>
    <xf numFmtId="0" fontId="7" fillId="4" borderId="4" xfId="0" applyFont="1" applyFill="1" applyBorder="1" applyAlignment="1" applyProtection="1">
      <alignment/>
      <protection hidden="1"/>
    </xf>
    <xf numFmtId="3" fontId="7" fillId="4" borderId="2" xfId="0" applyNumberFormat="1" applyFont="1" applyFill="1" applyBorder="1" applyAlignment="1" applyProtection="1">
      <alignment/>
      <protection hidden="1"/>
    </xf>
    <xf numFmtId="0" fontId="7" fillId="4" borderId="5" xfId="0" applyFont="1" applyFill="1" applyBorder="1" applyAlignment="1" applyProtection="1">
      <alignment/>
      <protection hidden="1"/>
    </xf>
    <xf numFmtId="0" fontId="13" fillId="4" borderId="0" xfId="0" applyFont="1" applyFill="1" applyAlignment="1" applyProtection="1">
      <alignment/>
      <protection hidden="1"/>
    </xf>
    <xf numFmtId="3" fontId="11" fillId="4" borderId="0" xfId="0" applyNumberFormat="1" applyFont="1" applyFill="1" applyAlignment="1" applyProtection="1">
      <alignment/>
      <protection hidden="1"/>
    </xf>
    <xf numFmtId="0" fontId="7" fillId="4" borderId="0" xfId="0" applyFont="1" applyFill="1" applyAlignment="1" applyProtection="1">
      <alignment/>
      <protection hidden="1"/>
    </xf>
    <xf numFmtId="0" fontId="7" fillId="0" borderId="0" xfId="0" applyFont="1" applyAlignment="1" applyProtection="1">
      <alignment/>
      <protection hidden="1"/>
    </xf>
    <xf numFmtId="0" fontId="13" fillId="0" borderId="0" xfId="0" applyFont="1" applyFill="1" applyBorder="1" applyAlignment="1" applyProtection="1">
      <alignment/>
      <protection hidden="1"/>
    </xf>
    <xf numFmtId="0" fontId="11" fillId="0" borderId="0" xfId="0" applyFont="1" applyAlignment="1" applyProtection="1">
      <alignment/>
      <protection hidden="1"/>
    </xf>
    <xf numFmtId="0" fontId="11" fillId="0" borderId="0" xfId="0" applyFont="1" applyFill="1" applyBorder="1" applyAlignment="1" applyProtection="1">
      <alignment/>
      <protection hidden="1"/>
    </xf>
    <xf numFmtId="0" fontId="11" fillId="4" borderId="0" xfId="0" applyFont="1" applyFill="1" applyBorder="1" applyAlignment="1" applyProtection="1">
      <alignment/>
      <protection hidden="1"/>
    </xf>
    <xf numFmtId="49" fontId="11" fillId="0" borderId="0" xfId="0" applyNumberFormat="1" applyFont="1" applyFill="1" applyBorder="1" applyAlignment="1" applyProtection="1">
      <alignment/>
      <protection hidden="1"/>
    </xf>
    <xf numFmtId="171" fontId="11" fillId="4" borderId="0" xfId="0" applyNumberFormat="1" applyFont="1" applyFill="1" applyBorder="1" applyAlignment="1" applyProtection="1">
      <alignment/>
      <protection hidden="1"/>
    </xf>
    <xf numFmtId="0" fontId="7" fillId="4" borderId="15" xfId="0" applyFont="1" applyFill="1" applyBorder="1" applyAlignment="1" applyProtection="1">
      <alignment horizontal="left"/>
      <protection hidden="1"/>
    </xf>
    <xf numFmtId="0" fontId="7" fillId="4" borderId="16" xfId="0" applyFont="1" applyFill="1" applyBorder="1" applyAlignment="1" applyProtection="1">
      <alignment horizontal="left"/>
      <protection hidden="1"/>
    </xf>
    <xf numFmtId="171" fontId="6" fillId="2" borderId="17" xfId="0" applyNumberFormat="1"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171" fontId="6" fillId="2" borderId="17" xfId="0" applyNumberFormat="1" applyFont="1" applyFill="1" applyBorder="1" applyAlignment="1" applyProtection="1">
      <alignment/>
      <protection hidden="1"/>
    </xf>
    <xf numFmtId="171" fontId="6" fillId="2" borderId="17" xfId="0" applyNumberFormat="1" applyFont="1" applyFill="1" applyBorder="1" applyAlignment="1" applyProtection="1">
      <alignment/>
      <protection hidden="1"/>
    </xf>
    <xf numFmtId="3" fontId="6" fillId="2" borderId="17" xfId="0" applyNumberFormat="1" applyFont="1" applyFill="1" applyBorder="1" applyAlignment="1" applyProtection="1">
      <alignment horizontal="center"/>
      <protection hidden="1"/>
    </xf>
    <xf numFmtId="0" fontId="10" fillId="4" borderId="0" xfId="0" applyFont="1" applyFill="1" applyAlignment="1" applyProtection="1">
      <alignment/>
      <protection hidden="1"/>
    </xf>
    <xf numFmtId="1" fontId="6" fillId="2" borderId="6" xfId="0" applyNumberFormat="1" applyFont="1" applyFill="1" applyBorder="1" applyAlignment="1" applyProtection="1">
      <alignment horizontal="center"/>
      <protection hidden="1"/>
    </xf>
    <xf numFmtId="3" fontId="6" fillId="2" borderId="6" xfId="0" applyNumberFormat="1" applyFont="1" applyFill="1" applyBorder="1" applyAlignment="1" applyProtection="1">
      <alignment horizontal="center"/>
      <protection hidden="1"/>
    </xf>
    <xf numFmtId="4" fontId="6" fillId="2" borderId="6" xfId="0" applyNumberFormat="1" applyFont="1" applyFill="1" applyBorder="1" applyAlignment="1" applyProtection="1">
      <alignment horizontal="center"/>
      <protection hidden="1"/>
    </xf>
    <xf numFmtId="0" fontId="6" fillId="2" borderId="6" xfId="0" applyFont="1" applyFill="1" applyBorder="1" applyAlignment="1" applyProtection="1">
      <alignment/>
      <protection hidden="1"/>
    </xf>
    <xf numFmtId="3" fontId="7" fillId="4" borderId="6" xfId="0" applyNumberFormat="1" applyFont="1" applyFill="1" applyBorder="1" applyAlignment="1" applyProtection="1">
      <alignment/>
      <protection hidden="1"/>
    </xf>
    <xf numFmtId="0" fontId="7" fillId="4" borderId="3" xfId="0" applyFont="1" applyFill="1" applyBorder="1" applyAlignment="1" applyProtection="1" quotePrefix="1">
      <alignment/>
      <protection hidden="1"/>
    </xf>
    <xf numFmtId="0" fontId="7" fillId="4" borderId="2" xfId="0" applyFont="1" applyFill="1" applyBorder="1" applyAlignment="1" applyProtection="1">
      <alignment/>
      <protection hidden="1"/>
    </xf>
    <xf numFmtId="3" fontId="7" fillId="4" borderId="5" xfId="0" applyNumberFormat="1" applyFont="1" applyFill="1" applyBorder="1" applyAlignment="1" applyProtection="1">
      <alignment/>
      <protection hidden="1"/>
    </xf>
    <xf numFmtId="181" fontId="7" fillId="4" borderId="0" xfId="0" applyNumberFormat="1" applyFont="1" applyFill="1" applyAlignment="1" applyProtection="1">
      <alignment/>
      <protection hidden="1"/>
    </xf>
    <xf numFmtId="0" fontId="7" fillId="0" borderId="2" xfId="0" applyFont="1" applyBorder="1" applyAlignment="1" applyProtection="1">
      <alignment/>
      <protection hidden="1"/>
    </xf>
    <xf numFmtId="0" fontId="7" fillId="0" borderId="5" xfId="0" applyFont="1" applyBorder="1" applyAlignment="1" applyProtection="1">
      <alignment/>
      <protection hidden="1"/>
    </xf>
    <xf numFmtId="0" fontId="7" fillId="0" borderId="3" xfId="0" applyFont="1" applyBorder="1" applyAlignment="1" applyProtection="1">
      <alignment/>
      <protection hidden="1"/>
    </xf>
    <xf numFmtId="0" fontId="7" fillId="0" borderId="8" xfId="0" applyFont="1" applyBorder="1" applyAlignment="1" applyProtection="1">
      <alignment/>
      <protection hidden="1"/>
    </xf>
    <xf numFmtId="0" fontId="7" fillId="0" borderId="9" xfId="0" applyFont="1" applyBorder="1" applyAlignment="1" applyProtection="1">
      <alignment/>
      <protection hidden="1"/>
    </xf>
    <xf numFmtId="0" fontId="7" fillId="4" borderId="7" xfId="0" applyFont="1" applyFill="1" applyBorder="1" applyAlignment="1" applyProtection="1">
      <alignment/>
      <protection hidden="1"/>
    </xf>
    <xf numFmtId="0" fontId="7" fillId="0" borderId="4" xfId="0" applyFont="1" applyBorder="1" applyAlignment="1" applyProtection="1">
      <alignment/>
      <protection hidden="1"/>
    </xf>
    <xf numFmtId="0" fontId="7" fillId="4" borderId="6" xfId="0" applyFont="1" applyFill="1" applyBorder="1" applyAlignment="1" applyProtection="1">
      <alignment/>
      <protection hidden="1"/>
    </xf>
    <xf numFmtId="0" fontId="7" fillId="0" borderId="12" xfId="0" applyFont="1" applyBorder="1" applyAlignment="1" applyProtection="1">
      <alignment/>
      <protection hidden="1"/>
    </xf>
    <xf numFmtId="0" fontId="7" fillId="0" borderId="14" xfId="0" applyFont="1" applyBorder="1" applyAlignment="1" applyProtection="1">
      <alignment/>
      <protection hidden="1"/>
    </xf>
    <xf numFmtId="0" fontId="7" fillId="4" borderId="17" xfId="0" applyFont="1" applyFill="1" applyBorder="1" applyAlignment="1" applyProtection="1">
      <alignment/>
      <protection hidden="1"/>
    </xf>
    <xf numFmtId="0" fontId="7" fillId="4" borderId="0" xfId="0" applyFont="1" applyFill="1" applyAlignment="1" applyProtection="1">
      <alignment horizontal="left" vertical="center"/>
      <protection hidden="1"/>
    </xf>
    <xf numFmtId="0" fontId="6" fillId="3" borderId="4" xfId="0" applyFont="1" applyFill="1" applyBorder="1" applyAlignment="1" applyProtection="1">
      <alignment/>
      <protection locked="0"/>
    </xf>
    <xf numFmtId="0" fontId="6" fillId="3" borderId="2" xfId="0" applyFont="1" applyFill="1" applyBorder="1" applyAlignment="1" applyProtection="1">
      <alignment/>
      <protection locked="0"/>
    </xf>
    <xf numFmtId="0" fontId="6" fillId="3" borderId="9" xfId="0" applyFont="1" applyFill="1" applyBorder="1" applyAlignment="1" applyProtection="1">
      <alignment/>
      <protection locked="0"/>
    </xf>
    <xf numFmtId="0" fontId="7" fillId="3" borderId="10" xfId="0" applyFont="1" applyFill="1" applyBorder="1" applyAlignment="1" applyProtection="1">
      <alignment horizontal="left"/>
      <protection locked="0"/>
    </xf>
    <xf numFmtId="0" fontId="7" fillId="3" borderId="0" xfId="0" applyFont="1" applyFill="1" applyBorder="1" applyAlignment="1" applyProtection="1">
      <alignment horizontal="left"/>
      <protection locked="0"/>
    </xf>
    <xf numFmtId="0" fontId="6" fillId="3" borderId="5" xfId="0" applyFont="1" applyFill="1" applyBorder="1" applyAlignment="1" applyProtection="1">
      <alignment/>
      <protection locked="0"/>
    </xf>
    <xf numFmtId="0" fontId="7" fillId="3" borderId="4" xfId="0" applyFont="1" applyFill="1" applyBorder="1" applyAlignment="1" applyProtection="1">
      <alignment horizontal="left"/>
      <protection locked="0"/>
    </xf>
    <xf numFmtId="0" fontId="7" fillId="3" borderId="2" xfId="0" applyFont="1" applyFill="1" applyBorder="1" applyAlignment="1" applyProtection="1">
      <alignment horizontal="left"/>
      <protection locked="0"/>
    </xf>
    <xf numFmtId="0" fontId="7" fillId="3" borderId="14" xfId="0" applyFont="1" applyFill="1" applyBorder="1" applyAlignment="1" applyProtection="1">
      <alignment horizontal="left"/>
      <protection locked="0"/>
    </xf>
    <xf numFmtId="189" fontId="4" fillId="3" borderId="3" xfId="0" applyNumberFormat="1"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wrapText="1"/>
      <protection hidden="1"/>
    </xf>
    <xf numFmtId="37" fontId="4" fillId="3" borderId="5" xfId="0" applyNumberFormat="1" applyFont="1" applyFill="1" applyBorder="1" applyAlignment="1" applyProtection="1">
      <alignment horizontal="right" vertical="center"/>
      <protection hidden="1"/>
    </xf>
    <xf numFmtId="0" fontId="7" fillId="0" borderId="13" xfId="0" applyFont="1" applyFill="1" applyBorder="1" applyAlignment="1" applyProtection="1">
      <alignment horizontal="center"/>
      <protection hidden="1"/>
    </xf>
    <xf numFmtId="0" fontId="7" fillId="0" borderId="13" xfId="0" applyFont="1" applyFill="1" applyBorder="1" applyAlignment="1" applyProtection="1">
      <alignment/>
      <protection hidden="1"/>
    </xf>
    <xf numFmtId="0" fontId="6" fillId="2" borderId="18"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xf numFmtId="0" fontId="6" fillId="2" borderId="19" xfId="0" applyFont="1" applyFill="1" applyBorder="1" applyAlignment="1" applyProtection="1">
      <alignment/>
      <protection hidden="1"/>
    </xf>
    <xf numFmtId="0" fontId="7" fillId="4" borderId="0" xfId="0" applyFont="1" applyFill="1" applyAlignment="1" applyProtection="1">
      <alignment vertical="top"/>
      <protection hidden="1"/>
    </xf>
    <xf numFmtId="0" fontId="6" fillId="4" borderId="0" xfId="0" applyFont="1" applyFill="1" applyAlignment="1" applyProtection="1">
      <alignment vertical="top"/>
      <protection hidden="1"/>
    </xf>
    <xf numFmtId="171" fontId="7" fillId="4" borderId="0" xfId="0" applyNumberFormat="1" applyFont="1" applyFill="1" applyAlignment="1" applyProtection="1">
      <alignment vertical="top"/>
      <protection hidden="1"/>
    </xf>
    <xf numFmtId="188" fontId="7" fillId="0" borderId="0" xfId="0" applyNumberFormat="1" applyFont="1" applyBorder="1" applyAlignment="1" applyProtection="1">
      <alignment horizontal="right" vertical="top"/>
      <protection hidden="1"/>
    </xf>
    <xf numFmtId="0" fontId="6" fillId="0" borderId="13" xfId="0" applyFont="1" applyFill="1" applyBorder="1" applyAlignment="1" applyProtection="1">
      <alignment horizontal="center"/>
      <protection hidden="1"/>
    </xf>
    <xf numFmtId="0" fontId="6" fillId="0" borderId="13" xfId="0" applyFont="1" applyFill="1" applyBorder="1" applyAlignment="1" applyProtection="1">
      <alignment/>
      <protection hidden="1"/>
    </xf>
    <xf numFmtId="171" fontId="6" fillId="2" borderId="18" xfId="0" applyNumberFormat="1" applyFont="1" applyFill="1" applyBorder="1" applyAlignment="1" applyProtection="1">
      <alignment horizontal="center"/>
      <protection hidden="1"/>
    </xf>
    <xf numFmtId="0" fontId="6" fillId="2" borderId="20" xfId="0" applyFont="1" applyFill="1" applyBorder="1" applyAlignment="1" applyProtection="1">
      <alignment horizontal="center"/>
      <protection hidden="1"/>
    </xf>
    <xf numFmtId="3" fontId="6" fillId="2" borderId="3" xfId="0" applyNumberFormat="1" applyFont="1" applyFill="1" applyBorder="1" applyAlignment="1" applyProtection="1">
      <alignment/>
      <protection hidden="1"/>
    </xf>
    <xf numFmtId="0" fontId="6" fillId="2" borderId="2" xfId="0" applyFont="1" applyFill="1" applyBorder="1" applyAlignment="1" applyProtection="1">
      <alignment/>
      <protection hidden="1"/>
    </xf>
    <xf numFmtId="3" fontId="6" fillId="2" borderId="2" xfId="0" applyNumberFormat="1" applyFont="1" applyFill="1" applyBorder="1" applyAlignment="1" applyProtection="1">
      <alignment/>
      <protection hidden="1"/>
    </xf>
    <xf numFmtId="3" fontId="7" fillId="0" borderId="8" xfId="0" applyNumberFormat="1" applyFont="1" applyFill="1" applyBorder="1" applyAlignment="1" applyProtection="1">
      <alignment/>
      <protection hidden="1"/>
    </xf>
    <xf numFmtId="0" fontId="6" fillId="2" borderId="3" xfId="0" applyFont="1" applyFill="1" applyBorder="1" applyAlignment="1" applyProtection="1">
      <alignment/>
      <protection hidden="1"/>
    </xf>
    <xf numFmtId="171" fontId="6" fillId="2" borderId="3" xfId="0" applyNumberFormat="1" applyFont="1" applyFill="1" applyBorder="1" applyAlignment="1" applyProtection="1">
      <alignment/>
      <protection hidden="1"/>
    </xf>
    <xf numFmtId="37" fontId="7" fillId="0" borderId="0" xfId="0" applyNumberFormat="1" applyFont="1" applyFill="1" applyBorder="1" applyAlignment="1" applyProtection="1">
      <alignment horizontal="center" vertical="center"/>
      <protection hidden="1"/>
    </xf>
    <xf numFmtId="37" fontId="7"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0" fontId="6" fillId="0" borderId="4" xfId="0" applyFont="1" applyFill="1" applyBorder="1" applyAlignment="1" applyProtection="1">
      <alignment horizontal="left"/>
      <protection hidden="1"/>
    </xf>
    <xf numFmtId="0" fontId="4" fillId="0" borderId="2" xfId="20" applyFont="1" applyFill="1" applyBorder="1" applyAlignment="1" applyProtection="1">
      <alignment horizontal="left" vertical="center"/>
      <protection hidden="1"/>
    </xf>
    <xf numFmtId="0" fontId="6" fillId="0" borderId="21" xfId="0" applyFont="1" applyBorder="1" applyAlignment="1" applyProtection="1">
      <alignment/>
      <protection/>
    </xf>
    <xf numFmtId="0" fontId="6" fillId="0" borderId="22" xfId="0" applyFont="1" applyBorder="1" applyAlignment="1" applyProtection="1">
      <alignment/>
      <protection/>
    </xf>
    <xf numFmtId="0" fontId="7" fillId="0" borderId="22" xfId="0" applyFont="1" applyBorder="1" applyAlignment="1" applyProtection="1">
      <alignment/>
      <protection/>
    </xf>
    <xf numFmtId="0" fontId="7" fillId="0" borderId="15" xfId="0" applyFont="1" applyBorder="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Alignment="1" applyProtection="1">
      <alignment/>
      <protection/>
    </xf>
    <xf numFmtId="0" fontId="7" fillId="0" borderId="0" xfId="0" applyFont="1" applyBorder="1" applyAlignment="1" applyProtection="1">
      <alignment horizontal="justify" wrapText="1"/>
      <protection/>
    </xf>
    <xf numFmtId="0" fontId="7" fillId="0" borderId="0" xfId="0" applyFont="1" applyBorder="1" applyAlignment="1" applyProtection="1">
      <alignment horizontal="justify" vertical="top" wrapText="1"/>
      <protection/>
    </xf>
    <xf numFmtId="0" fontId="7" fillId="0" borderId="23" xfId="0" applyFont="1" applyBorder="1" applyAlignment="1" applyProtection="1">
      <alignment/>
      <protection/>
    </xf>
    <xf numFmtId="0" fontId="7" fillId="0" borderId="16" xfId="0" applyFont="1" applyBorder="1" applyAlignment="1" applyProtection="1">
      <alignment/>
      <protection/>
    </xf>
    <xf numFmtId="0" fontId="7" fillId="0" borderId="16" xfId="0" applyFont="1" applyBorder="1" applyAlignment="1" applyProtection="1">
      <alignment horizontal="justify" vertical="top" wrapText="1"/>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5" xfId="0" applyFont="1" applyBorder="1" applyAlignment="1" applyProtection="1">
      <alignment horizontal="justify" vertical="top" wrapText="1"/>
      <protection/>
    </xf>
    <xf numFmtId="0" fontId="7" fillId="0" borderId="26" xfId="0" applyFont="1" applyBorder="1" applyAlignment="1" applyProtection="1">
      <alignment horizontal="justify" vertical="top" wrapText="1"/>
      <protection/>
    </xf>
    <xf numFmtId="0" fontId="7" fillId="0" borderId="15" xfId="0" applyFont="1" applyBorder="1" applyAlignment="1" applyProtection="1">
      <alignment/>
      <protection/>
    </xf>
    <xf numFmtId="0" fontId="0" fillId="0" borderId="15" xfId="0" applyBorder="1" applyAlignment="1">
      <alignment/>
    </xf>
    <xf numFmtId="0" fontId="0" fillId="0" borderId="0" xfId="0" applyBorder="1" applyAlignment="1">
      <alignment/>
    </xf>
    <xf numFmtId="0" fontId="0" fillId="0" borderId="0" xfId="0" applyBorder="1" applyAlignment="1" applyProtection="1">
      <alignment/>
      <protection/>
    </xf>
    <xf numFmtId="0" fontId="7" fillId="0" borderId="15" xfId="0" applyFont="1" applyBorder="1" applyAlignment="1" applyProtection="1">
      <alignment horizontal="justify" vertical="top" wrapText="1"/>
      <protection/>
    </xf>
    <xf numFmtId="0" fontId="12" fillId="0" borderId="0" xfId="0" applyFont="1" applyBorder="1" applyAlignment="1" applyProtection="1">
      <alignment/>
      <protection/>
    </xf>
    <xf numFmtId="0" fontId="12" fillId="0" borderId="0" xfId="0" applyFont="1" applyBorder="1" applyAlignment="1" applyProtection="1">
      <alignment horizontal="left"/>
      <protection/>
    </xf>
    <xf numFmtId="0" fontId="12" fillId="0" borderId="0" xfId="0" applyFont="1" applyAlignment="1" applyProtection="1">
      <alignment/>
      <protection/>
    </xf>
    <xf numFmtId="37" fontId="12" fillId="0" borderId="0" xfId="0" applyNumberFormat="1" applyFont="1" applyFill="1" applyBorder="1" applyAlignment="1" applyProtection="1">
      <alignment vertical="center"/>
      <protection/>
    </xf>
    <xf numFmtId="0" fontId="16" fillId="0" borderId="0" xfId="0" applyFont="1" applyBorder="1" applyAlignment="1" applyProtection="1">
      <alignment/>
      <protection/>
    </xf>
    <xf numFmtId="0" fontId="7" fillId="0" borderId="0" xfId="0" applyFont="1" applyBorder="1" applyAlignment="1" applyProtection="1">
      <alignment horizontal="left"/>
      <protection/>
    </xf>
    <xf numFmtId="0" fontId="7" fillId="0" borderId="0" xfId="0" applyFont="1" applyAlignment="1" applyProtection="1">
      <alignment/>
      <protection/>
    </xf>
    <xf numFmtId="37" fontId="7" fillId="0" borderId="0" xfId="0" applyNumberFormat="1" applyFont="1" applyFill="1" applyBorder="1" applyAlignment="1" applyProtection="1">
      <alignment vertical="center"/>
      <protection/>
    </xf>
    <xf numFmtId="0" fontId="8" fillId="0" borderId="0" xfId="0" applyFont="1" applyBorder="1" applyAlignment="1" applyProtection="1">
      <alignment/>
      <protection/>
    </xf>
    <xf numFmtId="0" fontId="7" fillId="0" borderId="0" xfId="0" applyFont="1" applyFill="1" applyAlignment="1" applyProtection="1">
      <alignment/>
      <protection/>
    </xf>
    <xf numFmtId="0" fontId="10" fillId="0" borderId="0" xfId="0" applyFont="1" applyFill="1" applyAlignment="1" applyProtection="1">
      <alignment/>
      <protection/>
    </xf>
    <xf numFmtId="0" fontId="17" fillId="0" borderId="0" xfId="0" applyFont="1" applyFill="1" applyAlignment="1" applyProtection="1">
      <alignment/>
      <protection/>
    </xf>
    <xf numFmtId="0" fontId="18" fillId="0" borderId="0" xfId="0" applyFont="1" applyFill="1" applyAlignment="1" applyProtection="1">
      <alignment/>
      <protection/>
    </xf>
    <xf numFmtId="0" fontId="12" fillId="0" borderId="0" xfId="0" applyFont="1" applyFill="1" applyAlignment="1" applyProtection="1">
      <alignment/>
      <protection/>
    </xf>
    <xf numFmtId="0" fontId="19" fillId="0" borderId="0" xfId="0" applyFont="1" applyFill="1" applyAlignment="1" applyProtection="1">
      <alignment/>
      <protection/>
    </xf>
    <xf numFmtId="0" fontId="0" fillId="0" borderId="0" xfId="0" applyFill="1" applyAlignment="1" applyProtection="1">
      <alignment/>
      <protection/>
    </xf>
    <xf numFmtId="0" fontId="6" fillId="0"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7" fillId="0" borderId="0" xfId="0" applyFont="1" applyFill="1" applyBorder="1" applyAlignment="1" applyProtection="1">
      <alignment/>
      <protection/>
    </xf>
    <xf numFmtId="175" fontId="6" fillId="3" borderId="3" xfId="0" applyNumberFormat="1" applyFont="1" applyFill="1" applyBorder="1" applyAlignment="1" applyProtection="1">
      <alignment horizontal="left"/>
      <protection locked="0"/>
    </xf>
    <xf numFmtId="0" fontId="6" fillId="3" borderId="3" xfId="0" applyFont="1" applyFill="1" applyBorder="1" applyAlignment="1" applyProtection="1">
      <alignment horizontal="left"/>
      <protection locked="0"/>
    </xf>
    <xf numFmtId="0" fontId="6" fillId="3" borderId="8" xfId="0"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6" fillId="3" borderId="0" xfId="0" applyFont="1" applyFill="1" applyBorder="1" applyAlignment="1" applyProtection="1">
      <alignment horizontal="left"/>
      <protection locked="0"/>
    </xf>
    <xf numFmtId="0" fontId="6" fillId="3" borderId="11" xfId="0" applyFont="1" applyFill="1" applyBorder="1" applyAlignment="1" applyProtection="1">
      <alignment horizontal="left"/>
      <protection locked="0"/>
    </xf>
    <xf numFmtId="0" fontId="6" fillId="3" borderId="13"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18" fillId="0" borderId="0" xfId="0" applyFont="1" applyFill="1" applyBorder="1" applyAlignment="1" applyProtection="1">
      <alignment/>
      <protection/>
    </xf>
    <xf numFmtId="0" fontId="6" fillId="3" borderId="7" xfId="0" applyFont="1" applyFill="1" applyBorder="1" applyAlignment="1" applyProtection="1">
      <alignment horizontal="left"/>
      <protection locked="0"/>
    </xf>
    <xf numFmtId="0" fontId="6" fillId="3" borderId="10" xfId="0"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0" fontId="8" fillId="0" borderId="0" xfId="0" applyFont="1" applyFill="1" applyAlignment="1" applyProtection="1">
      <alignment/>
      <protection hidden="1"/>
    </xf>
    <xf numFmtId="4" fontId="7" fillId="0" borderId="6" xfId="0" applyNumberFormat="1" applyFont="1" applyFill="1" applyBorder="1" applyAlignment="1" applyProtection="1">
      <alignment/>
      <protection hidden="1"/>
    </xf>
    <xf numFmtId="170" fontId="7" fillId="0" borderId="6" xfId="0" applyNumberFormat="1" applyFont="1" applyFill="1" applyBorder="1" applyAlignment="1" applyProtection="1">
      <alignment/>
      <protection hidden="1"/>
    </xf>
    <xf numFmtId="4" fontId="7" fillId="0" borderId="3" xfId="0" applyNumberFormat="1" applyFont="1" applyFill="1" applyBorder="1" applyAlignment="1" applyProtection="1">
      <alignment/>
      <protection hidden="1"/>
    </xf>
    <xf numFmtId="170" fontId="7" fillId="0" borderId="3" xfId="0" applyNumberFormat="1" applyFont="1" applyFill="1" applyBorder="1" applyAlignment="1" applyProtection="1">
      <alignment/>
      <protection hidden="1"/>
    </xf>
    <xf numFmtId="171" fontId="7" fillId="0" borderId="3" xfId="0" applyNumberFormat="1" applyFont="1" applyFill="1" applyBorder="1" applyAlignment="1" applyProtection="1">
      <alignment/>
      <protection hidden="1"/>
    </xf>
    <xf numFmtId="0" fontId="8" fillId="0" borderId="0" xfId="0" applyFont="1" applyFill="1" applyBorder="1" applyAlignment="1" applyProtection="1">
      <alignment horizontal="left"/>
      <protection hidden="1"/>
    </xf>
    <xf numFmtId="0" fontId="7" fillId="0" borderId="24" xfId="0" applyFont="1" applyFill="1" applyBorder="1" applyAlignment="1" applyProtection="1">
      <alignment horizontal="left"/>
      <protection hidden="1"/>
    </xf>
    <xf numFmtId="0" fontId="7" fillId="0" borderId="26" xfId="0" applyFont="1" applyFill="1" applyBorder="1" applyAlignment="1" applyProtection="1">
      <alignment horizontal="left"/>
      <protection hidden="1"/>
    </xf>
    <xf numFmtId="37" fontId="7" fillId="0" borderId="0" xfId="0" applyNumberFormat="1" applyFont="1" applyFill="1" applyBorder="1" applyAlignment="1" applyProtection="1">
      <alignment horizontal="right" vertical="center"/>
      <protection hidden="1"/>
    </xf>
    <xf numFmtId="0" fontId="7" fillId="4" borderId="0" xfId="0" applyFont="1" applyFill="1" applyAlignment="1" applyProtection="1">
      <alignment vertical="top" wrapText="1"/>
      <protection hidden="1"/>
    </xf>
    <xf numFmtId="0" fontId="0" fillId="0" borderId="0" xfId="0" applyAlignment="1" applyProtection="1">
      <alignment vertical="top" wrapText="1"/>
      <protection hidden="1"/>
    </xf>
    <xf numFmtId="0" fontId="6" fillId="0" borderId="0"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15" fontId="7" fillId="0" borderId="0" xfId="0" applyNumberFormat="1" applyFont="1" applyFill="1" applyBorder="1" applyAlignment="1" applyProtection="1" quotePrefix="1">
      <alignment horizontal="right" vertical="center"/>
      <protection hidden="1"/>
    </xf>
    <xf numFmtId="0" fontId="7" fillId="0" borderId="4" xfId="0" applyFont="1" applyFill="1" applyBorder="1" applyAlignment="1" applyProtection="1">
      <alignment horizontal="center"/>
      <protection hidden="1"/>
    </xf>
    <xf numFmtId="0" fontId="0" fillId="0" borderId="2" xfId="0" applyBorder="1" applyAlignment="1">
      <alignment horizontal="center"/>
    </xf>
    <xf numFmtId="0" fontId="0" fillId="0" borderId="5" xfId="0" applyBorder="1" applyAlignment="1">
      <alignment horizontal="center"/>
    </xf>
    <xf numFmtId="0" fontId="7" fillId="0" borderId="0" xfId="0" applyFont="1" applyBorder="1" applyAlignment="1" applyProtection="1">
      <alignment wrapText="1"/>
      <protection/>
    </xf>
    <xf numFmtId="0" fontId="0" fillId="0" borderId="0" xfId="0" applyBorder="1" applyAlignment="1">
      <alignment wrapText="1"/>
    </xf>
    <xf numFmtId="0" fontId="0" fillId="0" borderId="16" xfId="0" applyBorder="1" applyAlignment="1">
      <alignment wrapText="1"/>
    </xf>
    <xf numFmtId="0" fontId="7" fillId="0" borderId="0" xfId="0" applyFont="1" applyFill="1" applyAlignment="1" applyProtection="1">
      <alignment wrapText="1"/>
      <protection/>
    </xf>
    <xf numFmtId="0" fontId="0" fillId="0" borderId="0" xfId="0" applyAlignment="1">
      <alignment wrapText="1"/>
    </xf>
    <xf numFmtId="0" fontId="7" fillId="0" borderId="0" xfId="0" applyFont="1" applyFill="1" applyBorder="1" applyAlignment="1" applyProtection="1">
      <alignment horizontal="left" vertical="center"/>
      <protection hidden="1"/>
    </xf>
    <xf numFmtId="0" fontId="4" fillId="0" borderId="7" xfId="20" applyFont="1" applyFill="1" applyBorder="1" applyAlignment="1" applyProtection="1">
      <alignment horizontal="left" vertical="top" wrapText="1"/>
      <protection hidden="1"/>
    </xf>
    <xf numFmtId="0" fontId="4" fillId="0" borderId="8" xfId="20" applyFont="1" applyFill="1" applyBorder="1" applyAlignment="1" applyProtection="1">
      <alignment horizontal="left" vertical="top" wrapText="1"/>
      <protection hidden="1"/>
    </xf>
    <xf numFmtId="0" fontId="4" fillId="0" borderId="9" xfId="20" applyFont="1" applyFill="1" applyBorder="1" applyAlignment="1" applyProtection="1">
      <alignment horizontal="left" vertical="top" wrapText="1"/>
      <protection hidden="1"/>
    </xf>
    <xf numFmtId="0" fontId="4" fillId="0" borderId="10" xfId="20" applyFont="1" applyFill="1" applyBorder="1" applyAlignment="1" applyProtection="1">
      <alignment horizontal="left" vertical="top" wrapText="1"/>
      <protection hidden="1"/>
    </xf>
    <xf numFmtId="0" fontId="4" fillId="0" borderId="0" xfId="20" applyFont="1" applyFill="1" applyBorder="1" applyAlignment="1" applyProtection="1">
      <alignment horizontal="left" vertical="top" wrapText="1"/>
      <protection hidden="1"/>
    </xf>
    <xf numFmtId="0" fontId="4" fillId="0" borderId="11" xfId="20" applyFont="1" applyFill="1" applyBorder="1" applyAlignment="1" applyProtection="1">
      <alignment horizontal="left" vertical="top" wrapText="1"/>
      <protection hidden="1"/>
    </xf>
    <xf numFmtId="0" fontId="4" fillId="0" borderId="12" xfId="20" applyFont="1" applyFill="1" applyBorder="1" applyAlignment="1" applyProtection="1">
      <alignment horizontal="left" vertical="top" wrapText="1"/>
      <protection hidden="1"/>
    </xf>
    <xf numFmtId="0" fontId="4" fillId="0" borderId="13" xfId="20" applyFont="1" applyFill="1" applyBorder="1" applyAlignment="1" applyProtection="1">
      <alignment horizontal="left" vertical="top" wrapText="1"/>
      <protection hidden="1"/>
    </xf>
    <xf numFmtId="0" fontId="4" fillId="0" borderId="14" xfId="20" applyFont="1" applyFill="1" applyBorder="1" applyAlignment="1" applyProtection="1">
      <alignment horizontal="left" vertical="top" wrapText="1"/>
      <protection hidden="1"/>
    </xf>
    <xf numFmtId="37" fontId="4" fillId="3" borderId="4" xfId="0" applyNumberFormat="1" applyFont="1" applyFill="1" applyBorder="1" applyAlignment="1" applyProtection="1">
      <alignment horizontal="left" vertical="center"/>
      <protection hidden="1"/>
    </xf>
    <xf numFmtId="0" fontId="0" fillId="3" borderId="2" xfId="0" applyFill="1" applyBorder="1" applyAlignment="1">
      <alignment horizontal="left" vertical="center"/>
    </xf>
    <xf numFmtId="37" fontId="4" fillId="0" borderId="0" xfId="0" applyNumberFormat="1"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0" fontId="4" fillId="0" borderId="9"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37" fontId="7" fillId="0" borderId="0" xfId="0" applyNumberFormat="1" applyFont="1" applyFill="1" applyBorder="1" applyAlignment="1" applyProtection="1">
      <alignment horizontal="center" vertical="center"/>
      <protection hidden="1"/>
    </xf>
    <xf numFmtId="37" fontId="7" fillId="0" borderId="0"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7" fillId="4" borderId="21" xfId="0" applyFont="1" applyFill="1" applyBorder="1" applyAlignment="1" applyProtection="1">
      <alignment horizontal="left"/>
      <protection hidden="1"/>
    </xf>
    <xf numFmtId="0" fontId="7" fillId="0" borderId="23" xfId="0" applyFont="1" applyBorder="1" applyAlignment="1" applyProtection="1">
      <alignment horizontal="left"/>
      <protection hidden="1"/>
    </xf>
    <xf numFmtId="3" fontId="7" fillId="3" borderId="4" xfId="0" applyNumberFormat="1" applyFont="1" applyFill="1" applyBorder="1" applyAlignment="1" applyProtection="1">
      <alignment/>
      <protection locked="0"/>
    </xf>
    <xf numFmtId="0" fontId="0" fillId="0" borderId="5" xfId="0" applyBorder="1" applyAlignment="1">
      <alignment/>
    </xf>
    <xf numFmtId="0" fontId="6" fillId="4" borderId="0" xfId="0" applyFont="1" applyFill="1" applyAlignment="1" applyProtection="1">
      <alignment horizontal="left"/>
      <protection hidden="1"/>
    </xf>
    <xf numFmtId="0" fontId="6" fillId="2" borderId="17" xfId="0" applyFont="1" applyFill="1" applyBorder="1" applyAlignment="1" applyProtection="1">
      <alignment horizontal="center"/>
      <protection hidden="1"/>
    </xf>
    <xf numFmtId="0" fontId="6" fillId="2" borderId="17" xfId="0" applyFont="1" applyFill="1" applyBorder="1" applyAlignment="1" applyProtection="1">
      <alignment/>
      <protection hidden="1"/>
    </xf>
    <xf numFmtId="3" fontId="7" fillId="4" borderId="4" xfId="0" applyNumberFormat="1" applyFont="1" applyFill="1" applyBorder="1" applyAlignment="1" applyProtection="1">
      <alignment/>
      <protection hidden="1"/>
    </xf>
    <xf numFmtId="0" fontId="6" fillId="4" borderId="0" xfId="0" applyFont="1" applyFill="1" applyAlignment="1" applyProtection="1">
      <alignment wrapText="1"/>
      <protection hidden="1"/>
    </xf>
    <xf numFmtId="0" fontId="11" fillId="0" borderId="0" xfId="0" applyFont="1" applyFill="1" applyAlignment="1" applyProtection="1">
      <alignment wrapText="1"/>
      <protection hidden="1"/>
    </xf>
    <xf numFmtId="0" fontId="11" fillId="4" borderId="0" xfId="0" applyFont="1" applyFill="1" applyAlignment="1" applyProtection="1">
      <alignment wrapText="1"/>
      <protection hidden="1"/>
    </xf>
    <xf numFmtId="0" fontId="7" fillId="4" borderId="0" xfId="0" applyFont="1" applyFill="1" applyBorder="1" applyAlignment="1" applyProtection="1">
      <alignment horizontal="left" vertical="top" wrapText="1"/>
      <protection hidden="1"/>
    </xf>
    <xf numFmtId="0" fontId="0" fillId="0" borderId="0" xfId="0" applyAlignment="1">
      <alignment vertical="top" wrapText="1"/>
    </xf>
  </cellXfs>
  <cellStyles count="10">
    <cellStyle name="Normal" xfId="0"/>
    <cellStyle name="Followed Hyperlink" xfId="15"/>
    <cellStyle name="Hyperlink" xfId="16"/>
    <cellStyle name="Comma" xfId="17"/>
    <cellStyle name="Comma [0]" xfId="18"/>
    <cellStyle name="Percent" xfId="19"/>
    <cellStyle name="Standaard_Concept nac 2004 ent II" xfId="20"/>
    <cellStyle name="Tabelstandaard Totaal" xfId="21"/>
    <cellStyle name="Currency" xfId="22"/>
    <cellStyle name="Currency [0]" xfId="23"/>
  </cellStyles>
  <dxfs count="2">
    <dxf>
      <fill>
        <patternFill>
          <bgColor rgb="FFD7DCE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95250</xdr:rowOff>
    </xdr:from>
    <xdr:to>
      <xdr:col>8</xdr:col>
      <xdr:colOff>438150</xdr:colOff>
      <xdr:row>6</xdr:row>
      <xdr:rowOff>9525</xdr:rowOff>
    </xdr:to>
    <xdr:pic>
      <xdr:nvPicPr>
        <xdr:cNvPr id="1" name="Picture 2"/>
        <xdr:cNvPicPr preferRelativeResize="1">
          <a:picLocks noChangeAspect="1"/>
        </xdr:cNvPicPr>
      </xdr:nvPicPr>
      <xdr:blipFill>
        <a:blip r:embed="rId1"/>
        <a:stretch>
          <a:fillRect/>
        </a:stretch>
      </xdr:blipFill>
      <xdr:spPr>
        <a:xfrm>
          <a:off x="6543675" y="95250"/>
          <a:ext cx="1914525" cy="942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2"/>
  <dimension ref="A1:Y70"/>
  <sheetViews>
    <sheetView showGridLines="0" showRowColHeaders="0" showZeros="0" tabSelected="1" showOutlineSymbols="0" zoomScaleSheetLayoutView="100" workbookViewId="0" topLeftCell="A1">
      <selection activeCell="B5" sqref="B5"/>
    </sheetView>
  </sheetViews>
  <sheetFormatPr defaultColWidth="9.140625" defaultRowHeight="12.75"/>
  <cols>
    <col min="1" max="1" width="31.7109375" style="35" customWidth="1"/>
    <col min="2" max="2" width="22.8515625" style="35" customWidth="1"/>
    <col min="3" max="3" width="8.00390625" style="35" customWidth="1"/>
    <col min="4" max="4" width="8.57421875" style="35" customWidth="1"/>
    <col min="5" max="5" width="2.7109375" style="35" customWidth="1"/>
    <col min="6" max="6" width="20.7109375" style="35" customWidth="1"/>
    <col min="7" max="7" width="10.7109375" style="35" customWidth="1"/>
    <col min="8" max="8" width="15.00390625" style="35" customWidth="1"/>
    <col min="9" max="9" width="15.28125" style="35" customWidth="1"/>
    <col min="10" max="10" width="2.57421875" style="35" customWidth="1"/>
    <col min="11" max="16384" width="9.140625" style="35" customWidth="1"/>
  </cols>
  <sheetData>
    <row r="1" spans="1:5" ht="12.75" customHeight="1">
      <c r="A1" s="34" t="s">
        <v>126</v>
      </c>
      <c r="B1" s="34"/>
      <c r="C1" s="36"/>
      <c r="D1" s="36"/>
      <c r="E1" s="36"/>
    </row>
    <row r="2" ht="12.75" customHeight="1"/>
    <row r="3" spans="1:6" ht="17.25" customHeight="1">
      <c r="A3" s="153" t="s">
        <v>65</v>
      </c>
      <c r="B3" s="38">
        <v>2008</v>
      </c>
      <c r="D3" s="37"/>
      <c r="E3" s="37"/>
      <c r="F3" s="37"/>
    </row>
    <row r="4" spans="1:6" ht="12.75" customHeight="1">
      <c r="A4" s="36" t="s">
        <v>103</v>
      </c>
      <c r="B4" s="36"/>
      <c r="C4" s="37"/>
      <c r="D4" s="37"/>
      <c r="E4" s="37"/>
      <c r="F4" s="37"/>
    </row>
    <row r="5" spans="1:12" s="36" customFormat="1" ht="12.75" customHeight="1">
      <c r="A5" s="37"/>
      <c r="B5" s="37"/>
      <c r="C5" s="37"/>
      <c r="D5" s="37"/>
      <c r="E5" s="37"/>
      <c r="F5" s="37"/>
      <c r="G5" s="39"/>
      <c r="H5" s="39"/>
      <c r="I5" s="39"/>
      <c r="J5" s="39"/>
      <c r="K5" s="39"/>
      <c r="L5" s="39"/>
    </row>
    <row r="6" spans="1:12" s="36" customFormat="1" ht="12.75" customHeight="1">
      <c r="A6" s="37"/>
      <c r="B6" s="37"/>
      <c r="C6" s="37"/>
      <c r="D6" s="37"/>
      <c r="E6" s="37"/>
      <c r="F6" s="37"/>
      <c r="G6" s="39"/>
      <c r="H6" s="39"/>
      <c r="I6" s="39"/>
      <c r="J6" s="39"/>
      <c r="K6" s="39"/>
      <c r="L6" s="39"/>
    </row>
    <row r="7" s="36" customFormat="1" ht="12.75" customHeight="1"/>
    <row r="8" spans="1:15" s="36" customFormat="1" ht="12.75" customHeight="1">
      <c r="A8" s="5"/>
      <c r="B8" s="5"/>
      <c r="C8" s="1"/>
      <c r="D8" s="1"/>
      <c r="F8" s="8" t="s">
        <v>51</v>
      </c>
      <c r="G8" s="1"/>
      <c r="H8" s="1"/>
      <c r="J8" s="1"/>
      <c r="K8" s="1"/>
      <c r="L8" s="1"/>
      <c r="M8" s="1"/>
      <c r="N8" s="1"/>
      <c r="O8" s="1"/>
    </row>
    <row r="9" spans="1:18" s="36" customFormat="1" ht="12.75" customHeight="1">
      <c r="A9" s="21" t="str">
        <f>IF(OR($D10=0),"U dient het NZa-nummer in te vullen.","")</f>
        <v>U dient het NZa-nummer in te vullen.</v>
      </c>
      <c r="B9" s="22"/>
      <c r="C9" s="40" t="s">
        <v>72</v>
      </c>
      <c r="D9" s="41" t="s">
        <v>73</v>
      </c>
      <c r="F9" s="8" t="s">
        <v>52</v>
      </c>
      <c r="G9" s="224"/>
      <c r="H9" s="225"/>
      <c r="I9" s="226"/>
      <c r="J9" s="5"/>
      <c r="K9" s="5"/>
      <c r="L9" s="253"/>
      <c r="M9" s="253"/>
      <c r="N9" s="253"/>
      <c r="O9" s="251"/>
      <c r="P9" s="251"/>
      <c r="Q9" s="251"/>
      <c r="R9" s="251"/>
    </row>
    <row r="10" spans="1:14" s="36" customFormat="1" ht="12.75" customHeight="1">
      <c r="A10" s="9" t="s">
        <v>74</v>
      </c>
      <c r="B10" s="10"/>
      <c r="C10" s="43">
        <v>60</v>
      </c>
      <c r="D10" s="129"/>
      <c r="F10" s="8" t="s">
        <v>53</v>
      </c>
      <c r="G10" s="224">
        <v>0</v>
      </c>
      <c r="H10" s="225"/>
      <c r="I10" s="226"/>
      <c r="J10" s="4"/>
      <c r="K10" s="252"/>
      <c r="L10" s="252"/>
      <c r="M10" s="252"/>
      <c r="N10" s="252"/>
    </row>
    <row r="11" spans="1:14" s="36" customFormat="1" ht="12.75" customHeight="1">
      <c r="A11" s="9" t="s">
        <v>105</v>
      </c>
      <c r="B11" s="6"/>
      <c r="C11" s="155"/>
      <c r="D11" s="129"/>
      <c r="F11" s="8" t="s">
        <v>54</v>
      </c>
      <c r="G11" s="224">
        <v>1</v>
      </c>
      <c r="H11" s="225"/>
      <c r="I11" s="226"/>
      <c r="J11" s="4"/>
      <c r="K11" s="152"/>
      <c r="L11" s="152"/>
      <c r="M11" s="152"/>
      <c r="N11" s="152"/>
    </row>
    <row r="12" spans="1:18" s="36" customFormat="1" ht="12.75" customHeight="1">
      <c r="A12" s="154" t="s">
        <v>104</v>
      </c>
      <c r="B12" s="6"/>
      <c r="C12" s="10"/>
      <c r="D12" s="1"/>
      <c r="E12" s="1"/>
      <c r="J12" s="44"/>
      <c r="K12" s="44"/>
      <c r="L12" s="232"/>
      <c r="M12" s="232"/>
      <c r="N12" s="232"/>
      <c r="O12" s="251"/>
      <c r="P12" s="251"/>
      <c r="Q12" s="251"/>
      <c r="R12" s="251"/>
    </row>
    <row r="13" spans="1:18" s="36" customFormat="1" ht="12.75" customHeight="1">
      <c r="A13" s="5"/>
      <c r="B13" s="1"/>
      <c r="C13" s="1"/>
      <c r="D13" s="1"/>
      <c r="E13" s="1"/>
      <c r="J13" s="44"/>
      <c r="L13" s="4"/>
      <c r="M13" s="4"/>
      <c r="N13" s="4"/>
      <c r="O13" s="151"/>
      <c r="P13" s="151"/>
      <c r="Q13" s="151"/>
      <c r="R13" s="151"/>
    </row>
    <row r="14" spans="1:18" s="36" customFormat="1" ht="12.75" customHeight="1">
      <c r="A14" s="156" t="s">
        <v>106</v>
      </c>
      <c r="B14" s="157"/>
      <c r="C14" s="157"/>
      <c r="D14" s="157"/>
      <c r="E14" s="158"/>
      <c r="F14" s="158"/>
      <c r="G14" s="158"/>
      <c r="H14" s="158"/>
      <c r="I14" s="166"/>
      <c r="J14" s="173"/>
      <c r="K14" s="162"/>
      <c r="L14" s="162"/>
      <c r="M14" s="162"/>
      <c r="N14" s="4"/>
      <c r="O14" s="151"/>
      <c r="P14" s="151"/>
      <c r="Q14" s="151"/>
      <c r="R14" s="151"/>
    </row>
    <row r="15" spans="1:18" s="36" customFormat="1" ht="12.75" customHeight="1">
      <c r="A15" s="159"/>
      <c r="B15" s="160"/>
      <c r="C15" s="161"/>
      <c r="D15" s="161"/>
      <c r="E15" s="160"/>
      <c r="F15" s="160"/>
      <c r="G15" s="160"/>
      <c r="H15" s="160"/>
      <c r="I15" s="167"/>
      <c r="J15" s="173"/>
      <c r="K15" s="162"/>
      <c r="L15" s="162"/>
      <c r="M15" s="162"/>
      <c r="N15" s="4"/>
      <c r="O15" s="151"/>
      <c r="P15" s="151"/>
      <c r="Q15" s="151"/>
      <c r="R15" s="151"/>
    </row>
    <row r="16" spans="1:18" s="36" customFormat="1" ht="12.75" customHeight="1">
      <c r="A16" s="159"/>
      <c r="B16" s="227" t="s">
        <v>107</v>
      </c>
      <c r="C16" s="228"/>
      <c r="D16" s="228"/>
      <c r="E16" s="228"/>
      <c r="F16" s="228"/>
      <c r="G16" s="228"/>
      <c r="H16" s="228"/>
      <c r="I16" s="229"/>
      <c r="J16" s="174"/>
      <c r="K16" s="44"/>
      <c r="L16" s="162"/>
      <c r="M16" s="162"/>
      <c r="N16" s="4"/>
      <c r="O16" s="151"/>
      <c r="P16" s="151"/>
      <c r="Q16" s="151"/>
      <c r="R16" s="151"/>
    </row>
    <row r="17" spans="1:18" s="36" customFormat="1" ht="12.75" customHeight="1">
      <c r="A17" s="159"/>
      <c r="B17" s="228"/>
      <c r="C17" s="228"/>
      <c r="D17" s="228"/>
      <c r="E17" s="228"/>
      <c r="F17" s="228"/>
      <c r="G17" s="228"/>
      <c r="H17" s="228"/>
      <c r="I17" s="229"/>
      <c r="J17" s="174"/>
      <c r="K17" s="175"/>
      <c r="L17" s="176"/>
      <c r="M17" s="176"/>
      <c r="N17" s="4"/>
      <c r="O17" s="151"/>
      <c r="P17" s="151"/>
      <c r="Q17" s="151"/>
      <c r="R17" s="151"/>
    </row>
    <row r="18" spans="1:18" s="36" customFormat="1" ht="12.75" customHeight="1">
      <c r="A18" s="159"/>
      <c r="B18" s="165"/>
      <c r="D18" s="165"/>
      <c r="E18" s="165"/>
      <c r="F18" s="165"/>
      <c r="G18" s="165"/>
      <c r="H18" s="165"/>
      <c r="I18" s="168"/>
      <c r="J18" s="177"/>
      <c r="K18" s="165"/>
      <c r="L18" s="164"/>
      <c r="M18" s="164"/>
      <c r="N18" s="4"/>
      <c r="O18" s="151"/>
      <c r="P18" s="151"/>
      <c r="Q18" s="151"/>
      <c r="R18" s="151"/>
    </row>
    <row r="19" spans="1:18" s="36" customFormat="1" ht="12.75" customHeight="1">
      <c r="A19" s="159"/>
      <c r="B19" s="160"/>
      <c r="C19" s="165"/>
      <c r="D19" s="165"/>
      <c r="E19" s="165"/>
      <c r="F19" s="165"/>
      <c r="G19" s="165"/>
      <c r="H19" s="165"/>
      <c r="I19" s="168"/>
      <c r="J19" s="177"/>
      <c r="K19" s="165"/>
      <c r="L19" s="164"/>
      <c r="M19" s="164"/>
      <c r="N19" s="4"/>
      <c r="O19" s="151"/>
      <c r="P19" s="151"/>
      <c r="Q19" s="151"/>
      <c r="R19" s="151"/>
    </row>
    <row r="20" spans="1:18" s="36" customFormat="1" ht="12.75" customHeight="1">
      <c r="A20" s="169"/>
      <c r="B20" s="170"/>
      <c r="C20" s="171"/>
      <c r="D20" s="171"/>
      <c r="E20" s="171"/>
      <c r="F20" s="171"/>
      <c r="G20" s="171"/>
      <c r="H20" s="171"/>
      <c r="I20" s="172"/>
      <c r="J20" s="177"/>
      <c r="K20" s="165"/>
      <c r="L20" s="164"/>
      <c r="M20" s="164"/>
      <c r="N20" s="4"/>
      <c r="O20" s="151"/>
      <c r="P20" s="151"/>
      <c r="Q20" s="151"/>
      <c r="R20" s="151"/>
    </row>
    <row r="21" spans="1:18" s="36" customFormat="1" ht="12.75" customHeight="1">
      <c r="A21" s="5"/>
      <c r="B21" s="1"/>
      <c r="C21" s="1"/>
      <c r="D21" s="1"/>
      <c r="E21" s="1"/>
      <c r="J21" s="44"/>
      <c r="K21" s="44"/>
      <c r="L21" s="4"/>
      <c r="M21" s="4"/>
      <c r="N21" s="4"/>
      <c r="O21" s="151"/>
      <c r="P21" s="151"/>
      <c r="Q21" s="151"/>
      <c r="R21" s="151"/>
    </row>
    <row r="22" spans="12:18" ht="12.75" customHeight="1">
      <c r="L22" s="232"/>
      <c r="M22" s="232"/>
      <c r="N22" s="232"/>
      <c r="O22" s="252"/>
      <c r="P22" s="252"/>
      <c r="Q22" s="252"/>
      <c r="R22" s="252"/>
    </row>
    <row r="23" spans="1:25" s="36" customFormat="1" ht="12.75" customHeight="1">
      <c r="A23" s="45" t="s">
        <v>62</v>
      </c>
      <c r="B23" s="120"/>
      <c r="C23" s="121"/>
      <c r="D23" s="122"/>
      <c r="E23" s="46"/>
      <c r="F23" s="11" t="s">
        <v>60</v>
      </c>
      <c r="G23" s="120"/>
      <c r="H23" s="121"/>
      <c r="I23" s="122"/>
      <c r="J23" s="2"/>
      <c r="K23" s="2"/>
      <c r="L23" s="13"/>
      <c r="M23" s="13"/>
      <c r="N23" s="12"/>
      <c r="O23" s="252"/>
      <c r="P23" s="252"/>
      <c r="Q23" s="252"/>
      <c r="R23" s="12"/>
      <c r="S23" s="221"/>
      <c r="T23" s="221"/>
      <c r="U23" s="221"/>
      <c r="V23" s="251"/>
      <c r="W23" s="251"/>
      <c r="X23" s="251"/>
      <c r="Y23" s="251"/>
    </row>
    <row r="24" spans="1:25" s="36" customFormat="1" ht="12.75" customHeight="1">
      <c r="A24" s="45" t="s">
        <v>46</v>
      </c>
      <c r="B24" s="120"/>
      <c r="C24" s="121"/>
      <c r="D24" s="122"/>
      <c r="E24" s="46"/>
      <c r="F24" s="8" t="s">
        <v>47</v>
      </c>
      <c r="G24" s="120"/>
      <c r="H24" s="121"/>
      <c r="I24" s="122"/>
      <c r="J24" s="2"/>
      <c r="K24" s="2"/>
      <c r="L24" s="12"/>
      <c r="M24" s="12"/>
      <c r="N24" s="12"/>
      <c r="O24" s="252"/>
      <c r="P24" s="252"/>
      <c r="Q24" s="252"/>
      <c r="R24" s="12"/>
      <c r="S24" s="222"/>
      <c r="T24" s="222"/>
      <c r="U24" s="222"/>
      <c r="V24" s="252"/>
      <c r="W24" s="252"/>
      <c r="X24" s="252"/>
      <c r="Y24" s="252"/>
    </row>
    <row r="25" spans="1:25" s="36" customFormat="1" ht="12.75" customHeight="1">
      <c r="A25" s="45" t="s">
        <v>47</v>
      </c>
      <c r="B25" s="120"/>
      <c r="C25" s="121"/>
      <c r="D25" s="122"/>
      <c r="E25" s="46"/>
      <c r="F25" s="8" t="s">
        <v>53</v>
      </c>
      <c r="G25" s="123"/>
      <c r="H25" s="124"/>
      <c r="I25" s="125"/>
      <c r="J25" s="2"/>
      <c r="K25" s="2"/>
      <c r="L25" s="13"/>
      <c r="M25" s="12"/>
      <c r="N25" s="12"/>
      <c r="O25" s="252"/>
      <c r="P25" s="252"/>
      <c r="Q25" s="252"/>
      <c r="R25" s="12"/>
      <c r="S25" s="222"/>
      <c r="T25" s="222"/>
      <c r="U25" s="222"/>
      <c r="V25" s="251"/>
      <c r="W25" s="251"/>
      <c r="X25" s="251"/>
      <c r="Y25" s="251"/>
    </row>
    <row r="26" spans="1:25" ht="12.75" customHeight="1">
      <c r="A26" s="45" t="s">
        <v>48</v>
      </c>
      <c r="B26" s="120"/>
      <c r="C26" s="121"/>
      <c r="D26" s="122"/>
      <c r="E26" s="46"/>
      <c r="F26" s="8" t="s">
        <v>61</v>
      </c>
      <c r="G26" s="126"/>
      <c r="H26" s="127"/>
      <c r="I26" s="128"/>
      <c r="J26" s="3"/>
      <c r="K26" s="3"/>
      <c r="L26" s="12"/>
      <c r="M26" s="12"/>
      <c r="N26" s="12"/>
      <c r="O26" s="252"/>
      <c r="P26" s="252"/>
      <c r="Q26" s="252"/>
      <c r="R26" s="12"/>
      <c r="S26" s="222"/>
      <c r="T26" s="222"/>
      <c r="U26" s="222"/>
      <c r="V26" s="252"/>
      <c r="W26" s="252"/>
      <c r="X26" s="252"/>
      <c r="Y26" s="252"/>
    </row>
    <row r="27" spans="1:25" ht="12.75" customHeight="1">
      <c r="A27" s="45" t="s">
        <v>49</v>
      </c>
      <c r="B27" s="120"/>
      <c r="C27" s="121"/>
      <c r="D27" s="122"/>
      <c r="E27" s="46"/>
      <c r="G27" s="47"/>
      <c r="H27" s="47"/>
      <c r="I27" s="47"/>
      <c r="J27" s="3"/>
      <c r="K27" s="3"/>
      <c r="L27" s="12"/>
      <c r="M27" s="12"/>
      <c r="N27" s="12"/>
      <c r="O27" s="252"/>
      <c r="P27" s="252"/>
      <c r="Q27" s="252"/>
      <c r="R27" s="12"/>
      <c r="S27" s="221"/>
      <c r="T27" s="221"/>
      <c r="U27" s="221"/>
      <c r="V27" s="252"/>
      <c r="W27" s="252"/>
      <c r="X27" s="252"/>
      <c r="Y27" s="252"/>
    </row>
    <row r="28" spans="1:25" ht="12.75" customHeight="1">
      <c r="A28" s="45" t="s">
        <v>50</v>
      </c>
      <c r="B28" s="120"/>
      <c r="C28" s="121"/>
      <c r="D28" s="125"/>
      <c r="E28" s="46"/>
      <c r="F28" s="11" t="s">
        <v>63</v>
      </c>
      <c r="G28" s="120"/>
      <c r="H28" s="121"/>
      <c r="I28" s="122"/>
      <c r="J28" s="3"/>
      <c r="K28" s="3"/>
      <c r="L28" s="12"/>
      <c r="M28" s="12"/>
      <c r="N28" s="12"/>
      <c r="O28" s="252"/>
      <c r="P28" s="252"/>
      <c r="Q28" s="252"/>
      <c r="R28" s="12"/>
      <c r="S28" s="222"/>
      <c r="T28" s="222"/>
      <c r="U28" s="222"/>
      <c r="V28" s="252"/>
      <c r="W28" s="252"/>
      <c r="X28" s="252"/>
      <c r="Y28" s="252"/>
    </row>
    <row r="29" spans="1:25" ht="12.75" customHeight="1">
      <c r="A29" s="40" t="s">
        <v>108</v>
      </c>
      <c r="B29" s="48"/>
      <c r="C29" s="48"/>
      <c r="D29" s="49"/>
      <c r="F29" s="8" t="s">
        <v>47</v>
      </c>
      <c r="G29" s="120"/>
      <c r="H29" s="121"/>
      <c r="I29" s="122"/>
      <c r="J29" s="2"/>
      <c r="K29" s="2"/>
      <c r="L29" s="13"/>
      <c r="M29" s="12"/>
      <c r="N29" s="12"/>
      <c r="O29" s="12"/>
      <c r="P29" s="12"/>
      <c r="Q29" s="12"/>
      <c r="R29" s="12"/>
      <c r="S29" s="222"/>
      <c r="T29" s="222"/>
      <c r="U29" s="222"/>
      <c r="V29" s="252"/>
      <c r="W29" s="252"/>
      <c r="X29" s="252"/>
      <c r="Y29" s="252"/>
    </row>
    <row r="30" spans="1:25" ht="12.75" customHeight="1">
      <c r="A30" s="233" t="s">
        <v>59</v>
      </c>
      <c r="B30" s="234"/>
      <c r="C30" s="234"/>
      <c r="D30" s="235"/>
      <c r="E30" s="42"/>
      <c r="F30" s="8" t="s">
        <v>53</v>
      </c>
      <c r="G30" s="123"/>
      <c r="H30" s="124"/>
      <c r="I30" s="125"/>
      <c r="J30" s="42"/>
      <c r="K30" s="42"/>
      <c r="L30" s="7"/>
      <c r="M30" s="7"/>
      <c r="N30" s="7"/>
      <c r="O30" s="7"/>
      <c r="P30" s="7"/>
      <c r="Q30" s="7"/>
      <c r="R30" s="12"/>
      <c r="S30" s="222"/>
      <c r="T30" s="222"/>
      <c r="U30" s="222"/>
      <c r="V30" s="252"/>
      <c r="W30" s="252"/>
      <c r="X30" s="252"/>
      <c r="Y30" s="252"/>
    </row>
    <row r="31" spans="1:25" ht="12.75" customHeight="1">
      <c r="A31" s="236"/>
      <c r="B31" s="237"/>
      <c r="C31" s="237"/>
      <c r="D31" s="238"/>
      <c r="E31" s="50"/>
      <c r="F31" s="8" t="s">
        <v>61</v>
      </c>
      <c r="G31" s="126"/>
      <c r="H31" s="127"/>
      <c r="I31" s="128"/>
      <c r="J31" s="51"/>
      <c r="K31" s="51"/>
      <c r="L31" s="7"/>
      <c r="M31" s="7"/>
      <c r="N31" s="7"/>
      <c r="O31" s="7"/>
      <c r="P31" s="7"/>
      <c r="Q31" s="7"/>
      <c r="R31" s="12"/>
      <c r="S31" s="221"/>
      <c r="T31" s="221"/>
      <c r="U31" s="221"/>
      <c r="V31" s="252"/>
      <c r="W31" s="252"/>
      <c r="X31" s="252"/>
      <c r="Y31" s="252"/>
    </row>
    <row r="32" spans="1:25" ht="12.75" customHeight="1">
      <c r="A32" s="239"/>
      <c r="B32" s="240"/>
      <c r="C32" s="240"/>
      <c r="D32" s="241"/>
      <c r="E32" s="50"/>
      <c r="G32" s="52"/>
      <c r="H32" s="52"/>
      <c r="I32" s="52"/>
      <c r="J32" s="51"/>
      <c r="K32" s="51"/>
      <c r="L32" s="7"/>
      <c r="M32" s="7"/>
      <c r="N32" s="7"/>
      <c r="O32" s="7"/>
      <c r="P32" s="7"/>
      <c r="Q32" s="14"/>
      <c r="R32" s="12"/>
      <c r="S32" s="222"/>
      <c r="T32" s="222"/>
      <c r="U32" s="222"/>
      <c r="V32" s="252"/>
      <c r="W32" s="252"/>
      <c r="X32" s="252"/>
      <c r="Y32" s="252"/>
    </row>
    <row r="33" spans="1:25" ht="12.75" customHeight="1">
      <c r="A33" s="23"/>
      <c r="B33" s="24"/>
      <c r="C33" s="24"/>
      <c r="D33" s="25"/>
      <c r="E33" s="50"/>
      <c r="F33" s="11" t="s">
        <v>64</v>
      </c>
      <c r="G33" s="120"/>
      <c r="H33" s="121"/>
      <c r="I33" s="122"/>
      <c r="J33" s="53"/>
      <c r="K33" s="53"/>
      <c r="L33" s="223"/>
      <c r="M33" s="223"/>
      <c r="N33" s="7"/>
      <c r="O33" s="218"/>
      <c r="P33" s="218"/>
      <c r="Q33" s="7"/>
      <c r="R33" s="12"/>
      <c r="S33" s="222"/>
      <c r="T33" s="222"/>
      <c r="U33" s="222"/>
      <c r="V33" s="252"/>
      <c r="W33" s="252"/>
      <c r="X33" s="252"/>
      <c r="Y33" s="252"/>
    </row>
    <row r="34" spans="1:13" ht="12.75" customHeight="1">
      <c r="A34" s="26"/>
      <c r="B34" s="27"/>
      <c r="C34" s="27"/>
      <c r="D34" s="28"/>
      <c r="E34" s="2"/>
      <c r="F34" s="8" t="s">
        <v>47</v>
      </c>
      <c r="G34" s="120"/>
      <c r="H34" s="121"/>
      <c r="I34" s="122"/>
      <c r="J34" s="2"/>
      <c r="K34" s="2"/>
      <c r="L34" s="2"/>
      <c r="M34" s="2"/>
    </row>
    <row r="35" spans="1:13" ht="12.75" customHeight="1">
      <c r="A35" s="29" t="s">
        <v>55</v>
      </c>
      <c r="B35" s="30"/>
      <c r="C35" s="31"/>
      <c r="D35" s="32" t="s">
        <v>56</v>
      </c>
      <c r="E35" s="2"/>
      <c r="F35" s="8" t="s">
        <v>53</v>
      </c>
      <c r="G35" s="123"/>
      <c r="H35" s="124"/>
      <c r="I35" s="125"/>
      <c r="J35" s="2"/>
      <c r="K35" s="2"/>
      <c r="L35" s="2"/>
      <c r="M35" s="2"/>
    </row>
    <row r="36" spans="1:13" ht="12.75" customHeight="1">
      <c r="A36" s="242" t="s">
        <v>57</v>
      </c>
      <c r="B36" s="243"/>
      <c r="C36" s="243"/>
      <c r="D36" s="131" t="s">
        <v>58</v>
      </c>
      <c r="E36" s="54"/>
      <c r="F36" s="8" t="s">
        <v>61</v>
      </c>
      <c r="G36" s="126"/>
      <c r="H36" s="127"/>
      <c r="I36" s="128"/>
      <c r="J36" s="2"/>
      <c r="K36" s="2"/>
      <c r="L36" s="2"/>
      <c r="M36" s="54"/>
    </row>
    <row r="37" spans="5:13" ht="12.75" customHeight="1">
      <c r="E37" s="2"/>
      <c r="G37" s="2"/>
      <c r="H37" s="2"/>
      <c r="I37" s="54"/>
      <c r="J37" s="244"/>
      <c r="K37" s="244"/>
      <c r="L37" s="244"/>
      <c r="M37" s="2"/>
    </row>
    <row r="38" spans="1:9" ht="12.75" customHeight="1">
      <c r="A38" s="245" t="s">
        <v>122</v>
      </c>
      <c r="B38" s="246"/>
      <c r="C38" s="246"/>
      <c r="D38" s="246"/>
      <c r="E38" s="246"/>
      <c r="F38" s="246"/>
      <c r="G38" s="246"/>
      <c r="H38" s="246"/>
      <c r="I38" s="247"/>
    </row>
    <row r="39" spans="1:9" ht="12.75" customHeight="1">
      <c r="A39" s="248"/>
      <c r="B39" s="249"/>
      <c r="C39" s="249"/>
      <c r="D39" s="249"/>
      <c r="E39" s="249"/>
      <c r="F39" s="249"/>
      <c r="G39" s="249"/>
      <c r="H39" s="249"/>
      <c r="I39" s="250"/>
    </row>
    <row r="40" spans="1:9" ht="12.75" customHeight="1">
      <c r="A40" s="248"/>
      <c r="B40" s="249"/>
      <c r="C40" s="249"/>
      <c r="D40" s="249"/>
      <c r="E40" s="249"/>
      <c r="F40" s="249"/>
      <c r="G40" s="249"/>
      <c r="H40" s="249"/>
      <c r="I40" s="250"/>
    </row>
    <row r="41" spans="1:12" ht="12.75" customHeight="1">
      <c r="A41" s="248"/>
      <c r="B41" s="249"/>
      <c r="C41" s="249"/>
      <c r="D41" s="249"/>
      <c r="E41" s="249"/>
      <c r="F41" s="249"/>
      <c r="G41" s="249"/>
      <c r="H41" s="249"/>
      <c r="I41" s="250"/>
      <c r="J41" s="1"/>
      <c r="K41" s="1"/>
      <c r="L41" s="1"/>
    </row>
    <row r="42" spans="1:12" ht="12.75" customHeight="1">
      <c r="A42" s="248"/>
      <c r="B42" s="249"/>
      <c r="C42" s="249"/>
      <c r="D42" s="249"/>
      <c r="E42" s="249"/>
      <c r="F42" s="249"/>
      <c r="G42" s="249"/>
      <c r="H42" s="249"/>
      <c r="I42" s="250"/>
      <c r="J42" s="1"/>
      <c r="K42" s="1"/>
      <c r="L42" s="1"/>
    </row>
    <row r="43" spans="1:12" ht="12.75" customHeight="1">
      <c r="A43" s="248"/>
      <c r="B43" s="249"/>
      <c r="C43" s="249"/>
      <c r="D43" s="249"/>
      <c r="E43" s="249"/>
      <c r="F43" s="249"/>
      <c r="G43" s="249"/>
      <c r="H43" s="249"/>
      <c r="I43" s="250"/>
      <c r="J43" s="1"/>
      <c r="K43" s="1"/>
      <c r="L43" s="215" t="s">
        <v>124</v>
      </c>
    </row>
    <row r="44" spans="1:12" ht="12.75" customHeight="1">
      <c r="A44" s="55" t="s">
        <v>123</v>
      </c>
      <c r="B44" s="56"/>
      <c r="C44" s="56"/>
      <c r="D44" s="56"/>
      <c r="E44" s="56"/>
      <c r="F44" s="56"/>
      <c r="G44" s="56"/>
      <c r="H44" s="56"/>
      <c r="I44" s="33"/>
      <c r="J44" s="1"/>
      <c r="K44" s="1"/>
      <c r="L44" s="215" t="s">
        <v>125</v>
      </c>
    </row>
    <row r="45" spans="1:13" ht="12" customHeight="1">
      <c r="A45" s="179" t="s">
        <v>121</v>
      </c>
      <c r="B45" s="178"/>
      <c r="C45" s="179"/>
      <c r="D45" s="178"/>
      <c r="E45" s="178"/>
      <c r="F45" s="178"/>
      <c r="G45" s="178"/>
      <c r="H45" s="178"/>
      <c r="I45" s="178"/>
      <c r="J45" s="180"/>
      <c r="K45" s="180"/>
      <c r="L45" s="181"/>
      <c r="M45" s="182"/>
    </row>
    <row r="46" spans="1:13" ht="12" customHeight="1">
      <c r="A46" s="183"/>
      <c r="B46" s="160"/>
      <c r="C46" s="183"/>
      <c r="D46" s="160"/>
      <c r="E46" s="160"/>
      <c r="F46" s="160"/>
      <c r="G46" s="160"/>
      <c r="H46" s="160"/>
      <c r="I46" s="160"/>
      <c r="J46" s="184"/>
      <c r="K46" s="184"/>
      <c r="L46" s="185"/>
      <c r="M46" s="186"/>
    </row>
    <row r="47" spans="1:13" ht="12" customHeight="1">
      <c r="A47" s="161" t="s">
        <v>109</v>
      </c>
      <c r="B47" s="184"/>
      <c r="C47" s="183"/>
      <c r="D47" s="160"/>
      <c r="E47" s="184"/>
      <c r="F47" s="160"/>
      <c r="G47" s="160"/>
      <c r="H47" s="160"/>
      <c r="I47" s="160"/>
      <c r="J47" s="160"/>
      <c r="K47" s="160"/>
      <c r="L47" s="160"/>
      <c r="M47" s="184"/>
    </row>
    <row r="48" spans="1:13" ht="12" customHeight="1">
      <c r="A48" s="230" t="s">
        <v>110</v>
      </c>
      <c r="B48" s="231"/>
      <c r="C48" s="231"/>
      <c r="D48" s="231"/>
      <c r="E48" s="231"/>
      <c r="F48" s="231"/>
      <c r="G48" s="231"/>
      <c r="H48" s="231"/>
      <c r="I48" s="231"/>
      <c r="J48" s="163"/>
      <c r="K48" s="163"/>
      <c r="L48" s="163"/>
      <c r="M48" s="163"/>
    </row>
    <row r="49" spans="1:13" ht="12" customHeight="1">
      <c r="A49" s="231"/>
      <c r="B49" s="231"/>
      <c r="C49" s="231"/>
      <c r="D49" s="231"/>
      <c r="E49" s="231"/>
      <c r="F49" s="231"/>
      <c r="G49" s="231"/>
      <c r="H49" s="231"/>
      <c r="I49" s="231"/>
      <c r="J49" s="187"/>
      <c r="K49" s="187"/>
      <c r="L49" s="187"/>
      <c r="M49" s="187"/>
    </row>
    <row r="50" spans="1:9" ht="12" customHeight="1">
      <c r="A50" s="231"/>
      <c r="B50" s="231"/>
      <c r="C50" s="231"/>
      <c r="D50" s="231"/>
      <c r="E50" s="231"/>
      <c r="F50" s="231"/>
      <c r="G50" s="231"/>
      <c r="H50" s="231"/>
      <c r="I50" s="231"/>
    </row>
    <row r="51" spans="1:11" ht="12" customHeight="1">
      <c r="A51" s="231"/>
      <c r="B51" s="231"/>
      <c r="C51" s="231"/>
      <c r="D51" s="231"/>
      <c r="E51" s="231"/>
      <c r="F51" s="231"/>
      <c r="G51" s="231"/>
      <c r="H51" s="231"/>
      <c r="I51" s="231"/>
      <c r="K51" s="35">
        <v>0</v>
      </c>
    </row>
    <row r="52" spans="1:9" ht="12" customHeight="1">
      <c r="A52" s="231"/>
      <c r="B52" s="231"/>
      <c r="C52" s="231"/>
      <c r="D52" s="231"/>
      <c r="E52" s="231"/>
      <c r="F52" s="231"/>
      <c r="G52" s="231"/>
      <c r="H52" s="231"/>
      <c r="I52" s="231"/>
    </row>
    <row r="53" ht="12" customHeight="1"/>
    <row r="54" ht="12" customHeight="1"/>
    <row r="55" spans="1:13" ht="12" customHeight="1">
      <c r="A55" s="187" t="s">
        <v>111</v>
      </c>
      <c r="B55" s="188"/>
      <c r="C55" s="188"/>
      <c r="D55" s="188"/>
      <c r="E55" s="188"/>
      <c r="F55" s="188"/>
      <c r="G55" s="188"/>
      <c r="H55" s="188"/>
      <c r="I55" s="197"/>
      <c r="J55" s="187"/>
      <c r="K55" s="196"/>
      <c r="L55" s="209" t="s">
        <v>118</v>
      </c>
      <c r="M55" s="196"/>
    </row>
    <row r="56" spans="1:13" ht="12" customHeight="1">
      <c r="A56" s="187" t="s">
        <v>112</v>
      </c>
      <c r="B56" s="187"/>
      <c r="C56" s="187"/>
      <c r="D56" s="187"/>
      <c r="E56" s="187"/>
      <c r="F56" s="187"/>
      <c r="G56" s="187"/>
      <c r="H56" s="187"/>
      <c r="I56" s="198"/>
      <c r="J56" s="187"/>
      <c r="K56" s="196"/>
      <c r="L56" s="209" t="s">
        <v>119</v>
      </c>
      <c r="M56" s="196"/>
    </row>
    <row r="57" spans="1:13" ht="12" customHeight="1">
      <c r="A57" s="184"/>
      <c r="B57" s="187"/>
      <c r="C57" s="187"/>
      <c r="D57" s="187"/>
      <c r="E57" s="187"/>
      <c r="F57" s="188"/>
      <c r="G57" s="187"/>
      <c r="H57" s="187"/>
      <c r="I57" s="187"/>
      <c r="J57" s="187"/>
      <c r="K57" s="196"/>
      <c r="L57" s="209" t="s">
        <v>120</v>
      </c>
      <c r="M57" s="196"/>
    </row>
    <row r="58" spans="1:13" ht="12" customHeight="1">
      <c r="A58" s="187" t="s">
        <v>113</v>
      </c>
      <c r="B58" s="187"/>
      <c r="C58" s="187"/>
      <c r="D58" s="187"/>
      <c r="E58" s="187"/>
      <c r="F58" s="187"/>
      <c r="G58" s="187"/>
      <c r="H58" s="187"/>
      <c r="I58" s="187"/>
      <c r="J58" s="187"/>
      <c r="K58" s="196"/>
      <c r="L58" s="196"/>
      <c r="M58" s="196"/>
    </row>
    <row r="59" spans="1:13" ht="12" customHeight="1">
      <c r="A59" s="188"/>
      <c r="B59" s="187"/>
      <c r="C59" s="187"/>
      <c r="D59" s="187"/>
      <c r="E59" s="187"/>
      <c r="F59" s="187"/>
      <c r="G59" s="187"/>
      <c r="H59" s="187"/>
      <c r="I59" s="187"/>
      <c r="J59" s="187"/>
      <c r="K59" s="196"/>
      <c r="L59" s="196"/>
      <c r="M59" s="196"/>
    </row>
    <row r="60" spans="1:13" ht="12" customHeight="1">
      <c r="A60" s="206"/>
      <c r="B60" s="199"/>
      <c r="C60" s="199"/>
      <c r="D60" s="199"/>
      <c r="E60" s="199"/>
      <c r="F60" s="199"/>
      <c r="G60" s="199"/>
      <c r="H60" s="199"/>
      <c r="I60" s="200"/>
      <c r="J60" s="194"/>
      <c r="K60" s="195"/>
      <c r="L60" s="195"/>
      <c r="M60" s="195"/>
    </row>
    <row r="61" spans="1:13" ht="12" customHeight="1">
      <c r="A61" s="207"/>
      <c r="B61" s="201"/>
      <c r="C61" s="201"/>
      <c r="D61" s="201"/>
      <c r="E61" s="201"/>
      <c r="F61" s="201"/>
      <c r="G61" s="201"/>
      <c r="H61" s="201"/>
      <c r="I61" s="202"/>
      <c r="J61" s="194"/>
      <c r="K61" s="195"/>
      <c r="L61" s="195"/>
      <c r="M61" s="195"/>
    </row>
    <row r="62" spans="1:13" ht="12" customHeight="1">
      <c r="A62" s="207"/>
      <c r="B62" s="201"/>
      <c r="C62" s="201"/>
      <c r="D62" s="201"/>
      <c r="E62" s="201"/>
      <c r="F62" s="201"/>
      <c r="G62" s="201"/>
      <c r="H62" s="201"/>
      <c r="I62" s="202"/>
      <c r="J62" s="194"/>
      <c r="K62" s="195"/>
      <c r="L62" s="195"/>
      <c r="M62" s="195"/>
    </row>
    <row r="63" spans="1:13" ht="12" customHeight="1">
      <c r="A63" s="207"/>
      <c r="B63" s="201"/>
      <c r="C63" s="201"/>
      <c r="D63" s="201"/>
      <c r="E63" s="201"/>
      <c r="F63" s="201"/>
      <c r="G63" s="201"/>
      <c r="H63" s="201"/>
      <c r="I63" s="202"/>
      <c r="J63" s="194"/>
      <c r="K63" s="195"/>
      <c r="L63" s="195"/>
      <c r="M63" s="195"/>
    </row>
    <row r="64" spans="1:13" ht="12" customHeight="1">
      <c r="A64" s="207"/>
      <c r="B64" s="201"/>
      <c r="C64" s="201"/>
      <c r="D64" s="201"/>
      <c r="E64" s="201"/>
      <c r="F64" s="201"/>
      <c r="G64" s="201"/>
      <c r="H64" s="201"/>
      <c r="I64" s="202"/>
      <c r="J64" s="194"/>
      <c r="K64" s="195"/>
      <c r="L64" s="195"/>
      <c r="M64" s="195"/>
    </row>
    <row r="65" spans="1:13" ht="12" customHeight="1">
      <c r="A65" s="208"/>
      <c r="B65" s="203"/>
      <c r="C65" s="203"/>
      <c r="D65" s="203"/>
      <c r="E65" s="203"/>
      <c r="F65" s="203"/>
      <c r="G65" s="203"/>
      <c r="H65" s="203"/>
      <c r="I65" s="204"/>
      <c r="J65" s="194"/>
      <c r="K65" s="195"/>
      <c r="L65" s="195"/>
      <c r="M65" s="195"/>
    </row>
    <row r="66" spans="1:13" ht="12" customHeight="1">
      <c r="A66" s="187"/>
      <c r="B66" s="187"/>
      <c r="C66" s="187"/>
      <c r="D66" s="187"/>
      <c r="E66" s="187"/>
      <c r="F66" s="187"/>
      <c r="G66" s="187"/>
      <c r="H66" s="187"/>
      <c r="I66" s="187"/>
      <c r="J66" s="187"/>
      <c r="K66" s="196"/>
      <c r="L66" s="196"/>
      <c r="M66" s="196"/>
    </row>
    <row r="67" spans="1:13" ht="12" customHeight="1">
      <c r="A67" s="189" t="s">
        <v>114</v>
      </c>
      <c r="B67" s="189"/>
      <c r="C67" s="189"/>
      <c r="D67" s="189"/>
      <c r="E67" s="189"/>
      <c r="F67" s="189"/>
      <c r="G67" s="190"/>
      <c r="H67" s="190"/>
      <c r="I67" s="190"/>
      <c r="J67" s="190"/>
      <c r="K67" s="205"/>
      <c r="L67" s="205"/>
      <c r="M67" s="205"/>
    </row>
    <row r="68" spans="1:13" ht="12" customHeight="1">
      <c r="A68" s="191" t="s">
        <v>115</v>
      </c>
      <c r="B68" s="191"/>
      <c r="C68" s="191"/>
      <c r="D68" s="191"/>
      <c r="E68" s="191"/>
      <c r="F68" s="191"/>
      <c r="G68" s="192"/>
      <c r="H68" s="192"/>
      <c r="I68" s="192"/>
      <c r="J68" s="192"/>
      <c r="K68" s="192"/>
      <c r="L68" s="192"/>
      <c r="M68" s="192"/>
    </row>
    <row r="69" spans="1:13" ht="12" customHeight="1">
      <c r="A69" s="189" t="s">
        <v>116</v>
      </c>
      <c r="B69" s="189"/>
      <c r="C69" s="189"/>
      <c r="D69" s="189"/>
      <c r="E69" s="189"/>
      <c r="F69" s="189"/>
      <c r="G69" s="190"/>
      <c r="H69" s="190"/>
      <c r="I69" s="190"/>
      <c r="J69" s="190"/>
      <c r="K69" s="190"/>
      <c r="L69" s="190"/>
      <c r="M69" s="190"/>
    </row>
    <row r="70" spans="1:13" ht="12" customHeight="1">
      <c r="A70" s="191" t="s">
        <v>117</v>
      </c>
      <c r="B70" s="191"/>
      <c r="C70" s="191"/>
      <c r="D70" s="191"/>
      <c r="E70" s="191"/>
      <c r="F70" s="191"/>
      <c r="G70" s="193"/>
      <c r="H70" s="193"/>
      <c r="I70" s="193"/>
      <c r="J70" s="193"/>
      <c r="K70" s="193"/>
      <c r="L70" s="193"/>
      <c r="M70" s="193"/>
    </row>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sheetData>
  <sheetProtection sheet="1" objects="1" scenarios="1"/>
  <mergeCells count="46">
    <mergeCell ref="S32:U32"/>
    <mergeCell ref="V32:Y32"/>
    <mergeCell ref="L33:M33"/>
    <mergeCell ref="O33:P33"/>
    <mergeCell ref="S33:U33"/>
    <mergeCell ref="V33:Y33"/>
    <mergeCell ref="S30:U30"/>
    <mergeCell ref="V30:Y30"/>
    <mergeCell ref="S31:U31"/>
    <mergeCell ref="V31:Y31"/>
    <mergeCell ref="O28:Q28"/>
    <mergeCell ref="S28:U28"/>
    <mergeCell ref="V28:Y28"/>
    <mergeCell ref="S29:U29"/>
    <mergeCell ref="V29:Y29"/>
    <mergeCell ref="O26:Q26"/>
    <mergeCell ref="S26:U26"/>
    <mergeCell ref="V26:Y26"/>
    <mergeCell ref="O27:Q27"/>
    <mergeCell ref="S27:U27"/>
    <mergeCell ref="V27:Y27"/>
    <mergeCell ref="O24:Q24"/>
    <mergeCell ref="S24:U24"/>
    <mergeCell ref="V24:Y24"/>
    <mergeCell ref="O25:Q25"/>
    <mergeCell ref="S25:U25"/>
    <mergeCell ref="V25:Y25"/>
    <mergeCell ref="O22:R22"/>
    <mergeCell ref="O23:Q23"/>
    <mergeCell ref="S23:U23"/>
    <mergeCell ref="V23:Y23"/>
    <mergeCell ref="O9:R9"/>
    <mergeCell ref="K10:N10"/>
    <mergeCell ref="L12:N12"/>
    <mergeCell ref="O12:R12"/>
    <mergeCell ref="L9:N9"/>
    <mergeCell ref="A48:I52"/>
    <mergeCell ref="L22:N22"/>
    <mergeCell ref="A30:D32"/>
    <mergeCell ref="A36:C36"/>
    <mergeCell ref="J37:L37"/>
    <mergeCell ref="A38:I43"/>
    <mergeCell ref="G9:I9"/>
    <mergeCell ref="G10:I10"/>
    <mergeCell ref="B16:I17"/>
    <mergeCell ref="G11:I11"/>
  </mergeCells>
  <conditionalFormatting sqref="M60:M65 I55:I56 A60:A65 C60:C65 E60:E65 G60:G65 I60:I65 K60:K65">
    <cfRule type="expression" priority="1" dxfId="0" stopIfTrue="1">
      <formula>$F$18=TRUE</formula>
    </cfRule>
  </conditionalFormatting>
  <conditionalFormatting sqref="J23:K25 J34:M37 G37:I37 E34:E37 A33:D36">
    <cfRule type="expression" priority="2" dxfId="1" stopIfTrue="1">
      <formula>$I$27=TRUE</formula>
    </cfRule>
  </conditionalFormatting>
  <conditionalFormatting sqref="O33:P33 L33 V23:V33 O9 O12:O28 K10:K11">
    <cfRule type="expression" priority="3" dxfId="0" stopIfTrue="1">
      <formula>$C$31=TRUE</formula>
    </cfRule>
  </conditionalFormatting>
  <conditionalFormatting sqref="P32:Q32">
    <cfRule type="expression" priority="4" dxfId="0" stopIfTrue="1">
      <formula>#REF!=TRUE</formula>
    </cfRule>
  </conditionalFormatting>
  <conditionalFormatting sqref="D10:D11">
    <cfRule type="expression" priority="5" dxfId="1" stopIfTrue="1">
      <formula>$F$34=TRUE</formula>
    </cfRule>
  </conditionalFormatting>
  <dataValidations count="4">
    <dataValidation type="whole" allowBlank="1" showInputMessage="1" showErrorMessage="1" errorTitle="Onjuiste invoer:" error="- de invoer moet het juiste nummer zijn" sqref="D10:D11">
      <formula1>$M10</formula1>
      <formula2>$N10</formula2>
    </dataValidation>
    <dataValidation type="list" allowBlank="1" showInputMessage="1" showErrorMessage="1" prompt="U kunt hier 'ja' selecteren indien u geen toestemming wenst te verlenen." errorTitle="Fout!" error="U moet hier een ja of nee opgeven" sqref="I44">
      <formula1>$L$43:$L$44</formula1>
    </dataValidation>
    <dataValidation allowBlank="1" showInputMessage="1" showErrorMessage="1" prompt="U kunt hier 'ja' selecteren indien u geen toestemming wenst te verlenen." errorTitle="Fout!" error="U moet hier een ja of nee opgeven" sqref="L45:L46"/>
    <dataValidation type="list" allowBlank="1" showInputMessage="1" showErrorMessage="1" sqref="I56">
      <formula1>$L$55:$L$57</formula1>
    </dataValidation>
  </dataValidations>
  <printOptions/>
  <pageMargins left="0.75" right="0.75" top="1" bottom="1" header="0.5" footer="0.5"/>
  <pageSetup horizontalDpi="1200" verticalDpi="1200" orientation="landscape" paperSize="9" scale="80" r:id="rId2"/>
  <rowBreaks count="1" manualBreakCount="1">
    <brk id="45" max="9" man="1"/>
  </rowBreaks>
  <drawing r:id="rId1"/>
</worksheet>
</file>

<file path=xl/worksheets/sheet2.xml><?xml version="1.0" encoding="utf-8"?>
<worksheet xmlns="http://schemas.openxmlformats.org/spreadsheetml/2006/main" xmlns:r="http://schemas.openxmlformats.org/officeDocument/2006/relationships">
  <dimension ref="A1:AC193"/>
  <sheetViews>
    <sheetView showGridLines="0" showRowColHeaders="0" showZeros="0" showOutlineSymbols="0" zoomScaleSheetLayoutView="100" workbookViewId="0" topLeftCell="A1">
      <selection activeCell="A1" sqref="A1"/>
    </sheetView>
  </sheetViews>
  <sheetFormatPr defaultColWidth="9.140625" defaultRowHeight="15" customHeight="1"/>
  <cols>
    <col min="1" max="1" width="5.28125" style="60" customWidth="1"/>
    <col min="2" max="2" width="25.57421875" style="60" customWidth="1"/>
    <col min="3" max="3" width="9.8515625" style="60" customWidth="1"/>
    <col min="4" max="4" width="13.28125" style="59" customWidth="1"/>
    <col min="5" max="7" width="20.7109375" style="59" customWidth="1"/>
    <col min="8" max="8" width="9.7109375" style="59" customWidth="1"/>
    <col min="9" max="10" width="9.7109375" style="60" customWidth="1"/>
    <col min="11" max="11" width="2.7109375" style="60" customWidth="1"/>
    <col min="12" max="12" width="11.28125" style="60" customWidth="1"/>
    <col min="13" max="14" width="10.28125" style="60" customWidth="1"/>
    <col min="15" max="15" width="10.7109375" style="60" customWidth="1"/>
    <col min="16" max="16384" width="9.140625" style="60" customWidth="1"/>
  </cols>
  <sheetData>
    <row r="1" ht="15" customHeight="1">
      <c r="C1" s="58"/>
    </row>
    <row r="2" spans="1:10" ht="15" customHeight="1">
      <c r="A2" s="137" t="str">
        <f>CONCATENATE("Productieafspraken ",'1. Voorblad'!B3)</f>
        <v>Productieafspraken 2008</v>
      </c>
      <c r="B2" s="138"/>
      <c r="C2" s="138"/>
      <c r="D2" s="139"/>
      <c r="E2" s="139"/>
      <c r="F2" s="139"/>
      <c r="G2" s="140">
        <v>2</v>
      </c>
      <c r="H2" s="139"/>
      <c r="I2" s="137"/>
      <c r="J2" s="137"/>
    </row>
    <row r="3" spans="2:11" ht="15" customHeight="1">
      <c r="B3" s="58"/>
      <c r="C3" s="58"/>
      <c r="K3" s="15"/>
    </row>
    <row r="4" spans="1:15" ht="12" customHeight="1">
      <c r="A4" s="58" t="s">
        <v>66</v>
      </c>
      <c r="C4" s="76"/>
      <c r="D4" s="76"/>
      <c r="E4" s="134" t="s">
        <v>10</v>
      </c>
      <c r="F4" s="134" t="s">
        <v>11</v>
      </c>
      <c r="G4" s="134" t="s">
        <v>12</v>
      </c>
      <c r="H4" s="76"/>
      <c r="I4" s="76"/>
      <c r="J4" s="76"/>
      <c r="K4" s="76"/>
      <c r="L4" s="76"/>
      <c r="M4" s="76"/>
      <c r="N4" s="76"/>
      <c r="O4" s="76"/>
    </row>
    <row r="5" spans="3:15" ht="12" customHeight="1">
      <c r="C5" s="76"/>
      <c r="D5" s="76"/>
      <c r="E5" s="135">
        <v>2007</v>
      </c>
      <c r="F5" s="135">
        <v>2008</v>
      </c>
      <c r="G5" s="135" t="s">
        <v>75</v>
      </c>
      <c r="H5" s="76"/>
      <c r="I5" s="76"/>
      <c r="J5" s="76"/>
      <c r="K5" s="76"/>
      <c r="L5" s="76"/>
      <c r="M5" s="76"/>
      <c r="N5" s="76"/>
      <c r="O5" s="76"/>
    </row>
    <row r="6" spans="3:15" ht="12" customHeight="1">
      <c r="C6" s="76"/>
      <c r="D6" s="76"/>
      <c r="E6" s="132"/>
      <c r="F6" s="132"/>
      <c r="G6" s="133"/>
      <c r="H6" s="76"/>
      <c r="I6" s="76"/>
      <c r="J6" s="76"/>
      <c r="K6" s="76"/>
      <c r="L6" s="76"/>
      <c r="M6" s="76"/>
      <c r="N6" s="76"/>
      <c r="O6" s="76"/>
    </row>
    <row r="7" spans="1:15" ht="12" customHeight="1">
      <c r="A7" s="63">
        <f>G2*100+1</f>
        <v>201</v>
      </c>
      <c r="B7" s="78" t="s">
        <v>3</v>
      </c>
      <c r="C7" s="108"/>
      <c r="D7" s="109"/>
      <c r="E7" s="16"/>
      <c r="F7" s="16"/>
      <c r="G7" s="110">
        <f aca="true" t="shared" si="0" ref="G7:G13">IF(AND(E7="",F7=""),"",F7-E7)</f>
      </c>
      <c r="H7" s="76"/>
      <c r="I7" s="76"/>
      <c r="J7" s="76"/>
      <c r="K7" s="76"/>
      <c r="L7" s="76"/>
      <c r="M7" s="76"/>
      <c r="N7" s="76"/>
      <c r="O7" s="76"/>
    </row>
    <row r="8" spans="1:15" ht="12" customHeight="1">
      <c r="A8" s="63">
        <f aca="true" t="shared" si="1" ref="A8:A13">A7+1</f>
        <v>202</v>
      </c>
      <c r="B8" s="78" t="s">
        <v>4</v>
      </c>
      <c r="C8" s="108"/>
      <c r="D8" s="109"/>
      <c r="E8" s="16"/>
      <c r="F8" s="16"/>
      <c r="G8" s="110">
        <f t="shared" si="0"/>
      </c>
      <c r="H8" s="76"/>
      <c r="I8" s="76"/>
      <c r="J8" s="76"/>
      <c r="K8" s="76"/>
      <c r="L8" s="76"/>
      <c r="M8" s="76"/>
      <c r="N8" s="76"/>
      <c r="O8" s="76"/>
    </row>
    <row r="9" spans="1:15" ht="12" customHeight="1">
      <c r="A9" s="63">
        <f t="shared" si="1"/>
        <v>203</v>
      </c>
      <c r="B9" s="78" t="s">
        <v>5</v>
      </c>
      <c r="C9" s="111"/>
      <c r="D9" s="112"/>
      <c r="E9" s="16"/>
      <c r="F9" s="16"/>
      <c r="G9" s="110">
        <f t="shared" si="0"/>
      </c>
      <c r="H9" s="76"/>
      <c r="I9" s="76"/>
      <c r="J9" s="76"/>
      <c r="K9" s="76"/>
      <c r="L9" s="76"/>
      <c r="M9" s="76"/>
      <c r="N9" s="76"/>
      <c r="O9" s="76"/>
    </row>
    <row r="10" spans="1:15" ht="12" customHeight="1">
      <c r="A10" s="63">
        <f t="shared" si="1"/>
        <v>204</v>
      </c>
      <c r="B10" s="113" t="s">
        <v>6</v>
      </c>
      <c r="C10" s="114" t="s">
        <v>8</v>
      </c>
      <c r="D10" s="109"/>
      <c r="E10" s="17"/>
      <c r="F10" s="16"/>
      <c r="G10" s="110">
        <f t="shared" si="0"/>
      </c>
      <c r="H10" s="76"/>
      <c r="I10" s="76"/>
      <c r="J10" s="76"/>
      <c r="K10" s="76"/>
      <c r="L10" s="76"/>
      <c r="M10" s="76"/>
      <c r="N10" s="76"/>
      <c r="O10" s="76"/>
    </row>
    <row r="11" spans="1:15" ht="12" customHeight="1">
      <c r="A11" s="63">
        <f t="shared" si="1"/>
        <v>205</v>
      </c>
      <c r="B11" s="115"/>
      <c r="C11" s="116" t="s">
        <v>9</v>
      </c>
      <c r="D11" s="117"/>
      <c r="E11" s="16"/>
      <c r="F11" s="16"/>
      <c r="G11" s="110">
        <f t="shared" si="0"/>
      </c>
      <c r="H11" s="76"/>
      <c r="I11" s="76"/>
      <c r="J11" s="76"/>
      <c r="K11" s="76"/>
      <c r="L11" s="76"/>
      <c r="M11" s="76"/>
      <c r="N11" s="76"/>
      <c r="O11" s="76"/>
    </row>
    <row r="12" spans="1:15" ht="12" customHeight="1">
      <c r="A12" s="63">
        <f t="shared" si="1"/>
        <v>206</v>
      </c>
      <c r="B12" s="118" t="s">
        <v>7</v>
      </c>
      <c r="C12" s="114" t="s">
        <v>8</v>
      </c>
      <c r="D12" s="109"/>
      <c r="E12" s="16"/>
      <c r="F12" s="16"/>
      <c r="G12" s="110">
        <f t="shared" si="0"/>
      </c>
      <c r="H12" s="76"/>
      <c r="I12" s="76"/>
      <c r="J12" s="76"/>
      <c r="K12" s="76"/>
      <c r="L12" s="76"/>
      <c r="M12" s="76"/>
      <c r="N12" s="76"/>
      <c r="O12" s="76"/>
    </row>
    <row r="13" spans="1:15" ht="12" customHeight="1">
      <c r="A13" s="63">
        <f t="shared" si="1"/>
        <v>207</v>
      </c>
      <c r="B13" s="115"/>
      <c r="C13" s="114" t="s">
        <v>44</v>
      </c>
      <c r="D13" s="109"/>
      <c r="E13" s="16"/>
      <c r="F13" s="16"/>
      <c r="G13" s="110">
        <f t="shared" si="0"/>
      </c>
      <c r="H13" s="76"/>
      <c r="I13" s="76"/>
      <c r="J13" s="76"/>
      <c r="K13" s="76"/>
      <c r="L13" s="76"/>
      <c r="M13" s="76"/>
      <c r="N13" s="76"/>
      <c r="O13" s="76"/>
    </row>
    <row r="14" spans="3:15" ht="12" customHeight="1">
      <c r="C14" s="76"/>
      <c r="D14" s="76"/>
      <c r="E14" s="76"/>
      <c r="F14" s="76"/>
      <c r="G14" s="76"/>
      <c r="H14" s="76"/>
      <c r="I14" s="76"/>
      <c r="J14" s="76"/>
      <c r="K14" s="76"/>
      <c r="L14" s="76"/>
      <c r="M14" s="76"/>
      <c r="N14" s="76"/>
      <c r="O14" s="76"/>
    </row>
    <row r="15" spans="1:15" ht="12" customHeight="1">
      <c r="A15" s="219" t="s">
        <v>101</v>
      </c>
      <c r="B15" s="220"/>
      <c r="C15" s="220"/>
      <c r="D15" s="220"/>
      <c r="E15" s="220"/>
      <c r="F15" s="220"/>
      <c r="G15" s="220"/>
      <c r="H15" s="220"/>
      <c r="I15" s="119"/>
      <c r="K15" s="76"/>
      <c r="L15" s="76"/>
      <c r="M15" s="76"/>
      <c r="N15" s="76"/>
      <c r="O15" s="76"/>
    </row>
    <row r="16" spans="1:29" ht="12" customHeight="1">
      <c r="A16" s="220"/>
      <c r="B16" s="220"/>
      <c r="C16" s="220"/>
      <c r="D16" s="220"/>
      <c r="E16" s="220"/>
      <c r="F16" s="220"/>
      <c r="G16" s="220"/>
      <c r="H16" s="220"/>
      <c r="I16" s="119"/>
      <c r="K16" s="76"/>
      <c r="L16" s="76"/>
      <c r="M16" s="76"/>
      <c r="N16" s="76"/>
      <c r="O16" s="76"/>
      <c r="P16" s="76"/>
      <c r="Q16" s="76"/>
      <c r="R16" s="76"/>
      <c r="S16" s="76"/>
      <c r="T16" s="76"/>
      <c r="U16" s="76"/>
      <c r="V16" s="76"/>
      <c r="W16" s="76"/>
      <c r="X16" s="76"/>
      <c r="Y16" s="76"/>
      <c r="Z16" s="76"/>
      <c r="AA16" s="76"/>
      <c r="AB16" s="76"/>
      <c r="AC16" s="76"/>
    </row>
    <row r="17" spans="1:29" ht="12" customHeight="1">
      <c r="A17" s="220"/>
      <c r="B17" s="220"/>
      <c r="C17" s="220"/>
      <c r="D17" s="220"/>
      <c r="E17" s="220"/>
      <c r="F17" s="220"/>
      <c r="G17" s="220"/>
      <c r="H17" s="220"/>
      <c r="I17" s="119"/>
      <c r="K17" s="76"/>
      <c r="L17" s="76"/>
      <c r="M17" s="76"/>
      <c r="N17" s="76"/>
      <c r="O17" s="76"/>
      <c r="P17" s="76"/>
      <c r="Q17" s="76"/>
      <c r="R17" s="76"/>
      <c r="S17" s="76"/>
      <c r="T17" s="76"/>
      <c r="U17" s="76"/>
      <c r="V17" s="76"/>
      <c r="W17" s="76"/>
      <c r="X17" s="76"/>
      <c r="Y17" s="76"/>
      <c r="Z17" s="76"/>
      <c r="AA17" s="76"/>
      <c r="AB17" s="76"/>
      <c r="AC17" s="76"/>
    </row>
    <row r="18" spans="1:29" ht="12" customHeight="1">
      <c r="A18" s="220"/>
      <c r="B18" s="220"/>
      <c r="C18" s="220"/>
      <c r="D18" s="220"/>
      <c r="E18" s="220"/>
      <c r="F18" s="220"/>
      <c r="G18" s="220"/>
      <c r="H18" s="220"/>
      <c r="I18" s="76"/>
      <c r="J18" s="76"/>
      <c r="K18" s="76"/>
      <c r="L18" s="76"/>
      <c r="M18" s="76"/>
      <c r="N18" s="76"/>
      <c r="O18" s="76"/>
      <c r="P18" s="76"/>
      <c r="Q18" s="76"/>
      <c r="R18" s="76"/>
      <c r="S18" s="76"/>
      <c r="T18" s="76"/>
      <c r="U18" s="76"/>
      <c r="V18" s="76"/>
      <c r="W18" s="76"/>
      <c r="X18" s="76"/>
      <c r="Y18" s="76"/>
      <c r="Z18" s="76"/>
      <c r="AA18" s="76"/>
      <c r="AB18" s="76"/>
      <c r="AC18" s="76"/>
    </row>
    <row r="19" spans="2:29" ht="15" customHeight="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row>
    <row r="20" spans="2:29" ht="15" customHeight="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row>
    <row r="21" spans="2:29" ht="15" customHeight="1">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row>
    <row r="22" spans="2:29" ht="15" customHeight="1">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row>
    <row r="23" spans="2:29" ht="15" customHeight="1">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row>
    <row r="24" ht="15" customHeight="1">
      <c r="G24" s="107"/>
    </row>
    <row r="25" ht="15" customHeight="1">
      <c r="G25" s="107"/>
    </row>
    <row r="26" ht="15" customHeight="1">
      <c r="G26" s="107"/>
    </row>
    <row r="27" ht="15" customHeight="1">
      <c r="G27" s="107"/>
    </row>
    <row r="28" ht="15" customHeight="1">
      <c r="G28" s="107"/>
    </row>
    <row r="29" ht="15" customHeight="1">
      <c r="G29" s="107"/>
    </row>
    <row r="30" ht="15" customHeight="1">
      <c r="G30" s="107"/>
    </row>
    <row r="31" ht="15" customHeight="1">
      <c r="G31" s="107"/>
    </row>
    <row r="32" ht="15" customHeight="1">
      <c r="G32" s="107"/>
    </row>
    <row r="33" ht="15" customHeight="1">
      <c r="G33" s="107"/>
    </row>
    <row r="34" ht="15" customHeight="1">
      <c r="G34" s="107"/>
    </row>
    <row r="35" ht="15" customHeight="1">
      <c r="G35" s="107"/>
    </row>
    <row r="36" ht="15" customHeight="1">
      <c r="G36" s="107"/>
    </row>
    <row r="37" ht="15" customHeight="1">
      <c r="G37" s="107"/>
    </row>
    <row r="38" ht="15" customHeight="1">
      <c r="G38" s="107"/>
    </row>
    <row r="39" ht="15" customHeight="1">
      <c r="G39" s="107"/>
    </row>
    <row r="40" ht="15" customHeight="1">
      <c r="G40" s="107"/>
    </row>
    <row r="41" ht="15" customHeight="1">
      <c r="G41" s="107"/>
    </row>
    <row r="42" ht="15" customHeight="1">
      <c r="G42" s="107"/>
    </row>
    <row r="43" ht="15" customHeight="1">
      <c r="G43" s="107"/>
    </row>
    <row r="44" ht="15" customHeight="1">
      <c r="G44" s="107"/>
    </row>
    <row r="45" ht="15" customHeight="1">
      <c r="G45" s="107"/>
    </row>
    <row r="46" ht="15" customHeight="1">
      <c r="G46" s="107"/>
    </row>
    <row r="47" ht="15" customHeight="1">
      <c r="G47" s="107"/>
    </row>
    <row r="48" ht="15" customHeight="1">
      <c r="G48" s="107"/>
    </row>
    <row r="49" ht="15" customHeight="1">
      <c r="G49" s="107"/>
    </row>
    <row r="50" ht="15" customHeight="1">
      <c r="G50" s="107"/>
    </row>
    <row r="51" ht="15" customHeight="1">
      <c r="G51" s="107"/>
    </row>
    <row r="52" ht="15" customHeight="1">
      <c r="G52" s="107"/>
    </row>
    <row r="53" ht="15" customHeight="1">
      <c r="G53" s="107"/>
    </row>
    <row r="54" ht="15" customHeight="1">
      <c r="G54" s="107"/>
    </row>
    <row r="55" ht="15" customHeight="1">
      <c r="G55" s="107"/>
    </row>
    <row r="56" ht="15" customHeight="1">
      <c r="G56" s="107"/>
    </row>
    <row r="57" ht="15" customHeight="1">
      <c r="G57" s="107"/>
    </row>
    <row r="58" ht="15" customHeight="1">
      <c r="G58" s="107"/>
    </row>
    <row r="59" ht="15" customHeight="1">
      <c r="G59" s="107"/>
    </row>
    <row r="60" ht="15" customHeight="1">
      <c r="G60" s="107"/>
    </row>
    <row r="61" ht="15" customHeight="1">
      <c r="G61" s="107"/>
    </row>
    <row r="62" ht="15" customHeight="1">
      <c r="G62" s="107"/>
    </row>
    <row r="63" ht="15" customHeight="1">
      <c r="G63" s="107"/>
    </row>
    <row r="64" ht="15" customHeight="1">
      <c r="G64" s="107"/>
    </row>
    <row r="65" ht="15" customHeight="1">
      <c r="G65" s="107"/>
    </row>
    <row r="66" ht="15" customHeight="1">
      <c r="G66" s="107"/>
    </row>
    <row r="67" ht="15" customHeight="1">
      <c r="G67" s="107"/>
    </row>
    <row r="68" ht="15" customHeight="1">
      <c r="G68" s="107"/>
    </row>
    <row r="69" ht="15" customHeight="1">
      <c r="G69" s="107"/>
    </row>
    <row r="70" ht="15" customHeight="1">
      <c r="G70" s="107"/>
    </row>
    <row r="71" ht="15" customHeight="1">
      <c r="G71" s="107"/>
    </row>
    <row r="72" ht="15" customHeight="1">
      <c r="G72" s="107"/>
    </row>
    <row r="73" ht="15" customHeight="1">
      <c r="G73" s="107"/>
    </row>
    <row r="74" ht="15" customHeight="1">
      <c r="G74" s="107"/>
    </row>
    <row r="75" ht="15" customHeight="1">
      <c r="G75" s="107"/>
    </row>
    <row r="76" ht="15" customHeight="1">
      <c r="G76" s="107"/>
    </row>
    <row r="77" ht="15" customHeight="1">
      <c r="G77" s="107"/>
    </row>
    <row r="78" ht="15" customHeight="1">
      <c r="G78" s="107"/>
    </row>
    <row r="79" ht="15" customHeight="1">
      <c r="G79" s="107"/>
    </row>
    <row r="80" ht="15" customHeight="1">
      <c r="G80" s="107"/>
    </row>
    <row r="81" ht="15" customHeight="1">
      <c r="G81" s="107"/>
    </row>
    <row r="82" ht="15" customHeight="1">
      <c r="G82" s="107"/>
    </row>
    <row r="83" ht="15" customHeight="1">
      <c r="G83" s="107"/>
    </row>
    <row r="84" ht="15" customHeight="1">
      <c r="G84" s="107"/>
    </row>
    <row r="85" ht="15" customHeight="1">
      <c r="G85" s="107"/>
    </row>
    <row r="86" ht="15" customHeight="1">
      <c r="G86" s="107"/>
    </row>
    <row r="87" ht="15" customHeight="1">
      <c r="G87" s="107"/>
    </row>
    <row r="88" ht="15" customHeight="1">
      <c r="G88" s="107"/>
    </row>
    <row r="89" ht="15" customHeight="1">
      <c r="G89" s="107"/>
    </row>
    <row r="90" ht="15" customHeight="1">
      <c r="G90" s="107"/>
    </row>
    <row r="91" ht="15" customHeight="1">
      <c r="G91" s="107"/>
    </row>
    <row r="92" ht="15" customHeight="1">
      <c r="G92" s="107"/>
    </row>
    <row r="93" ht="15" customHeight="1">
      <c r="G93" s="107"/>
    </row>
    <row r="94" ht="15" customHeight="1">
      <c r="G94" s="107"/>
    </row>
    <row r="95" ht="15" customHeight="1">
      <c r="G95" s="107"/>
    </row>
    <row r="96" ht="15" customHeight="1">
      <c r="G96" s="107"/>
    </row>
    <row r="97" ht="15" customHeight="1">
      <c r="G97" s="107"/>
    </row>
    <row r="98" ht="15" customHeight="1">
      <c r="G98" s="107"/>
    </row>
    <row r="99" ht="15" customHeight="1">
      <c r="G99" s="107"/>
    </row>
    <row r="100" ht="15" customHeight="1">
      <c r="G100" s="107"/>
    </row>
    <row r="101" ht="15" customHeight="1">
      <c r="G101" s="107"/>
    </row>
    <row r="102" ht="15" customHeight="1">
      <c r="G102" s="107"/>
    </row>
    <row r="103" ht="15" customHeight="1">
      <c r="G103" s="107"/>
    </row>
    <row r="104" ht="15" customHeight="1">
      <c r="G104" s="107"/>
    </row>
    <row r="105" ht="15" customHeight="1">
      <c r="G105" s="107"/>
    </row>
    <row r="106" ht="15" customHeight="1">
      <c r="G106" s="107"/>
    </row>
    <row r="107" ht="15" customHeight="1">
      <c r="G107" s="107"/>
    </row>
    <row r="108" ht="15" customHeight="1">
      <c r="G108" s="107"/>
    </row>
    <row r="109" ht="15" customHeight="1">
      <c r="G109" s="107"/>
    </row>
    <row r="110" ht="15" customHeight="1">
      <c r="G110" s="107"/>
    </row>
    <row r="111" ht="15" customHeight="1">
      <c r="G111" s="107"/>
    </row>
    <row r="112" ht="15" customHeight="1">
      <c r="G112" s="107"/>
    </row>
    <row r="113" ht="15" customHeight="1">
      <c r="G113" s="107"/>
    </row>
    <row r="114" ht="15" customHeight="1">
      <c r="G114" s="107"/>
    </row>
    <row r="115" ht="15" customHeight="1">
      <c r="G115" s="107"/>
    </row>
    <row r="116" ht="15" customHeight="1">
      <c r="G116" s="107"/>
    </row>
    <row r="117" ht="15" customHeight="1">
      <c r="G117" s="107"/>
    </row>
    <row r="118" ht="15" customHeight="1">
      <c r="G118" s="107"/>
    </row>
    <row r="119" ht="15" customHeight="1">
      <c r="G119" s="107"/>
    </row>
    <row r="120" ht="15" customHeight="1">
      <c r="G120" s="107"/>
    </row>
    <row r="121" ht="15" customHeight="1">
      <c r="G121" s="107"/>
    </row>
    <row r="122" ht="15" customHeight="1">
      <c r="G122" s="107"/>
    </row>
    <row r="123" ht="15" customHeight="1">
      <c r="G123" s="107"/>
    </row>
    <row r="124" ht="15" customHeight="1">
      <c r="G124" s="107"/>
    </row>
    <row r="125" ht="15" customHeight="1">
      <c r="G125" s="107"/>
    </row>
    <row r="126" ht="15" customHeight="1">
      <c r="G126" s="107"/>
    </row>
    <row r="127" ht="15" customHeight="1">
      <c r="G127" s="107"/>
    </row>
    <row r="128" ht="15" customHeight="1">
      <c r="G128" s="107"/>
    </row>
    <row r="129" ht="15" customHeight="1">
      <c r="G129" s="107"/>
    </row>
    <row r="130" ht="15" customHeight="1">
      <c r="G130" s="107"/>
    </row>
    <row r="131" ht="15" customHeight="1">
      <c r="G131" s="107"/>
    </row>
    <row r="132" ht="15" customHeight="1">
      <c r="G132" s="107"/>
    </row>
    <row r="133" ht="15" customHeight="1">
      <c r="G133" s="107"/>
    </row>
    <row r="134" ht="15" customHeight="1">
      <c r="G134" s="107"/>
    </row>
    <row r="135" ht="15" customHeight="1">
      <c r="G135" s="107"/>
    </row>
    <row r="136" ht="15" customHeight="1">
      <c r="G136" s="107"/>
    </row>
    <row r="137" ht="15" customHeight="1">
      <c r="G137" s="107"/>
    </row>
    <row r="138" ht="15" customHeight="1">
      <c r="G138" s="107"/>
    </row>
    <row r="139" ht="15" customHeight="1">
      <c r="G139" s="107"/>
    </row>
    <row r="140" ht="15" customHeight="1">
      <c r="G140" s="107"/>
    </row>
    <row r="141" ht="15" customHeight="1">
      <c r="G141" s="107"/>
    </row>
    <row r="142" ht="15" customHeight="1">
      <c r="G142" s="107"/>
    </row>
    <row r="143" ht="15" customHeight="1">
      <c r="G143" s="107"/>
    </row>
    <row r="144" ht="15" customHeight="1">
      <c r="G144" s="107"/>
    </row>
    <row r="145" ht="15" customHeight="1">
      <c r="G145" s="107"/>
    </row>
    <row r="146" ht="15" customHeight="1">
      <c r="G146" s="107"/>
    </row>
    <row r="147" ht="15" customHeight="1">
      <c r="G147" s="107"/>
    </row>
    <row r="148" ht="15" customHeight="1">
      <c r="G148" s="107"/>
    </row>
    <row r="149" ht="15" customHeight="1">
      <c r="G149" s="107"/>
    </row>
    <row r="150" ht="15" customHeight="1">
      <c r="G150" s="107"/>
    </row>
    <row r="151" ht="15" customHeight="1">
      <c r="G151" s="107"/>
    </row>
    <row r="152" ht="15" customHeight="1">
      <c r="G152" s="107"/>
    </row>
    <row r="153" ht="15" customHeight="1">
      <c r="G153" s="107"/>
    </row>
    <row r="154" ht="15" customHeight="1">
      <c r="G154" s="107"/>
    </row>
    <row r="155" ht="15" customHeight="1">
      <c r="G155" s="107"/>
    </row>
    <row r="156" ht="15" customHeight="1">
      <c r="G156" s="107"/>
    </row>
    <row r="157" ht="15" customHeight="1">
      <c r="G157" s="107"/>
    </row>
    <row r="158" ht="15" customHeight="1">
      <c r="G158" s="107"/>
    </row>
    <row r="159" ht="15" customHeight="1">
      <c r="G159" s="107"/>
    </row>
    <row r="160" ht="15" customHeight="1">
      <c r="G160" s="107"/>
    </row>
    <row r="161" ht="15" customHeight="1">
      <c r="G161" s="107"/>
    </row>
    <row r="162" ht="15" customHeight="1">
      <c r="G162" s="107"/>
    </row>
    <row r="163" ht="15" customHeight="1">
      <c r="G163" s="107"/>
    </row>
    <row r="164" ht="15" customHeight="1">
      <c r="G164" s="107"/>
    </row>
    <row r="165" ht="15" customHeight="1">
      <c r="G165" s="107"/>
    </row>
    <row r="166" ht="15" customHeight="1">
      <c r="G166" s="107"/>
    </row>
    <row r="167" ht="15" customHeight="1">
      <c r="G167" s="107"/>
    </row>
    <row r="168" ht="15" customHeight="1">
      <c r="G168" s="107"/>
    </row>
    <row r="169" ht="15" customHeight="1">
      <c r="G169" s="107"/>
    </row>
    <row r="170" ht="15" customHeight="1">
      <c r="G170" s="107"/>
    </row>
    <row r="171" ht="15" customHeight="1">
      <c r="G171" s="107"/>
    </row>
    <row r="172" ht="15" customHeight="1">
      <c r="G172" s="107"/>
    </row>
    <row r="173" ht="15" customHeight="1">
      <c r="G173" s="107"/>
    </row>
    <row r="174" ht="15" customHeight="1">
      <c r="G174" s="107"/>
    </row>
    <row r="175" ht="15" customHeight="1">
      <c r="G175" s="107"/>
    </row>
    <row r="176" ht="15" customHeight="1">
      <c r="G176" s="107"/>
    </row>
    <row r="177" ht="15" customHeight="1">
      <c r="G177" s="107"/>
    </row>
    <row r="178" ht="15" customHeight="1">
      <c r="G178" s="107"/>
    </row>
    <row r="179" ht="15" customHeight="1">
      <c r="G179" s="107"/>
    </row>
    <row r="180" ht="15" customHeight="1">
      <c r="G180" s="107"/>
    </row>
    <row r="181" ht="15" customHeight="1">
      <c r="G181" s="107"/>
    </row>
    <row r="182" ht="15" customHeight="1">
      <c r="G182" s="107"/>
    </row>
    <row r="183" ht="15" customHeight="1">
      <c r="G183" s="107"/>
    </row>
    <row r="184" ht="15" customHeight="1">
      <c r="G184" s="107"/>
    </row>
    <row r="185" ht="15" customHeight="1">
      <c r="G185" s="107"/>
    </row>
    <row r="186" ht="15" customHeight="1">
      <c r="G186" s="107"/>
    </row>
    <row r="187" ht="15" customHeight="1">
      <c r="G187" s="107"/>
    </row>
    <row r="188" ht="15" customHeight="1">
      <c r="G188" s="107"/>
    </row>
    <row r="189" ht="15" customHeight="1">
      <c r="G189" s="107"/>
    </row>
    <row r="190" ht="15" customHeight="1">
      <c r="G190" s="107"/>
    </row>
    <row r="191" ht="15" customHeight="1">
      <c r="G191" s="107"/>
    </row>
    <row r="192" ht="15" customHeight="1">
      <c r="G192" s="107"/>
    </row>
    <row r="193" ht="15" customHeight="1">
      <c r="G193" s="107"/>
    </row>
  </sheetData>
  <sheetProtection password="CA39" sheet="1" objects="1" scenarios="1"/>
  <mergeCells count="1">
    <mergeCell ref="A15:H18"/>
  </mergeCells>
  <printOptions/>
  <pageMargins left="0.75" right="0.75" top="1" bottom="1" header="0.5" footer="0.5"/>
  <pageSetup horizontalDpi="1200" verticalDpi="1200" orientation="landscape" paperSize="9" r:id="rId3"/>
  <legacyDrawing r:id="rId2"/>
  <oleObjects>
    <oleObject progId="MSPhotoEd.3" shapeId="542314" r:id="rId1"/>
  </oleObjects>
</worksheet>
</file>

<file path=xl/worksheets/sheet3.xml><?xml version="1.0" encoding="utf-8"?>
<worksheet xmlns="http://schemas.openxmlformats.org/spreadsheetml/2006/main" xmlns:r="http://schemas.openxmlformats.org/officeDocument/2006/relationships">
  <dimension ref="A1:T58"/>
  <sheetViews>
    <sheetView showGridLines="0" showRowColHeaders="0" showZeros="0" showOutlineSymbols="0" zoomScaleSheetLayoutView="100" workbookViewId="0" topLeftCell="A1">
      <selection activeCell="A1" sqref="A1"/>
    </sheetView>
  </sheetViews>
  <sheetFormatPr defaultColWidth="9.140625" defaultRowHeight="15" customHeight="1"/>
  <cols>
    <col min="1" max="1" width="5.28125" style="60" customWidth="1"/>
    <col min="2" max="2" width="24.57421875" style="60" customWidth="1"/>
    <col min="3" max="3" width="10.140625" style="59" bestFit="1" customWidth="1"/>
    <col min="4" max="5" width="11.28125" style="59" bestFit="1" customWidth="1"/>
    <col min="6" max="6" width="12.28125" style="59" bestFit="1" customWidth="1"/>
    <col min="7" max="7" width="9.28125" style="60" bestFit="1" customWidth="1"/>
    <col min="8" max="8" width="10.28125" style="60" bestFit="1" customWidth="1"/>
    <col min="9" max="9" width="9.28125" style="60" bestFit="1" customWidth="1"/>
    <col min="10" max="10" width="10.28125" style="60" bestFit="1" customWidth="1"/>
    <col min="11" max="11" width="10.7109375" style="60" customWidth="1"/>
    <col min="12" max="12" width="10.28125" style="60" bestFit="1" customWidth="1"/>
    <col min="13" max="13" width="9.57421875" style="60" customWidth="1"/>
    <col min="14" max="14" width="12.00390625" style="60" customWidth="1"/>
    <col min="15" max="15" width="2.7109375" style="60" customWidth="1"/>
    <col min="16" max="16384" width="9.140625" style="60" customWidth="1"/>
  </cols>
  <sheetData>
    <row r="1" spans="17:20" ht="15" customHeight="1">
      <c r="Q1" s="254" t="s">
        <v>82</v>
      </c>
      <c r="R1" s="255"/>
      <c r="S1" s="254" t="s">
        <v>102</v>
      </c>
      <c r="T1" s="255"/>
    </row>
    <row r="2" spans="1:20" ht="15" customHeight="1">
      <c r="A2" s="60" t="str">
        <f>CONCATENATE("Productieafspraken ",'1. Voorblad'!B3)</f>
        <v>Productieafspraken 2008</v>
      </c>
      <c r="N2" s="60">
        <f>'2. Aantal patienten'!G2+1</f>
        <v>3</v>
      </c>
      <c r="Q2" s="91" t="s">
        <v>0</v>
      </c>
      <c r="R2" s="92" t="s">
        <v>1</v>
      </c>
      <c r="S2" s="91" t="s">
        <v>0</v>
      </c>
      <c r="T2" s="92" t="s">
        <v>1</v>
      </c>
    </row>
    <row r="3" spans="17:20" ht="12" customHeight="1">
      <c r="Q3" s="216">
        <v>1.0242</v>
      </c>
      <c r="R3" s="217">
        <v>1.0151</v>
      </c>
      <c r="S3" s="216">
        <v>1.033</v>
      </c>
      <c r="T3" s="217">
        <v>1.023</v>
      </c>
    </row>
    <row r="4" spans="1:14" ht="12" customHeight="1">
      <c r="A4" s="258" t="s">
        <v>67</v>
      </c>
      <c r="B4" s="258"/>
      <c r="C4" s="93" t="s">
        <v>18</v>
      </c>
      <c r="D4" s="93" t="s">
        <v>19</v>
      </c>
      <c r="E4" s="93" t="s">
        <v>20</v>
      </c>
      <c r="F4" s="93" t="s">
        <v>21</v>
      </c>
      <c r="G4" s="259" t="s">
        <v>24</v>
      </c>
      <c r="H4" s="260"/>
      <c r="I4" s="260"/>
      <c r="J4" s="260"/>
      <c r="K4" s="259" t="s">
        <v>77</v>
      </c>
      <c r="L4" s="259"/>
      <c r="M4" s="259" t="s">
        <v>78</v>
      </c>
      <c r="N4" s="260"/>
    </row>
    <row r="5" spans="2:14" ht="12" customHeight="1">
      <c r="B5" s="58"/>
      <c r="C5" s="95" t="s">
        <v>2</v>
      </c>
      <c r="D5" s="93" t="s">
        <v>17</v>
      </c>
      <c r="E5" s="96" t="s">
        <v>17</v>
      </c>
      <c r="F5" s="93" t="s">
        <v>22</v>
      </c>
      <c r="G5" s="94" t="s">
        <v>25</v>
      </c>
      <c r="H5" s="94" t="s">
        <v>1</v>
      </c>
      <c r="I5" s="94" t="s">
        <v>25</v>
      </c>
      <c r="J5" s="94" t="s">
        <v>1</v>
      </c>
      <c r="K5" s="97" t="s">
        <v>0</v>
      </c>
      <c r="L5" s="97" t="s">
        <v>1</v>
      </c>
      <c r="M5" s="97" t="s">
        <v>25</v>
      </c>
      <c r="N5" s="97" t="s">
        <v>1</v>
      </c>
    </row>
    <row r="6" spans="2:14" ht="12" customHeight="1">
      <c r="B6" s="98"/>
      <c r="C6" s="99">
        <v>2007</v>
      </c>
      <c r="D6" s="99">
        <v>2007</v>
      </c>
      <c r="E6" s="99">
        <f>+D6+1</f>
        <v>2008</v>
      </c>
      <c r="F6" s="100" t="s">
        <v>23</v>
      </c>
      <c r="G6" s="99" t="s">
        <v>76</v>
      </c>
      <c r="H6" s="99" t="s">
        <v>76</v>
      </c>
      <c r="I6" s="101" t="s">
        <v>94</v>
      </c>
      <c r="J6" s="101" t="s">
        <v>94</v>
      </c>
      <c r="K6" s="102"/>
      <c r="L6" s="102"/>
      <c r="M6" s="102"/>
      <c r="N6" s="102"/>
    </row>
    <row r="7" spans="1:14" ht="12" customHeight="1">
      <c r="A7" s="63">
        <f>N2*100+1</f>
        <v>301</v>
      </c>
      <c r="B7" s="64" t="s">
        <v>13</v>
      </c>
      <c r="C7" s="18"/>
      <c r="D7" s="18"/>
      <c r="E7" s="18"/>
      <c r="F7" s="103">
        <f>IF(AND(D7="",E7=""),"",E7-D7)</f>
      </c>
      <c r="G7" s="210">
        <v>89.741</v>
      </c>
      <c r="H7" s="210">
        <v>102.4342</v>
      </c>
      <c r="I7" s="211">
        <f>+G7*$Q$3</f>
        <v>91.9127322</v>
      </c>
      <c r="J7" s="211">
        <f>+H7*$R$3</f>
        <v>103.98095642</v>
      </c>
      <c r="K7" s="103">
        <f aca="true" t="shared" si="0" ref="K7:L9">IF(AND($C7="",$D7=""),"",($C7-$D7)*G7*Q$3)</f>
      </c>
      <c r="L7" s="103">
        <f t="shared" si="0"/>
      </c>
      <c r="M7" s="103">
        <f>IF($F7="","",$F7*I7*$S$3)</f>
      </c>
      <c r="N7" s="103">
        <f>IF($F7="","",$F7*J7*$T$3)</f>
      </c>
    </row>
    <row r="8" spans="1:14" ht="12" customHeight="1">
      <c r="A8" s="63">
        <f>A7+1</f>
        <v>302</v>
      </c>
      <c r="B8" s="64" t="s">
        <v>4</v>
      </c>
      <c r="C8" s="16"/>
      <c r="D8" s="16"/>
      <c r="E8" s="16"/>
      <c r="F8" s="66">
        <f aca="true" t="shared" si="1" ref="F8:F15">IF(AND(D8="",E8=""),"",E8-D8)</f>
      </c>
      <c r="G8" s="212">
        <v>121.7118</v>
      </c>
      <c r="H8" s="210">
        <v>102.4342</v>
      </c>
      <c r="I8" s="213">
        <f>+G8*$Q$3</f>
        <v>124.65722556</v>
      </c>
      <c r="J8" s="213">
        <f>+H8*$R$3</f>
        <v>103.98095642</v>
      </c>
      <c r="K8" s="66">
        <f t="shared" si="0"/>
      </c>
      <c r="L8" s="66">
        <f t="shared" si="0"/>
      </c>
      <c r="M8" s="103">
        <f>IF($F8="","",$F8*I8*$S$3)</f>
      </c>
      <c r="N8" s="103">
        <f>IF($F8="","",$F8*J8*$T$3)</f>
      </c>
    </row>
    <row r="9" spans="1:14" ht="12" customHeight="1">
      <c r="A9" s="63">
        <f aca="true" t="shared" si="2" ref="A9:A18">A8+1</f>
        <v>303</v>
      </c>
      <c r="B9" s="64" t="s">
        <v>5</v>
      </c>
      <c r="C9" s="16"/>
      <c r="D9" s="16"/>
      <c r="E9" s="16"/>
      <c r="F9" s="66">
        <f t="shared" si="1"/>
      </c>
      <c r="G9" s="212">
        <v>154.7168</v>
      </c>
      <c r="H9" s="210">
        <v>102.4342</v>
      </c>
      <c r="I9" s="213">
        <f>+G9*$Q$3</f>
        <v>158.46094656</v>
      </c>
      <c r="J9" s="213">
        <f>+H9*$R$3</f>
        <v>103.98095642</v>
      </c>
      <c r="K9" s="66">
        <f t="shared" si="0"/>
      </c>
      <c r="L9" s="66">
        <f t="shared" si="0"/>
      </c>
      <c r="M9" s="103">
        <f>IF($F9="","",$F9*I9*$S$3)</f>
      </c>
      <c r="N9" s="103">
        <f>IF($F9="","",$F9*J9*$T$3)</f>
      </c>
    </row>
    <row r="10" spans="1:14" ht="12" customHeight="1">
      <c r="A10" s="63">
        <f t="shared" si="2"/>
        <v>304</v>
      </c>
      <c r="B10" s="64" t="s">
        <v>14</v>
      </c>
      <c r="C10" s="16"/>
      <c r="D10" s="16"/>
      <c r="E10" s="16"/>
      <c r="F10" s="66">
        <f t="shared" si="1"/>
      </c>
      <c r="G10" s="19"/>
      <c r="H10" s="19"/>
      <c r="I10" s="19"/>
      <c r="J10" s="19"/>
      <c r="K10" s="16"/>
      <c r="L10" s="16"/>
      <c r="M10" s="16"/>
      <c r="N10" s="16"/>
    </row>
    <row r="11" spans="1:14" ht="12" customHeight="1">
      <c r="A11" s="63">
        <f t="shared" si="2"/>
        <v>305</v>
      </c>
      <c r="B11" s="104" t="s">
        <v>29</v>
      </c>
      <c r="C11" s="16"/>
      <c r="D11" s="16"/>
      <c r="E11" s="16"/>
      <c r="F11" s="66">
        <f t="shared" si="1"/>
      </c>
      <c r="G11" s="19"/>
      <c r="H11" s="19"/>
      <c r="I11" s="19"/>
      <c r="J11" s="19"/>
      <c r="K11" s="16"/>
      <c r="L11" s="16"/>
      <c r="M11" s="16"/>
      <c r="N11" s="16"/>
    </row>
    <row r="12" spans="1:14" ht="12" customHeight="1">
      <c r="A12" s="63">
        <f t="shared" si="2"/>
        <v>306</v>
      </c>
      <c r="B12" s="64" t="s">
        <v>15</v>
      </c>
      <c r="C12" s="16"/>
      <c r="D12" s="16"/>
      <c r="E12" s="16"/>
      <c r="F12" s="66">
        <f t="shared" si="1"/>
      </c>
      <c r="G12" s="212">
        <v>56.2131</v>
      </c>
      <c r="H12" s="212">
        <v>86.9513</v>
      </c>
      <c r="I12" s="213">
        <f>+G12*$Q$3</f>
        <v>57.57345702</v>
      </c>
      <c r="J12" s="213">
        <f>+H12*$R$3</f>
        <v>88.26426463</v>
      </c>
      <c r="K12" s="66">
        <f>IF(AND($C12="",$D12=""),"",($C12-$D12)*G12*Q$3)</f>
      </c>
      <c r="L12" s="66">
        <f>IF(AND($C12="",$D12=""),"",($C12-$D12)*H12*R$3)</f>
      </c>
      <c r="M12" s="66">
        <f>IF($F12="","",$F12*I12*$S$3)</f>
      </c>
      <c r="N12" s="66">
        <f>IF($F12="","",$F12*J12*$T$3)</f>
      </c>
    </row>
    <row r="13" spans="1:14" ht="12" customHeight="1">
      <c r="A13" s="63">
        <f t="shared" si="2"/>
        <v>307</v>
      </c>
      <c r="B13" s="104" t="s">
        <v>28</v>
      </c>
      <c r="C13" s="16"/>
      <c r="D13" s="16"/>
      <c r="E13" s="16"/>
      <c r="F13" s="66">
        <f t="shared" si="1"/>
      </c>
      <c r="G13" s="212">
        <v>123.7803</v>
      </c>
      <c r="H13" s="212">
        <v>0</v>
      </c>
      <c r="I13" s="213">
        <f>+G13*$Q$3</f>
        <v>126.77578326</v>
      </c>
      <c r="J13" s="214">
        <f>+H13*$R$3</f>
        <v>0</v>
      </c>
      <c r="K13" s="66">
        <f>IF(AND($C13="",$D13=""),"",($C13-$D13)*G13*Q$3)</f>
      </c>
      <c r="L13" s="66">
        <f>IF(AND($C13="",$D13=""),"",($C13-$D13)*H13*R$3)</f>
      </c>
      <c r="M13" s="66">
        <f>IF($F13="","",$F13*I13*$S$3)</f>
      </c>
      <c r="N13" s="66">
        <f>IF($F13="","",$F13*J13*$T$3)</f>
      </c>
    </row>
    <row r="14" spans="1:14" ht="12" customHeight="1">
      <c r="A14" s="63">
        <f t="shared" si="2"/>
        <v>308</v>
      </c>
      <c r="B14" s="104" t="s">
        <v>29</v>
      </c>
      <c r="C14" s="16"/>
      <c r="D14" s="16"/>
      <c r="E14" s="16"/>
      <c r="F14" s="66">
        <f t="shared" si="1"/>
      </c>
      <c r="G14" s="19"/>
      <c r="H14" s="19"/>
      <c r="I14" s="19"/>
      <c r="J14" s="19"/>
      <c r="K14" s="16"/>
      <c r="L14" s="16"/>
      <c r="M14" s="16"/>
      <c r="N14" s="16"/>
    </row>
    <row r="15" spans="1:14" ht="12" customHeight="1">
      <c r="A15" s="63">
        <f t="shared" si="2"/>
        <v>309</v>
      </c>
      <c r="B15" s="64" t="s">
        <v>16</v>
      </c>
      <c r="C15" s="16"/>
      <c r="D15" s="16"/>
      <c r="E15" s="16"/>
      <c r="F15" s="66">
        <f t="shared" si="1"/>
      </c>
      <c r="G15" s="212">
        <v>20.1167</v>
      </c>
      <c r="H15" s="212">
        <v>74.9591</v>
      </c>
      <c r="I15" s="213">
        <f>+G15*$Q$3</f>
        <v>20.60352414</v>
      </c>
      <c r="J15" s="213">
        <f>+H15*$R$3</f>
        <v>76.09098241</v>
      </c>
      <c r="K15" s="66">
        <f>IF(AND($C15="",$D15=""),"",($C15-$D15)*G15*Q$3)</f>
      </c>
      <c r="L15" s="66">
        <f>IF(AND($C15="",$D15=""),"",($C15-$D15)*H15*R$3)</f>
      </c>
      <c r="M15" s="66">
        <f>IF($F15="","",$F15*I15*$S$3)</f>
      </c>
      <c r="N15" s="66">
        <f>IF($F15="","",$F15*J15*$T$3)</f>
      </c>
    </row>
    <row r="16" spans="1:14" ht="12" customHeight="1">
      <c r="A16" s="63">
        <f t="shared" si="2"/>
        <v>310</v>
      </c>
      <c r="B16" s="104" t="s">
        <v>26</v>
      </c>
      <c r="C16" s="16"/>
      <c r="D16" s="16"/>
      <c r="E16" s="16"/>
      <c r="F16" s="66">
        <f>IF(AND(D16="",E16=""),"",E16-D16)</f>
      </c>
      <c r="G16" s="214">
        <v>0</v>
      </c>
      <c r="H16" s="213">
        <v>7.4882</v>
      </c>
      <c r="I16" s="214">
        <f>+G16*$Q$3</f>
        <v>0</v>
      </c>
      <c r="J16" s="213">
        <f>+H16*$R$3</f>
        <v>7.601271819999999</v>
      </c>
      <c r="K16" s="66">
        <f>IF(AND($C16="",$D16=""),"",($C16-$D16)*G16*Q$3)</f>
      </c>
      <c r="L16" s="66">
        <f>IF(AND($C16="",$D16=""),"",($C16-$D16)*H16*R$3)</f>
      </c>
      <c r="M16" s="66">
        <f>IF($F16="","",$F16*I16*$S$3)</f>
      </c>
      <c r="N16" s="66">
        <f>IF($F16="","",$F16*J16*$T$3)</f>
      </c>
    </row>
    <row r="17" spans="1:14" ht="12" customHeight="1">
      <c r="A17" s="63">
        <f t="shared" si="2"/>
        <v>311</v>
      </c>
      <c r="B17" s="104" t="s">
        <v>29</v>
      </c>
      <c r="C17" s="16"/>
      <c r="D17" s="16"/>
      <c r="E17" s="16"/>
      <c r="F17" s="66">
        <f>IF(AND(D17="",E17=""),"",E17-D17)</f>
      </c>
      <c r="G17" s="20"/>
      <c r="H17" s="33"/>
      <c r="I17" s="19"/>
      <c r="J17" s="19"/>
      <c r="K17" s="16"/>
      <c r="L17" s="16"/>
      <c r="M17" s="16"/>
      <c r="N17" s="16"/>
    </row>
    <row r="18" spans="1:14" ht="12" customHeight="1">
      <c r="A18" s="63">
        <f t="shared" si="2"/>
        <v>312</v>
      </c>
      <c r="B18" s="146" t="s">
        <v>89</v>
      </c>
      <c r="C18" s="147"/>
      <c r="D18" s="147"/>
      <c r="E18" s="146"/>
      <c r="F18" s="146"/>
      <c r="G18" s="147"/>
      <c r="H18" s="146"/>
      <c r="I18" s="146"/>
      <c r="J18" s="146"/>
      <c r="K18" s="145">
        <f>IF(AND(K7="",K8="",K9="",K12="",K13="",K15="",K16=""),"",SUM(K7:K17))</f>
      </c>
      <c r="L18" s="145">
        <f>IF(AND(L7="",L8="",L9="",L12="",L13="",L15="",L16=""),"",SUM(L7:L17))</f>
      </c>
      <c r="M18" s="145">
        <f>IF(AND(M7="",M8="",M9="",M12="",M13="",M15="",M16=""),"",SUM(M7:M17))</f>
      </c>
      <c r="N18" s="145">
        <f>IF(AND(N7="",N8="",N9="",N12="",N13="",N15="",N16=""),"",SUM(N7:N17))</f>
      </c>
    </row>
    <row r="19" spans="1:14" ht="12" customHeight="1">
      <c r="A19" s="72"/>
      <c r="C19" s="67"/>
      <c r="D19" s="67"/>
      <c r="E19" s="60"/>
      <c r="F19" s="60"/>
      <c r="G19" s="67"/>
      <c r="K19" s="148"/>
      <c r="L19" s="148"/>
      <c r="M19" s="148"/>
      <c r="N19" s="148"/>
    </row>
    <row r="20" spans="1:14" ht="12" customHeight="1">
      <c r="A20" s="77" t="s">
        <v>79</v>
      </c>
      <c r="C20" s="67"/>
      <c r="D20" s="67"/>
      <c r="E20" s="60"/>
      <c r="F20" s="60"/>
      <c r="K20" s="67"/>
      <c r="M20" s="67"/>
      <c r="N20" s="67"/>
    </row>
    <row r="21" spans="1:14" ht="12" customHeight="1">
      <c r="A21" s="63">
        <f>A18+1</f>
        <v>313</v>
      </c>
      <c r="B21" s="78" t="s">
        <v>30</v>
      </c>
      <c r="C21" s="105"/>
      <c r="D21" s="79"/>
      <c r="E21" s="105"/>
      <c r="F21" s="105"/>
      <c r="G21" s="105"/>
      <c r="H21" s="105"/>
      <c r="I21" s="105"/>
      <c r="J21" s="105"/>
      <c r="K21" s="106"/>
      <c r="L21" s="261">
        <f>IF(AND(K18="",L18=""),"",K18+L18)</f>
      </c>
      <c r="M21" s="257"/>
      <c r="N21" s="67"/>
    </row>
    <row r="22" spans="1:14" ht="12" customHeight="1">
      <c r="A22" s="63">
        <f>A21+1</f>
        <v>314</v>
      </c>
      <c r="B22" s="78" t="s">
        <v>32</v>
      </c>
      <c r="C22" s="105"/>
      <c r="D22" s="79"/>
      <c r="E22" s="105"/>
      <c r="F22" s="105"/>
      <c r="G22" s="105"/>
      <c r="H22" s="105"/>
      <c r="I22" s="105"/>
      <c r="J22" s="105"/>
      <c r="K22" s="106"/>
      <c r="L22" s="256"/>
      <c r="M22" s="257"/>
      <c r="N22" s="67"/>
    </row>
    <row r="23" spans="3:14" ht="12" customHeight="1">
      <c r="C23" s="67"/>
      <c r="D23" s="67"/>
      <c r="E23" s="60"/>
      <c r="F23" s="60"/>
      <c r="K23" s="67"/>
      <c r="L23" s="67"/>
      <c r="M23" s="67"/>
      <c r="N23" s="67"/>
    </row>
    <row r="24" spans="1:14" ht="12" customHeight="1">
      <c r="A24" s="60" t="s">
        <v>80</v>
      </c>
      <c r="C24" s="67"/>
      <c r="D24" s="67"/>
      <c r="E24" s="60"/>
      <c r="F24" s="60"/>
      <c r="K24" s="67"/>
      <c r="L24" s="67"/>
      <c r="M24" s="67"/>
      <c r="N24" s="67"/>
    </row>
    <row r="25" spans="1:14" ht="12" customHeight="1">
      <c r="A25" s="60" t="s">
        <v>27</v>
      </c>
      <c r="C25" s="67"/>
      <c r="D25" s="67"/>
      <c r="E25" s="60"/>
      <c r="F25" s="60"/>
      <c r="G25" s="67"/>
      <c r="H25" s="60" t="s">
        <v>45</v>
      </c>
      <c r="K25" s="67"/>
      <c r="L25" s="67"/>
      <c r="M25" s="67"/>
      <c r="N25" s="67"/>
    </row>
    <row r="26" spans="1:14" ht="12" customHeight="1">
      <c r="A26" s="60" t="s">
        <v>81</v>
      </c>
      <c r="C26" s="67"/>
      <c r="D26" s="67"/>
      <c r="E26" s="60"/>
      <c r="F26" s="60"/>
      <c r="G26" s="67"/>
      <c r="K26" s="67"/>
      <c r="L26" s="67"/>
      <c r="M26" s="67"/>
      <c r="N26" s="67"/>
    </row>
    <row r="27" spans="1:9" ht="12" customHeight="1">
      <c r="A27" s="60" t="s">
        <v>31</v>
      </c>
      <c r="C27" s="67"/>
      <c r="D27" s="67"/>
      <c r="E27" s="60"/>
      <c r="F27" s="60"/>
      <c r="G27" s="67"/>
      <c r="H27" s="68"/>
      <c r="I27" s="68"/>
    </row>
    <row r="28" ht="12" customHeight="1">
      <c r="E28" s="107"/>
    </row>
    <row r="29" spans="2:5" ht="15" customHeight="1">
      <c r="B29" s="98"/>
      <c r="E29" s="107"/>
    </row>
    <row r="30" ht="15" customHeight="1">
      <c r="E30" s="107"/>
    </row>
    <row r="31" ht="15" customHeight="1">
      <c r="E31" s="107"/>
    </row>
    <row r="32" ht="15" customHeight="1">
      <c r="E32" s="107"/>
    </row>
    <row r="33" ht="15" customHeight="1">
      <c r="E33" s="107"/>
    </row>
    <row r="34" ht="15" customHeight="1">
      <c r="E34" s="107"/>
    </row>
    <row r="35" ht="15" customHeight="1">
      <c r="E35" s="107"/>
    </row>
    <row r="36" ht="15" customHeight="1">
      <c r="E36" s="107"/>
    </row>
    <row r="37" ht="15" customHeight="1">
      <c r="E37" s="107"/>
    </row>
    <row r="38" ht="15" customHeight="1">
      <c r="E38" s="107"/>
    </row>
    <row r="39" ht="15" customHeight="1">
      <c r="E39" s="107"/>
    </row>
    <row r="40" ht="15" customHeight="1">
      <c r="E40" s="107"/>
    </row>
    <row r="41" ht="15" customHeight="1">
      <c r="E41" s="107"/>
    </row>
    <row r="42" ht="15" customHeight="1">
      <c r="E42" s="107"/>
    </row>
    <row r="43" ht="15" customHeight="1">
      <c r="E43" s="107"/>
    </row>
    <row r="44" ht="15" customHeight="1">
      <c r="E44" s="107"/>
    </row>
    <row r="45" ht="15" customHeight="1">
      <c r="E45" s="107"/>
    </row>
    <row r="46" ht="15" customHeight="1">
      <c r="E46" s="107"/>
    </row>
    <row r="47" ht="15" customHeight="1">
      <c r="E47" s="107"/>
    </row>
    <row r="48" ht="15" customHeight="1">
      <c r="E48" s="107"/>
    </row>
    <row r="49" ht="15" customHeight="1">
      <c r="E49" s="107"/>
    </row>
    <row r="50" ht="15" customHeight="1">
      <c r="E50" s="107"/>
    </row>
    <row r="51" ht="15" customHeight="1">
      <c r="E51" s="107"/>
    </row>
    <row r="52" ht="15" customHeight="1">
      <c r="E52" s="107"/>
    </row>
    <row r="53" ht="15" customHeight="1">
      <c r="E53" s="107"/>
    </row>
    <row r="54" ht="15" customHeight="1">
      <c r="E54" s="107"/>
    </row>
    <row r="55" ht="15" customHeight="1">
      <c r="E55" s="107"/>
    </row>
    <row r="56" ht="15" customHeight="1">
      <c r="E56" s="107"/>
    </row>
    <row r="57" ht="15" customHeight="1">
      <c r="E57" s="107"/>
    </row>
    <row r="58" ht="15" customHeight="1">
      <c r="E58" s="107"/>
    </row>
  </sheetData>
  <sheetProtection password="CA39" sheet="1" objects="1" scenarios="1"/>
  <mergeCells count="8">
    <mergeCell ref="S1:T1"/>
    <mergeCell ref="L22:M22"/>
    <mergeCell ref="A4:B4"/>
    <mergeCell ref="G4:J4"/>
    <mergeCell ref="Q1:R1"/>
    <mergeCell ref="K4:L4"/>
    <mergeCell ref="M4:N4"/>
    <mergeCell ref="L21:M21"/>
  </mergeCells>
  <printOptions/>
  <pageMargins left="0.75" right="0.75" top="1" bottom="1" header="0.5" footer="0.5"/>
  <pageSetup horizontalDpi="1200" verticalDpi="1200" orientation="landscape" paperSize="9" scale="83" r:id="rId3"/>
  <legacyDrawing r:id="rId2"/>
  <oleObjects>
    <oleObject progId="MSPhotoEd.3" shapeId="552842" r:id="rId1"/>
  </oleObjects>
</worksheet>
</file>

<file path=xl/worksheets/sheet4.xml><?xml version="1.0" encoding="utf-8"?>
<worksheet xmlns="http://schemas.openxmlformats.org/spreadsheetml/2006/main" xmlns:r="http://schemas.openxmlformats.org/officeDocument/2006/relationships">
  <dimension ref="A2:G66"/>
  <sheetViews>
    <sheetView showGridLines="0" showRowColHeaders="0" showZeros="0" showOutlineSymbols="0" zoomScaleSheetLayoutView="100" workbookViewId="0" topLeftCell="A1">
      <selection activeCell="A1" sqref="A1"/>
    </sheetView>
  </sheetViews>
  <sheetFormatPr defaultColWidth="9.140625" defaultRowHeight="15" customHeight="1"/>
  <cols>
    <col min="1" max="1" width="5.140625" style="73" customWidth="1"/>
    <col min="2" max="2" width="35.57421875" style="73" customWidth="1"/>
    <col min="3" max="3" width="25.7109375" style="74" customWidth="1"/>
    <col min="4" max="5" width="25.7109375" style="73" customWidth="1"/>
    <col min="6" max="6" width="4.421875" style="73" customWidth="1"/>
    <col min="7" max="16384" width="9.140625" style="73" customWidth="1"/>
  </cols>
  <sheetData>
    <row r="1" ht="12.75" customHeight="1"/>
    <row r="2" spans="1:5" ht="12.75" customHeight="1">
      <c r="A2" s="60" t="str">
        <f>CONCATENATE("Productieafspraken ",'1. Voorblad'!B3)</f>
        <v>Productieafspraken 2008</v>
      </c>
      <c r="E2" s="73">
        <f>'3. Productie'!N2+1</f>
        <v>4</v>
      </c>
    </row>
    <row r="3" ht="12.75" customHeight="1">
      <c r="B3" s="60"/>
    </row>
    <row r="4" ht="12.75" customHeight="1">
      <c r="A4" s="58" t="s">
        <v>68</v>
      </c>
    </row>
    <row r="5" ht="12.75" customHeight="1"/>
    <row r="6" spans="1:5" ht="12.75" customHeight="1">
      <c r="A6" s="262" t="s">
        <v>96</v>
      </c>
      <c r="B6" s="228"/>
      <c r="C6" s="143" t="s">
        <v>36</v>
      </c>
      <c r="D6" s="134" t="s">
        <v>38</v>
      </c>
      <c r="E6" s="134" t="s">
        <v>39</v>
      </c>
    </row>
    <row r="7" spans="1:5" ht="12.75" customHeight="1">
      <c r="A7" s="231"/>
      <c r="B7" s="228"/>
      <c r="C7" s="144" t="s">
        <v>37</v>
      </c>
      <c r="D7" s="144" t="s">
        <v>42</v>
      </c>
      <c r="E7" s="144" t="s">
        <v>40</v>
      </c>
    </row>
    <row r="8" spans="1:5" ht="12.75" customHeight="1">
      <c r="A8" s="60"/>
      <c r="B8" s="65"/>
      <c r="C8" s="135" t="s">
        <v>41</v>
      </c>
      <c r="D8" s="135"/>
      <c r="E8" s="136"/>
    </row>
    <row r="9" spans="1:5" ht="12.75" customHeight="1">
      <c r="A9" s="60"/>
      <c r="B9" s="65"/>
      <c r="C9" s="141"/>
      <c r="D9" s="141"/>
      <c r="E9" s="142"/>
    </row>
    <row r="10" spans="1:5" ht="12.75" customHeight="1">
      <c r="A10" s="63">
        <f>E2*100+1</f>
        <v>401</v>
      </c>
      <c r="B10" s="64" t="s">
        <v>33</v>
      </c>
      <c r="C10" s="75">
        <f>IF(AND('3. Productie'!E11="",'3. Productie'!C11=""),"",'3. Productie'!E11-'3. Productie'!C11)</f>
      </c>
      <c r="D10" s="16"/>
      <c r="E10" s="66">
        <f>IF(C10="","",C10*D10)</f>
      </c>
    </row>
    <row r="11" spans="1:5" ht="12.75" customHeight="1">
      <c r="A11" s="63">
        <f>A10+1</f>
        <v>402</v>
      </c>
      <c r="B11" s="64" t="s">
        <v>34</v>
      </c>
      <c r="C11" s="75">
        <f>IF(AND('3. Productie'!E14="",'3. Productie'!C14=""),"",'3. Productie'!E14-'3. Productie'!C14)</f>
      </c>
      <c r="D11" s="16"/>
      <c r="E11" s="66">
        <f>IF(C11="","",C11*D11)</f>
      </c>
    </row>
    <row r="12" spans="1:5" ht="12.75" customHeight="1">
      <c r="A12" s="63">
        <f>A11+1</f>
        <v>403</v>
      </c>
      <c r="B12" s="64" t="s">
        <v>35</v>
      </c>
      <c r="C12" s="75">
        <f>IF(AND('3. Productie'!E17="",'3. Productie'!C17=""),"",'3. Productie'!E17-'3. Productie'!C17)</f>
      </c>
      <c r="D12" s="16"/>
      <c r="E12" s="66">
        <f>IF(C12="","",C12*D12)</f>
      </c>
    </row>
    <row r="13" spans="1:5" ht="12.75" customHeight="1">
      <c r="A13" s="72"/>
      <c r="B13" s="65"/>
      <c r="C13" s="76"/>
      <c r="D13" s="65"/>
      <c r="E13" s="66">
        <f>IF(AND(E10="",E11="",E12=""),"",SUM(E10:E12))</f>
      </c>
    </row>
    <row r="14" spans="1:5" ht="12.75" customHeight="1">
      <c r="A14" s="72"/>
      <c r="B14" s="65"/>
      <c r="C14" s="76"/>
      <c r="D14" s="65"/>
      <c r="E14" s="60"/>
    </row>
    <row r="15" spans="1:5" ht="12.75" customHeight="1">
      <c r="A15" s="77" t="s">
        <v>97</v>
      </c>
      <c r="B15" s="60"/>
      <c r="C15" s="68"/>
      <c r="D15" s="60"/>
      <c r="E15" s="60"/>
    </row>
    <row r="16" spans="1:5" ht="12.75" customHeight="1">
      <c r="A16" s="72"/>
      <c r="B16" s="60"/>
      <c r="C16" s="68"/>
      <c r="D16" s="60"/>
      <c r="E16" s="60"/>
    </row>
    <row r="17" spans="1:5" ht="12.75" customHeight="1">
      <c r="A17" s="63">
        <f>A12+1</f>
        <v>404</v>
      </c>
      <c r="B17" s="78" t="s">
        <v>98</v>
      </c>
      <c r="C17" s="79"/>
      <c r="D17" s="80"/>
      <c r="E17" s="17"/>
    </row>
    <row r="18" spans="2:3" ht="12.75" customHeight="1">
      <c r="B18" s="81"/>
      <c r="C18" s="82"/>
    </row>
    <row r="19" spans="1:6" ht="12.75" customHeight="1">
      <c r="A19" s="264" t="s">
        <v>95</v>
      </c>
      <c r="B19" s="264"/>
      <c r="C19" s="264"/>
      <c r="D19" s="264"/>
      <c r="E19" s="264"/>
      <c r="F19" s="264"/>
    </row>
    <row r="20" spans="1:6" ht="12.75" customHeight="1">
      <c r="A20" s="264"/>
      <c r="B20" s="264"/>
      <c r="C20" s="264"/>
      <c r="D20" s="264"/>
      <c r="E20" s="264"/>
      <c r="F20" s="264"/>
    </row>
    <row r="21" spans="1:7" ht="12.75" customHeight="1">
      <c r="A21" s="73" t="s">
        <v>88</v>
      </c>
      <c r="B21" s="60"/>
      <c r="C21" s="84"/>
      <c r="D21" s="83"/>
      <c r="E21" s="83"/>
      <c r="F21" s="83"/>
      <c r="G21" s="83"/>
    </row>
    <row r="22" spans="1:5" ht="12.75" customHeight="1">
      <c r="A22" s="263" t="str">
        <f>CONCATENATE("*** Graag specificeren. Bij de nacalculatie zullen de werkelijke kosten met een maximum van € ",ROUND('3. Productie'!I13,2)," (prijspeil ultimo 2007) per dialyse in het budget worden opgenomen.")</f>
        <v>*** Graag specificeren. Bij de nacalculatie zullen de werkelijke kosten met een maximum van € 126,78 (prijspeil ultimo 2007) per dialyse in het budget worden opgenomen.</v>
      </c>
      <c r="B22" s="263"/>
      <c r="C22" s="263"/>
      <c r="D22" s="263"/>
      <c r="E22" s="263"/>
    </row>
    <row r="23" spans="1:5" ht="12.75" customHeight="1">
      <c r="A23" s="263"/>
      <c r="B23" s="263"/>
      <c r="C23" s="263"/>
      <c r="D23" s="263"/>
      <c r="E23" s="263"/>
    </row>
    <row r="24" spans="2:5" ht="12.75" customHeight="1">
      <c r="B24" s="85"/>
      <c r="C24" s="86"/>
      <c r="D24" s="87"/>
      <c r="E24" s="87"/>
    </row>
    <row r="25" spans="2:5" ht="12" customHeight="1">
      <c r="B25" s="85"/>
      <c r="C25" s="86"/>
      <c r="D25" s="87"/>
      <c r="E25" s="87"/>
    </row>
    <row r="26" spans="2:5" ht="12" customHeight="1">
      <c r="B26" s="89"/>
      <c r="C26" s="86"/>
      <c r="D26" s="87"/>
      <c r="E26" s="87"/>
    </row>
    <row r="27" spans="2:5" ht="12" customHeight="1">
      <c r="B27" s="87"/>
      <c r="C27" s="86"/>
      <c r="D27" s="87"/>
      <c r="E27" s="87"/>
    </row>
    <row r="28" spans="2:5" ht="15" customHeight="1">
      <c r="B28" s="87"/>
      <c r="C28" s="86"/>
      <c r="D28" s="87"/>
      <c r="E28" s="87"/>
    </row>
    <row r="29" spans="2:4" ht="15" customHeight="1">
      <c r="B29" s="88"/>
      <c r="C29" s="90"/>
      <c r="D29" s="88"/>
    </row>
    <row r="30" spans="2:4" ht="15" customHeight="1">
      <c r="B30" s="88"/>
      <c r="C30" s="90"/>
      <c r="D30" s="88"/>
    </row>
    <row r="31" spans="2:4" ht="15" customHeight="1">
      <c r="B31" s="88"/>
      <c r="C31" s="90"/>
      <c r="D31" s="88"/>
    </row>
    <row r="32" spans="2:4" ht="15" customHeight="1">
      <c r="B32" s="88"/>
      <c r="C32" s="90"/>
      <c r="D32" s="88"/>
    </row>
    <row r="33" spans="2:4" ht="15" customHeight="1">
      <c r="B33" s="88"/>
      <c r="C33" s="90"/>
      <c r="D33" s="88"/>
    </row>
    <row r="34" spans="2:4" ht="15" customHeight="1">
      <c r="B34" s="88"/>
      <c r="C34" s="90"/>
      <c r="D34" s="88"/>
    </row>
    <row r="35" spans="2:4" ht="15" customHeight="1">
      <c r="B35" s="88"/>
      <c r="C35" s="90"/>
      <c r="D35" s="88"/>
    </row>
    <row r="36" spans="2:4" ht="15" customHeight="1">
      <c r="B36" s="88"/>
      <c r="C36" s="90"/>
      <c r="D36" s="88"/>
    </row>
    <row r="37" spans="2:4" ht="15" customHeight="1">
      <c r="B37" s="88"/>
      <c r="C37" s="90"/>
      <c r="D37" s="88"/>
    </row>
    <row r="38" spans="2:4" ht="15" customHeight="1">
      <c r="B38" s="88"/>
      <c r="C38" s="90"/>
      <c r="D38" s="88"/>
    </row>
    <row r="39" spans="2:4" ht="15" customHeight="1">
      <c r="B39" s="88"/>
      <c r="C39" s="90"/>
      <c r="D39" s="88"/>
    </row>
    <row r="40" spans="2:4" ht="15" customHeight="1">
      <c r="B40" s="88"/>
      <c r="C40" s="90"/>
      <c r="D40" s="88"/>
    </row>
    <row r="41" spans="2:4" ht="15" customHeight="1">
      <c r="B41" s="88"/>
      <c r="C41" s="90"/>
      <c r="D41" s="88"/>
    </row>
    <row r="42" spans="2:4" ht="15" customHeight="1">
      <c r="B42" s="88"/>
      <c r="C42" s="90"/>
      <c r="D42" s="88"/>
    </row>
    <row r="43" spans="2:4" ht="15" customHeight="1">
      <c r="B43" s="88"/>
      <c r="C43" s="90"/>
      <c r="D43" s="88"/>
    </row>
    <row r="44" spans="2:4" ht="15" customHeight="1">
      <c r="B44" s="88"/>
      <c r="C44" s="90"/>
      <c r="D44" s="88"/>
    </row>
    <row r="45" spans="2:4" ht="15" customHeight="1">
      <c r="B45" s="88"/>
      <c r="C45" s="90"/>
      <c r="D45" s="88"/>
    </row>
    <row r="46" spans="2:4" ht="15" customHeight="1">
      <c r="B46" s="88"/>
      <c r="C46" s="90"/>
      <c r="D46" s="88"/>
    </row>
    <row r="47" spans="2:4" ht="15" customHeight="1">
      <c r="B47" s="88"/>
      <c r="C47" s="90"/>
      <c r="D47" s="88"/>
    </row>
    <row r="48" spans="2:4" ht="15" customHeight="1">
      <c r="B48" s="88"/>
      <c r="C48" s="90"/>
      <c r="D48" s="88"/>
    </row>
    <row r="49" spans="2:4" ht="15" customHeight="1">
      <c r="B49" s="88"/>
      <c r="C49" s="90"/>
      <c r="D49" s="88"/>
    </row>
    <row r="50" spans="2:4" ht="15" customHeight="1">
      <c r="B50" s="88"/>
      <c r="C50" s="90"/>
      <c r="D50" s="88"/>
    </row>
    <row r="51" spans="2:4" ht="15" customHeight="1">
      <c r="B51" s="88"/>
      <c r="C51" s="90"/>
      <c r="D51" s="88"/>
    </row>
    <row r="52" spans="2:4" ht="15" customHeight="1">
      <c r="B52" s="88"/>
      <c r="C52" s="90"/>
      <c r="D52" s="88"/>
    </row>
    <row r="53" spans="2:4" ht="15" customHeight="1">
      <c r="B53" s="88"/>
      <c r="C53" s="90"/>
      <c r="D53" s="88"/>
    </row>
    <row r="54" spans="2:4" ht="15" customHeight="1">
      <c r="B54" s="88"/>
      <c r="C54" s="90"/>
      <c r="D54" s="88"/>
    </row>
    <row r="55" spans="2:4" ht="15" customHeight="1">
      <c r="B55" s="88"/>
      <c r="C55" s="90"/>
      <c r="D55" s="88"/>
    </row>
    <row r="56" spans="2:4" ht="15" customHeight="1">
      <c r="B56" s="88"/>
      <c r="C56" s="90"/>
      <c r="D56" s="88"/>
    </row>
    <row r="57" spans="2:4" ht="15" customHeight="1">
      <c r="B57" s="88"/>
      <c r="C57" s="90"/>
      <c r="D57" s="88"/>
    </row>
    <row r="58" spans="2:4" ht="15" customHeight="1">
      <c r="B58" s="88"/>
      <c r="C58" s="90"/>
      <c r="D58" s="88"/>
    </row>
    <row r="59" spans="2:4" ht="15" customHeight="1">
      <c r="B59" s="88"/>
      <c r="C59" s="90"/>
      <c r="D59" s="88"/>
    </row>
    <row r="60" spans="2:4" ht="15" customHeight="1">
      <c r="B60" s="88"/>
      <c r="C60" s="90"/>
      <c r="D60" s="88"/>
    </row>
    <row r="61" spans="2:4" ht="15" customHeight="1">
      <c r="B61" s="88"/>
      <c r="C61" s="90"/>
      <c r="D61" s="88"/>
    </row>
    <row r="62" spans="2:4" ht="15" customHeight="1">
      <c r="B62" s="88"/>
      <c r="C62" s="90"/>
      <c r="D62" s="88"/>
    </row>
    <row r="63" spans="2:4" ht="15" customHeight="1">
      <c r="B63" s="88"/>
      <c r="C63" s="90"/>
      <c r="D63" s="88"/>
    </row>
    <row r="64" spans="2:4" ht="15" customHeight="1">
      <c r="B64" s="88"/>
      <c r="C64" s="90"/>
      <c r="D64" s="88"/>
    </row>
    <row r="65" spans="2:4" ht="15" customHeight="1">
      <c r="B65" s="88"/>
      <c r="C65" s="90"/>
      <c r="D65" s="88"/>
    </row>
    <row r="66" spans="2:4" ht="15" customHeight="1">
      <c r="B66" s="88"/>
      <c r="C66" s="90"/>
      <c r="D66" s="88"/>
    </row>
  </sheetData>
  <sheetProtection password="CA39" sheet="1" objects="1" scenarios="1"/>
  <mergeCells count="4">
    <mergeCell ref="A6:B7"/>
    <mergeCell ref="A22:E23"/>
    <mergeCell ref="A19:E20"/>
    <mergeCell ref="F19:F20"/>
  </mergeCells>
  <printOptions/>
  <pageMargins left="0.75" right="0.75" top="1" bottom="1" header="0.5" footer="0.5"/>
  <pageSetup horizontalDpi="1200" verticalDpi="1200" orientation="landscape" paperSize="9" r:id="rId3"/>
  <legacyDrawing r:id="rId2"/>
  <oleObjects>
    <oleObject progId="MSPhotoEd.3" shapeId="440508" r:id="rId1"/>
  </oleObjects>
</worksheet>
</file>

<file path=xl/worksheets/sheet5.xml><?xml version="1.0" encoding="utf-8"?>
<worksheet xmlns="http://schemas.openxmlformats.org/spreadsheetml/2006/main" xmlns:r="http://schemas.openxmlformats.org/officeDocument/2006/relationships">
  <dimension ref="A1:I58"/>
  <sheetViews>
    <sheetView showGridLines="0" showRowColHeaders="0" showZeros="0" showOutlineSymbols="0" zoomScaleSheetLayoutView="100" workbookViewId="0" topLeftCell="A1">
      <selection activeCell="A1" sqref="A1"/>
    </sheetView>
  </sheetViews>
  <sheetFormatPr defaultColWidth="9.140625" defaultRowHeight="15" customHeight="1"/>
  <cols>
    <col min="1" max="1" width="5.28125" style="72" customWidth="1"/>
    <col min="2" max="2" width="80.28125" style="60" customWidth="1"/>
    <col min="3" max="3" width="34.7109375" style="59" customWidth="1"/>
    <col min="4" max="4" width="2.7109375" style="60" customWidth="1"/>
    <col min="5" max="16384" width="9.140625" style="60" customWidth="1"/>
  </cols>
  <sheetData>
    <row r="1" spans="1:2" ht="12.75" customHeight="1">
      <c r="A1" s="57"/>
      <c r="B1" s="58"/>
    </row>
    <row r="2" spans="1:3" ht="12.75" customHeight="1">
      <c r="A2" s="60" t="str">
        <f>CONCATENATE("Productieafspraken ",'1. Voorblad'!B3)</f>
        <v>Productieafspraken 2008</v>
      </c>
      <c r="C2" s="60">
        <f>'4. EPO en VDA'!E2+1</f>
        <v>5</v>
      </c>
    </row>
    <row r="3" spans="1:3" ht="12.75" customHeight="1">
      <c r="A3" s="61"/>
      <c r="C3" s="60"/>
    </row>
    <row r="4" spans="1:2" ht="12.75" customHeight="1">
      <c r="A4" s="62" t="s">
        <v>69</v>
      </c>
      <c r="B4" s="58"/>
    </row>
    <row r="5" ht="12.75" customHeight="1">
      <c r="A5" s="57"/>
    </row>
    <row r="6" spans="1:4" ht="12.75" customHeight="1">
      <c r="A6" s="63">
        <f>C2*100+(1)</f>
        <v>501</v>
      </c>
      <c r="B6" s="64" t="s">
        <v>83</v>
      </c>
      <c r="C6" s="16"/>
      <c r="D6" s="65"/>
    </row>
    <row r="7" spans="1:4" ht="12.75" customHeight="1">
      <c r="A7" s="63">
        <f>A6+1</f>
        <v>502</v>
      </c>
      <c r="B7" s="64" t="s">
        <v>84</v>
      </c>
      <c r="C7" s="16"/>
      <c r="D7" s="65"/>
    </row>
    <row r="8" spans="1:4" ht="12.75" customHeight="1">
      <c r="A8" s="63">
        <f>A7+1</f>
        <v>503</v>
      </c>
      <c r="B8" s="64" t="s">
        <v>85</v>
      </c>
      <c r="C8" s="66">
        <f>IF(AND(C6="",C7=""),"",C6-C7)</f>
      </c>
      <c r="D8" s="65"/>
    </row>
    <row r="9" spans="1:4" ht="12.75" customHeight="1">
      <c r="A9" s="63">
        <f>A8+1</f>
        <v>504</v>
      </c>
      <c r="B9" s="64" t="s">
        <v>86</v>
      </c>
      <c r="C9" s="16"/>
      <c r="D9" s="65"/>
    </row>
    <row r="10" spans="1:4" ht="12.75" customHeight="1">
      <c r="A10" s="57"/>
      <c r="B10" s="65"/>
      <c r="C10" s="67"/>
      <c r="D10" s="65"/>
    </row>
    <row r="11" spans="1:3" ht="12.75" customHeight="1">
      <c r="A11" s="62" t="s">
        <v>71</v>
      </c>
      <c r="B11" s="69"/>
      <c r="C11" s="68"/>
    </row>
    <row r="12" spans="1:3" ht="12.75" customHeight="1">
      <c r="A12" s="265" t="s">
        <v>90</v>
      </c>
      <c r="B12" s="266"/>
      <c r="C12" s="266"/>
    </row>
    <row r="13" spans="1:3" ht="22.5" customHeight="1">
      <c r="A13" s="266"/>
      <c r="B13" s="266"/>
      <c r="C13" s="266"/>
    </row>
    <row r="14" spans="1:3" ht="12.75" customHeight="1">
      <c r="A14" s="57"/>
      <c r="B14" s="130"/>
      <c r="C14" s="68"/>
    </row>
    <row r="15" spans="1:3" ht="12.75" customHeight="1">
      <c r="A15" s="63">
        <f>(C2+1)*100+1</f>
        <v>601</v>
      </c>
      <c r="B15" s="64" t="s">
        <v>87</v>
      </c>
      <c r="C15" s="16"/>
    </row>
    <row r="16" spans="1:3" ht="12.75" customHeight="1">
      <c r="A16" s="63">
        <f>A15+1</f>
        <v>602</v>
      </c>
      <c r="B16" s="64" t="s">
        <v>99</v>
      </c>
      <c r="C16" s="16"/>
    </row>
    <row r="17" spans="1:3" ht="12.75" customHeight="1">
      <c r="A17" s="63">
        <f>A16+1</f>
        <v>603</v>
      </c>
      <c r="B17" s="64" t="s">
        <v>85</v>
      </c>
      <c r="C17" s="66">
        <f>IF(AND(C15="",C16=""),"",C15-C16)</f>
      </c>
    </row>
    <row r="18" spans="1:9" ht="12.75" customHeight="1">
      <c r="A18" s="63">
        <f>A17+1</f>
        <v>604</v>
      </c>
      <c r="B18" s="70" t="s">
        <v>100</v>
      </c>
      <c r="C18" s="16"/>
      <c r="D18" s="35"/>
      <c r="E18" s="35"/>
      <c r="F18" s="35"/>
      <c r="G18" s="35"/>
      <c r="H18" s="35"/>
      <c r="I18" s="65"/>
    </row>
    <row r="19" spans="1:9" ht="12.75" customHeight="1">
      <c r="A19" s="265" t="s">
        <v>70</v>
      </c>
      <c r="B19" s="266"/>
      <c r="C19" s="266"/>
      <c r="D19" s="35"/>
      <c r="E19" s="35"/>
      <c r="F19" s="35"/>
      <c r="G19" s="35"/>
      <c r="H19" s="35"/>
      <c r="I19" s="65"/>
    </row>
    <row r="20" spans="1:9" ht="12.75" customHeight="1">
      <c r="A20" s="265"/>
      <c r="B20" s="266"/>
      <c r="C20" s="266"/>
      <c r="D20" s="35"/>
      <c r="E20" s="35"/>
      <c r="F20" s="35"/>
      <c r="G20" s="35"/>
      <c r="H20" s="35"/>
      <c r="I20" s="65"/>
    </row>
    <row r="21" spans="1:9" ht="12.75" customHeight="1">
      <c r="A21" s="266"/>
      <c r="B21" s="266"/>
      <c r="C21" s="266"/>
      <c r="D21" s="35"/>
      <c r="E21" s="35"/>
      <c r="F21" s="35"/>
      <c r="G21" s="35"/>
      <c r="H21" s="35"/>
      <c r="I21" s="65"/>
    </row>
    <row r="22" spans="1:4" ht="12.75" customHeight="1">
      <c r="A22" s="62" t="s">
        <v>91</v>
      </c>
      <c r="B22" s="69"/>
      <c r="C22" s="71"/>
      <c r="D22" s="65"/>
    </row>
    <row r="23" spans="1:4" ht="12.75" customHeight="1">
      <c r="A23" s="57"/>
      <c r="B23" s="65"/>
      <c r="C23" s="71"/>
      <c r="D23" s="65"/>
    </row>
    <row r="24" spans="1:4" ht="12.75" customHeight="1">
      <c r="A24" s="63">
        <f>(C2+2)*100+1</f>
        <v>701</v>
      </c>
      <c r="B24" s="64" t="s">
        <v>92</v>
      </c>
      <c r="C24" s="16"/>
      <c r="D24" s="65"/>
    </row>
    <row r="25" spans="1:4" ht="12.75" customHeight="1">
      <c r="A25" s="63">
        <f>A24+1</f>
        <v>702</v>
      </c>
      <c r="B25" s="64" t="s">
        <v>43</v>
      </c>
      <c r="C25" s="16"/>
      <c r="D25" s="65"/>
    </row>
    <row r="26" spans="1:4" ht="12.75" customHeight="1">
      <c r="A26" s="63">
        <f>A25+1</f>
        <v>703</v>
      </c>
      <c r="B26" s="149" t="s">
        <v>93</v>
      </c>
      <c r="C26" s="150">
        <f>IF(AND(C24="",C25=""),"",C24+C25)</f>
      </c>
      <c r="D26" s="65"/>
    </row>
    <row r="27" spans="2:4" ht="15" customHeight="1">
      <c r="B27" s="65"/>
      <c r="C27" s="71"/>
      <c r="D27" s="65"/>
    </row>
    <row r="28" spans="2:4" ht="15" customHeight="1">
      <c r="B28" s="65"/>
      <c r="C28" s="71"/>
      <c r="D28" s="65"/>
    </row>
    <row r="29" spans="1:4" ht="15" customHeight="1">
      <c r="A29" s="60"/>
      <c r="C29" s="60"/>
      <c r="D29" s="65"/>
    </row>
    <row r="30" spans="1:4" ht="15" customHeight="1">
      <c r="A30" s="60"/>
      <c r="C30" s="60"/>
      <c r="D30" s="65"/>
    </row>
    <row r="31" spans="2:4" ht="15" customHeight="1">
      <c r="B31" s="65"/>
      <c r="C31" s="71"/>
      <c r="D31" s="65"/>
    </row>
    <row r="32" spans="2:4" ht="15" customHeight="1">
      <c r="B32" s="65"/>
      <c r="C32" s="71"/>
      <c r="D32" s="65"/>
    </row>
    <row r="33" spans="2:4" ht="15" customHeight="1">
      <c r="B33" s="65"/>
      <c r="C33" s="71"/>
      <c r="D33" s="65"/>
    </row>
    <row r="34" spans="2:4" ht="15" customHeight="1">
      <c r="B34" s="65"/>
      <c r="C34" s="71"/>
      <c r="D34" s="65"/>
    </row>
    <row r="35" spans="2:4" ht="15" customHeight="1">
      <c r="B35" s="65"/>
      <c r="C35" s="71"/>
      <c r="D35" s="65"/>
    </row>
    <row r="36" spans="2:4" ht="15" customHeight="1">
      <c r="B36" s="65"/>
      <c r="C36" s="71"/>
      <c r="D36" s="65"/>
    </row>
    <row r="37" spans="2:4" ht="15" customHeight="1">
      <c r="B37" s="65"/>
      <c r="C37" s="71"/>
      <c r="D37" s="65"/>
    </row>
    <row r="38" spans="2:4" ht="15" customHeight="1">
      <c r="B38" s="65"/>
      <c r="C38" s="71"/>
      <c r="D38" s="65"/>
    </row>
    <row r="39" spans="2:4" ht="15" customHeight="1">
      <c r="B39" s="65"/>
      <c r="C39" s="71"/>
      <c r="D39" s="65"/>
    </row>
    <row r="40" spans="2:4" ht="15" customHeight="1">
      <c r="B40" s="65"/>
      <c r="C40" s="71"/>
      <c r="D40" s="65"/>
    </row>
    <row r="41" spans="2:4" ht="15" customHeight="1">
      <c r="B41" s="65"/>
      <c r="C41" s="71"/>
      <c r="D41" s="65"/>
    </row>
    <row r="42" spans="2:4" ht="15" customHeight="1">
      <c r="B42" s="65"/>
      <c r="C42" s="71"/>
      <c r="D42" s="65"/>
    </row>
    <row r="43" spans="2:4" ht="15" customHeight="1">
      <c r="B43" s="65"/>
      <c r="C43" s="71"/>
      <c r="D43" s="65"/>
    </row>
    <row r="44" spans="2:4" ht="15" customHeight="1">
      <c r="B44" s="65"/>
      <c r="C44" s="71"/>
      <c r="D44" s="65"/>
    </row>
    <row r="45" spans="2:4" ht="15" customHeight="1">
      <c r="B45" s="65"/>
      <c r="C45" s="71"/>
      <c r="D45" s="65"/>
    </row>
    <row r="46" spans="2:4" ht="15" customHeight="1">
      <c r="B46" s="65"/>
      <c r="C46" s="71"/>
      <c r="D46" s="65"/>
    </row>
    <row r="47" spans="2:4" ht="15" customHeight="1">
      <c r="B47" s="65"/>
      <c r="C47" s="71"/>
      <c r="D47" s="65"/>
    </row>
    <row r="48" spans="2:4" ht="15" customHeight="1">
      <c r="B48" s="65"/>
      <c r="C48" s="71"/>
      <c r="D48" s="65"/>
    </row>
    <row r="49" spans="2:4" ht="15" customHeight="1">
      <c r="B49" s="65"/>
      <c r="C49" s="71"/>
      <c r="D49" s="65"/>
    </row>
    <row r="50" spans="2:4" ht="15" customHeight="1">
      <c r="B50" s="65"/>
      <c r="C50" s="71"/>
      <c r="D50" s="65"/>
    </row>
    <row r="51" spans="2:4" ht="15" customHeight="1">
      <c r="B51" s="65"/>
      <c r="C51" s="71"/>
      <c r="D51" s="65"/>
    </row>
    <row r="52" spans="2:4" ht="15" customHeight="1">
      <c r="B52" s="65"/>
      <c r="C52" s="71"/>
      <c r="D52" s="65"/>
    </row>
    <row r="53" spans="2:4" ht="15" customHeight="1">
      <c r="B53" s="65"/>
      <c r="C53" s="71"/>
      <c r="D53" s="65"/>
    </row>
    <row r="54" spans="2:4" ht="15" customHeight="1">
      <c r="B54" s="65"/>
      <c r="C54" s="71"/>
      <c r="D54" s="65"/>
    </row>
    <row r="55" spans="2:4" ht="15" customHeight="1">
      <c r="B55" s="65"/>
      <c r="C55" s="71"/>
      <c r="D55" s="65"/>
    </row>
    <row r="56" spans="2:4" ht="15" customHeight="1">
      <c r="B56" s="65"/>
      <c r="C56" s="71"/>
      <c r="D56" s="65"/>
    </row>
    <row r="57" spans="2:4" ht="15" customHeight="1">
      <c r="B57" s="65"/>
      <c r="C57" s="71"/>
      <c r="D57" s="65"/>
    </row>
    <row r="58" spans="2:4" ht="15" customHeight="1">
      <c r="B58" s="65"/>
      <c r="C58" s="71"/>
      <c r="D58" s="65"/>
    </row>
  </sheetData>
  <sheetProtection password="CA39" sheet="1" objects="1" scenarios="1"/>
  <mergeCells count="2">
    <mergeCell ref="A12:C13"/>
    <mergeCell ref="A19:C21"/>
  </mergeCells>
  <printOptions/>
  <pageMargins left="0.75" right="0.75" top="1" bottom="1" header="0.5" footer="0.5"/>
  <pageSetup horizontalDpi="1200" verticalDpi="1200" orientation="landscape" paperSize="9" r:id="rId3"/>
  <legacyDrawing r:id="rId2"/>
  <oleObjects>
    <oleObject progId="MSPhotoEd.3" shapeId="44862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 Hoekendijk</cp:lastModifiedBy>
  <cp:lastPrinted>2008-03-17T07:22:44Z</cp:lastPrinted>
  <dcterms:created xsi:type="dcterms:W3CDTF">2001-02-02T19:26:46Z</dcterms:created>
  <dcterms:modified xsi:type="dcterms:W3CDTF">2008-03-26T08:24:15Z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THRFR6N5WDQ4-17-3128</vt:lpwstr>
  </property>
  <property fmtid="{D5CDD505-2E9C-101B-9397-08002B2CF9AE}" pid="4" name="_dlc_DocIdItemGu">
    <vt:lpwstr>491a19f0-cb93-4a58-98a8-91eda5570498</vt:lpwstr>
  </property>
  <property fmtid="{D5CDD505-2E9C-101B-9397-08002B2CF9AE}" pid="5" name="_dlc_DocIdU">
    <vt:lpwstr>http://kennisnet.nza.nl/publicaties/Aanleveren/_layouts/DocIdRedir.aspx?ID=THRFR6N5WDQ4-17-3128, THRFR6N5WDQ4-17-3128</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