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32C" lockStructure="1"/>
  <bookViews>
    <workbookView xWindow="-60" yWindow="5265" windowWidth="15480" windowHeight="7005" tabRatio="922"/>
  </bookViews>
  <sheets>
    <sheet name="Instructie" sheetId="2" r:id="rId1"/>
    <sheet name="Voorblad" sheetId="1" r:id="rId2"/>
    <sheet name="Foutmeldingen" sheetId="12" r:id="rId3"/>
    <sheet name="Budgetparameters" sheetId="17" r:id="rId4"/>
    <sheet name="Opbrengsten" sheetId="15" r:id="rId5"/>
    <sheet name="Resultaat" sheetId="18" r:id="rId6"/>
    <sheet name="Toelichting" sheetId="16" r:id="rId7"/>
    <sheet name="mutaties nieuw" sheetId="13" state="hidden" r:id="rId8"/>
  </sheets>
  <externalReferences>
    <externalReference r:id="rId9"/>
    <externalReference r:id="rId10"/>
    <externalReference r:id="rId11"/>
    <externalReference r:id="rId12"/>
    <externalReference r:id="rId13"/>
    <externalReference r:id="rId14"/>
  </externalReferences>
  <definedNames>
    <definedName name="__123Graph_C" localSheetId="2" hidden="1">[1]I_03007!#REF!</definedName>
    <definedName name="__123Graph_C" localSheetId="7" hidden="1">[2]I_03007!#REF!</definedName>
    <definedName name="__123Graph_C" hidden="1">[1]I_03007!#REF!</definedName>
    <definedName name="__123Graph_D" localSheetId="2" hidden="1">[1]I_03007!#REF!</definedName>
    <definedName name="__123Graph_D" localSheetId="7" hidden="1">[2]I_03007!#REF!</definedName>
    <definedName name="__123Graph_D" hidden="1">[1]I_03007!#REF!</definedName>
    <definedName name="__123Graph_E" localSheetId="2" hidden="1">[1]I_03007!#REF!</definedName>
    <definedName name="__123Graph_E" localSheetId="7" hidden="1">[2]I_03007!#REF!</definedName>
    <definedName name="__123Graph_E" hidden="1">[1]I_03007!#REF!</definedName>
    <definedName name="__123Graph_Z" localSheetId="2" hidden="1">[1]I_03007!#REF!</definedName>
    <definedName name="__123Graph_Z" localSheetId="7" hidden="1">[3]I_03007!#REF!</definedName>
    <definedName name="__123Graph_Z" hidden="1">[1]I_03007!#REF!</definedName>
    <definedName name="_Fill" localSheetId="7" hidden="1">#REF!</definedName>
    <definedName name="_Fill" hidden="1">#REF!</definedName>
    <definedName name="_xlnm._FilterDatabase" localSheetId="2" hidden="1">Foutmeldingen!#REF!</definedName>
    <definedName name="_xlnm._FilterDatabase" localSheetId="1" hidden="1">Voorblad!#REF!</definedName>
    <definedName name="_ftn1" localSheetId="3">Budgetparameters!$B$40</definedName>
    <definedName name="_ftn2" localSheetId="5">Resultaat!#REF!</definedName>
    <definedName name="_ftnref1" localSheetId="3">Budgetparameters!#REF!</definedName>
    <definedName name="_Order1" hidden="1">255</definedName>
    <definedName name="_Order2" hidden="1">255</definedName>
    <definedName name="_vb1">#REF!</definedName>
    <definedName name="_xlnm.Print_Area" localSheetId="3">Budgetparameters!$B$1:$H$39</definedName>
    <definedName name="_xlnm.Print_Area" localSheetId="2">Foutmeldingen!$A$1:$D$24</definedName>
    <definedName name="_xlnm.Print_Area" localSheetId="1">Voorblad!$A$3:$Q$45</definedName>
    <definedName name="Afdruktitels_MI">[4]I_03007!$A$1:$IV$5</definedName>
    <definedName name="BUPAG17">'[5]Budget 2008'!#REF!</definedName>
    <definedName name="BUPAG18">'[5]Budget 2008'!#REF!</definedName>
    <definedName name="Cat">[6]Voorblad!$H$13</definedName>
    <definedName name="Expl_">[4]I_03007!#REF!</definedName>
    <definedName name="Expl_522">[4]I_03007!#REF!</definedName>
    <definedName name="Expl_523">[4]I_03007!#REF!</definedName>
    <definedName name="Expl_524">[4]I_03007!#REF!</definedName>
    <definedName name="Expl_525">[4]I_03007!#REF!</definedName>
    <definedName name="Expl_526">[4]I_03007!#REF!</definedName>
    <definedName name="getal">#REF!</definedName>
    <definedName name="getal_data">#REF!</definedName>
    <definedName name="kolom">#REF!</definedName>
    <definedName name="kolom_data">#REF!</definedName>
    <definedName name="naam">#REF!</definedName>
    <definedName name="naamconflict_VPH_01_._Fill" hidden="1">#REF!</definedName>
    <definedName name="naamconflict_VPH_02_.naam">#REF!</definedName>
    <definedName name="naamconflict_VPH_03_.tabblad">#REF!</definedName>
    <definedName name="naamconflict_VZH_01_._Fill" hidden="1">#REF!</definedName>
    <definedName name="naamconflict_VZH_02_.naam">#REF!</definedName>
    <definedName name="naamconflict_VZH_03_.tabblad">#REF!</definedName>
    <definedName name="NR">[6]Voorblad!$I$13</definedName>
    <definedName name="nummer">Voorblad!#REF!</definedName>
    <definedName name="raarietswataangepastmoetworden">#REF!</definedName>
    <definedName name="tabblad">#REF!</definedName>
    <definedName name="totaal1996">[4]I_03007!$A$4:$D$43</definedName>
    <definedName name="totaal1997">[4]I_03007!$A$46:$D$85</definedName>
    <definedName name="totaal1998">[4]I_03007!$A$88:$D$127</definedName>
    <definedName name="totaal1999">[4]I_03007!$A$130:$D$169</definedName>
    <definedName name="totaal2000">[4]I_03007!$A$172:$D$211</definedName>
    <definedName name="waarde" hidden="1">#REF!</definedName>
    <definedName name="Z_60683068_AF12_11D4_9642_08005ACCD915_.wvu.Rows" localSheetId="2" hidden="1">Foutmeldingen!#REF!,Foutmeldingen!#REF!,Foutmeldingen!#REF!,Foutmeldingen!#REF!</definedName>
    <definedName name="Z_60683068_AF12_11D4_9642_08005ACCD915_.wvu.Rows" localSheetId="1" hidden="1">Voorblad!#REF!,Voorblad!#REF!,Voorblad!$32:$32,Voorblad!#REF!</definedName>
    <definedName name="Z_DAD6A131_E761_4D81_9E80_5D69ABC35FD4_.wvu.PrintArea" localSheetId="2" hidden="1">Foutmeldingen!#REF!</definedName>
    <definedName name="Z_DAD6A131_E761_4D81_9E80_5D69ABC35FD4_.wvu.PrintArea" localSheetId="1" hidden="1">Voorblad!$A$3:$P$32</definedName>
    <definedName name="Z_DAD6A131_E761_4D81_9E80_5D69ABC35FD4_.wvu.PrintTitles" localSheetId="2" hidden="1">Foutmeldingen!$2:$2</definedName>
    <definedName name="Z_DAD6A131_E761_4D81_9E80_5D69ABC35FD4_.wvu.PrintTitles" localSheetId="1" hidden="1">Voorblad!$3:$15</definedName>
    <definedName name="Z_DAD6A131_E761_4D81_9E80_5D69ABC35FD4_.wvu.Rows" localSheetId="2" hidden="1">Foutmeldingen!$3:$65519,Foutmeldingen!$1:$2,Foutmeldingen!#REF!,Foutmeldingen!#REF!</definedName>
    <definedName name="Z_DAD6A131_E761_4D81_9E80_5D69ABC35FD4_.wvu.Rows" localSheetId="0" hidden="1">Instructie!#REF!</definedName>
    <definedName name="Z_DAD6A131_E761_4D81_9E80_5D69ABC35FD4_.wvu.Rows" localSheetId="1" hidden="1">Voorblad!$36:$65541,Voorblad!$1:$3,Voorblad!#REF!,Voorblad!#REF!</definedName>
  </definedNames>
  <calcPr calcId="145621"/>
  <customWorkbookViews>
    <customWorkbookView name="B.J. Oplaat - Persoonlijke weergave" guid="{DAD6A131-E761-4D81-9E80-5D69ABC35FD4}" mergeInterval="0" personalView="1" maximized="1" windowWidth="1276" windowHeight="807" tabRatio="922" activeSheetId="8"/>
  </customWorkbookViews>
</workbook>
</file>

<file path=xl/calcChain.xml><?xml version="1.0" encoding="utf-8"?>
<calcChain xmlns="http://schemas.openxmlformats.org/spreadsheetml/2006/main">
  <c r="AZ6" i="13" l="1"/>
  <c r="AY6" i="13"/>
  <c r="AX6" i="13"/>
  <c r="AW6" i="13"/>
  <c r="AV6" i="13"/>
  <c r="AU6" i="13"/>
  <c r="AT6" i="13"/>
  <c r="AS6" i="13"/>
  <c r="AR6" i="13"/>
  <c r="AQ6" i="13"/>
  <c r="G39" i="13"/>
  <c r="G40" i="13"/>
  <c r="G41" i="13"/>
  <c r="G42" i="13"/>
  <c r="G38" i="13"/>
  <c r="E39" i="13"/>
  <c r="E40" i="13"/>
  <c r="E41" i="13"/>
  <c r="E42" i="13"/>
  <c r="E38" i="13"/>
  <c r="AN6" i="13"/>
  <c r="AL6" i="13"/>
  <c r="AJ6" i="13"/>
  <c r="AI6" i="13"/>
  <c r="AH6" i="13"/>
  <c r="AG6" i="13"/>
  <c r="AF6" i="13"/>
  <c r="AE6" i="13"/>
  <c r="AC6" i="13"/>
  <c r="AB6" i="13"/>
  <c r="AA6" i="13"/>
  <c r="F36" i="13"/>
  <c r="C36" i="13"/>
  <c r="G30" i="13"/>
  <c r="G31" i="13"/>
  <c r="G32" i="13"/>
  <c r="AK6" i="13" s="1"/>
  <c r="G33" i="13"/>
  <c r="G34" i="13"/>
  <c r="AM6" i="13" s="1"/>
  <c r="G35" i="13"/>
  <c r="G29" i="13"/>
  <c r="E30" i="13"/>
  <c r="E31" i="13"/>
  <c r="E32" i="13"/>
  <c r="AD6" i="13" s="1"/>
  <c r="E33" i="13"/>
  <c r="E34" i="13"/>
  <c r="E35" i="13"/>
  <c r="E29" i="13"/>
  <c r="X6" i="13"/>
  <c r="W6" i="13"/>
  <c r="V6" i="13"/>
  <c r="T6" i="13"/>
  <c r="S6" i="13"/>
  <c r="R6" i="13"/>
  <c r="Q6" i="13"/>
  <c r="N6" i="13"/>
  <c r="O6" i="13"/>
  <c r="P6" i="13"/>
  <c r="L6" i="13"/>
  <c r="K6" i="13"/>
  <c r="J6" i="13"/>
  <c r="I6" i="13"/>
  <c r="H6" i="13"/>
  <c r="E27" i="13"/>
  <c r="Y6" i="13" s="1"/>
  <c r="E26" i="13"/>
  <c r="E25" i="13"/>
  <c r="E21" i="13"/>
  <c r="E22" i="13"/>
  <c r="E23" i="13"/>
  <c r="U6" i="13" s="1"/>
  <c r="E24" i="13"/>
  <c r="E20" i="13"/>
  <c r="C3" i="13"/>
  <c r="E11" i="13"/>
  <c r="E12" i="13"/>
  <c r="E13" i="13"/>
  <c r="E14" i="13"/>
  <c r="E15" i="13"/>
  <c r="M6" i="13" s="1"/>
  <c r="E16" i="13"/>
  <c r="E17" i="13"/>
  <c r="E18" i="13"/>
  <c r="E19" i="13"/>
  <c r="E10" i="13"/>
  <c r="G3" i="13"/>
  <c r="F3" i="13"/>
  <c r="E3" i="13"/>
  <c r="D3" i="13"/>
  <c r="C6" i="13"/>
  <c r="B6" i="13"/>
  <c r="F8" i="12"/>
  <c r="B8" i="12" s="1"/>
  <c r="F7" i="12"/>
  <c r="B7" i="12" s="1"/>
  <c r="F6" i="12"/>
  <c r="F5" i="12"/>
  <c r="F4" i="12"/>
  <c r="E17" i="15"/>
  <c r="D17" i="15"/>
  <c r="M4" i="15"/>
  <c r="M5" i="15"/>
  <c r="M9" i="15"/>
  <c r="M11" i="15"/>
  <c r="M13" i="15"/>
  <c r="M15" i="15"/>
  <c r="M16" i="15"/>
  <c r="M18" i="15"/>
  <c r="M20" i="15"/>
  <c r="L4" i="17"/>
  <c r="L5" i="17"/>
  <c r="L7" i="17"/>
  <c r="L9" i="17"/>
  <c r="L11" i="17"/>
  <c r="L12" i="17"/>
  <c r="L14" i="17"/>
  <c r="L15" i="17"/>
  <c r="L16" i="17"/>
  <c r="L17" i="17"/>
  <c r="L19" i="17"/>
  <c r="L21" i="17"/>
  <c r="L22" i="17"/>
  <c r="L23" i="17"/>
  <c r="L26" i="17"/>
  <c r="L28" i="17"/>
  <c r="L32" i="17"/>
  <c r="L34" i="17"/>
  <c r="L36" i="17"/>
  <c r="L38" i="17"/>
  <c r="L3" i="17"/>
  <c r="F43" i="1" l="1"/>
  <c r="F42" i="1"/>
  <c r="F41" i="1"/>
  <c r="F13" i="15" l="1"/>
  <c r="F14" i="15"/>
  <c r="F15" i="15"/>
  <c r="F16" i="15"/>
  <c r="F12" i="15"/>
  <c r="F4" i="15"/>
  <c r="F5" i="15"/>
  <c r="F6" i="15"/>
  <c r="F7" i="15"/>
  <c r="F8" i="15"/>
  <c r="F9" i="15"/>
  <c r="F3" i="15"/>
  <c r="F17" i="15" l="1"/>
  <c r="I13" i="15"/>
  <c r="I14" i="15"/>
  <c r="I15" i="15"/>
  <c r="I16" i="15"/>
  <c r="I12" i="15"/>
  <c r="H16" i="15"/>
  <c r="H13" i="15"/>
  <c r="J13" i="15" s="1"/>
  <c r="H14" i="15"/>
  <c r="H15" i="15"/>
  <c r="H12" i="15"/>
  <c r="J12" i="15" s="1"/>
  <c r="M12" i="15" s="1"/>
  <c r="I4" i="15"/>
  <c r="I5" i="15"/>
  <c r="I6" i="15"/>
  <c r="I7" i="15"/>
  <c r="I8" i="15"/>
  <c r="I9" i="15"/>
  <c r="I3" i="15"/>
  <c r="H4" i="15"/>
  <c r="H5" i="15"/>
  <c r="H6" i="15"/>
  <c r="H7" i="15"/>
  <c r="J7" i="15" s="1"/>
  <c r="M7" i="15" s="1"/>
  <c r="H8" i="15"/>
  <c r="H9" i="15"/>
  <c r="H3" i="15"/>
  <c r="F10" i="15"/>
  <c r="E10" i="15"/>
  <c r="D10" i="15"/>
  <c r="J14" i="15" l="1"/>
  <c r="M14" i="15" s="1"/>
  <c r="J6" i="15"/>
  <c r="M6" i="15" s="1"/>
  <c r="J8" i="15"/>
  <c r="M8" i="15" s="1"/>
  <c r="J4" i="15"/>
  <c r="J16" i="15"/>
  <c r="J15" i="15"/>
  <c r="J17" i="15" s="1"/>
  <c r="M17" i="15" s="1"/>
  <c r="H17" i="15"/>
  <c r="I17" i="15"/>
  <c r="J9" i="15"/>
  <c r="J5" i="15"/>
  <c r="I10" i="15"/>
  <c r="J3" i="15"/>
  <c r="M3" i="15" s="1"/>
  <c r="H10" i="15"/>
  <c r="J10" i="15" l="1"/>
  <c r="M10" i="15" s="1"/>
  <c r="H19" i="15"/>
  <c r="I19" i="15"/>
  <c r="E36" i="13" s="1"/>
  <c r="AO6" i="13" s="1"/>
  <c r="D11" i="18"/>
  <c r="O42" i="1" s="1"/>
  <c r="E6" i="13" s="1"/>
  <c r="J19" i="15" l="1"/>
  <c r="M19" i="15" s="1"/>
  <c r="J21" i="15"/>
  <c r="E37" i="13" s="1"/>
  <c r="AP6" i="13" s="1"/>
  <c r="G36" i="13" l="1"/>
  <c r="M21" i="15"/>
  <c r="M23" i="15" s="1"/>
  <c r="F10" i="12" s="1"/>
  <c r="B10" i="12" s="1"/>
  <c r="C6" i="18"/>
  <c r="O44" i="1"/>
  <c r="G6" i="13" s="1"/>
  <c r="H37" i="17"/>
  <c r="L37" i="17" s="1"/>
  <c r="H23" i="17"/>
  <c r="H22" i="17"/>
  <c r="F20" i="17" l="1"/>
  <c r="H16" i="17"/>
  <c r="H17" i="17"/>
  <c r="H18" i="17"/>
  <c r="L18" i="17" s="1"/>
  <c r="H19" i="17"/>
  <c r="H15" i="17"/>
  <c r="F13" i="17"/>
  <c r="F24" i="17" s="1"/>
  <c r="H4" i="17"/>
  <c r="H5" i="17"/>
  <c r="H6" i="17"/>
  <c r="L6" i="17" s="1"/>
  <c r="H7" i="17"/>
  <c r="H8" i="17"/>
  <c r="L8" i="17" s="1"/>
  <c r="H9" i="17"/>
  <c r="H10" i="17"/>
  <c r="L10" i="17" s="1"/>
  <c r="H11" i="17"/>
  <c r="H12" i="17"/>
  <c r="H3" i="17"/>
  <c r="D3" i="18" s="1"/>
  <c r="H24" i="17" l="1"/>
  <c r="L24" i="17" s="1"/>
  <c r="F25" i="17"/>
  <c r="H20" i="17"/>
  <c r="L20" i="17" s="1"/>
  <c r="H13" i="17"/>
  <c r="L13" i="17" s="1"/>
  <c r="EC6" i="13"/>
  <c r="DT6" i="13"/>
  <c r="DS6" i="13"/>
  <c r="DR6" i="13"/>
  <c r="DQ6" i="13"/>
  <c r="DP6" i="13"/>
  <c r="DO6" i="13"/>
  <c r="DN6" i="13"/>
  <c r="DM6" i="13"/>
  <c r="DL6" i="13"/>
  <c r="DK6" i="13"/>
  <c r="DJ6" i="13"/>
  <c r="DI6" i="13"/>
  <c r="DH6" i="13"/>
  <c r="DG6" i="13"/>
  <c r="DF6" i="13"/>
  <c r="DE6" i="13"/>
  <c r="DD6" i="13"/>
  <c r="DC6" i="13"/>
  <c r="DB6" i="13"/>
  <c r="DA6" i="13"/>
  <c r="CZ6" i="13"/>
  <c r="CY6" i="13"/>
  <c r="CX6" i="13"/>
  <c r="CW6" i="13"/>
  <c r="CV6" i="13"/>
  <c r="CU6" i="13"/>
  <c r="CT6" i="13"/>
  <c r="CS6" i="13"/>
  <c r="CR6" i="13"/>
  <c r="CQ6" i="13"/>
  <c r="CP6" i="13"/>
  <c r="CO6" i="13"/>
  <c r="CN6" i="13"/>
  <c r="CM6" i="13"/>
  <c r="CL6" i="13"/>
  <c r="CK6" i="13"/>
  <c r="CJ6" i="13"/>
  <c r="CI6" i="13"/>
  <c r="CH6" i="13"/>
  <c r="CG6" i="13"/>
  <c r="CF6" i="13"/>
  <c r="CE6" i="13"/>
  <c r="CD6" i="13"/>
  <c r="CC6" i="13"/>
  <c r="CB6" i="13"/>
  <c r="CA6" i="13"/>
  <c r="BZ6" i="13"/>
  <c r="BY6" i="13"/>
  <c r="BX6" i="13"/>
  <c r="BW6" i="13"/>
  <c r="BV6" i="13"/>
  <c r="BU6" i="13"/>
  <c r="BT6" i="13"/>
  <c r="BS6" i="13"/>
  <c r="BR6" i="13"/>
  <c r="BQ6" i="13"/>
  <c r="BP6" i="13"/>
  <c r="BO6" i="13"/>
  <c r="BN6" i="13"/>
  <c r="BM6" i="13"/>
  <c r="BL6" i="13"/>
  <c r="BK6" i="13"/>
  <c r="BJ6" i="13"/>
  <c r="BI6" i="13"/>
  <c r="BH6" i="13"/>
  <c r="BG6" i="13"/>
  <c r="BF6" i="13"/>
  <c r="BE6" i="13"/>
  <c r="BD6" i="13"/>
  <c r="BC6" i="13"/>
  <c r="BB6" i="13"/>
  <c r="BA6" i="13"/>
  <c r="DS3" i="13"/>
  <c r="DJ3" i="13"/>
  <c r="DF3" i="13"/>
  <c r="DD3" i="13"/>
  <c r="DC3" i="13"/>
  <c r="DB3" i="13"/>
  <c r="CY3" i="13"/>
  <c r="CX3" i="13"/>
  <c r="CU3" i="13"/>
  <c r="CT3" i="13"/>
  <c r="CQ3" i="13"/>
  <c r="CL3" i="13"/>
  <c r="CK3" i="13"/>
  <c r="CJ3" i="13"/>
  <c r="CI3" i="13"/>
  <c r="CH3" i="13"/>
  <c r="CD3" i="13"/>
  <c r="CA3" i="13"/>
  <c r="BW3" i="13"/>
  <c r="BV3" i="13"/>
  <c r="BS3" i="13"/>
  <c r="BR3" i="13"/>
  <c r="BO3" i="13"/>
  <c r="BN3" i="13"/>
  <c r="BG3" i="13"/>
  <c r="BF3" i="13"/>
  <c r="BE3" i="13"/>
  <c r="BC3" i="13"/>
  <c r="BB3" i="13"/>
  <c r="O11" i="1"/>
  <c r="CF3" i="13"/>
  <c r="CV3" i="13"/>
  <c r="DH3" i="13"/>
  <c r="BH3" i="13"/>
  <c r="BD3" i="13"/>
  <c r="CB3" i="13"/>
  <c r="CR3" i="13"/>
  <c r="DP3" i="13"/>
  <c r="DO3" i="13"/>
  <c r="DG3" i="13"/>
  <c r="DK3" i="13"/>
  <c r="CE3" i="13"/>
  <c r="CG3" i="13"/>
  <c r="BA3" i="13"/>
  <c r="BZ3" i="13"/>
  <c r="CP3" i="13"/>
  <c r="BJ3" i="13"/>
  <c r="BI3" i="13"/>
  <c r="BM3" i="13"/>
  <c r="CW3" i="13"/>
  <c r="BQ3" i="13"/>
  <c r="DR3" i="13"/>
  <c r="CM3" i="13"/>
  <c r="DN3" i="13"/>
  <c r="CZ3" i="13"/>
  <c r="BT3" i="13"/>
  <c r="CO3" i="13"/>
  <c r="BX3" i="13"/>
  <c r="BK3" i="13"/>
  <c r="BU3" i="13"/>
  <c r="BY3" i="13"/>
  <c r="CN3" i="13"/>
  <c r="BL3" i="13"/>
  <c r="DT3" i="13"/>
  <c r="DU6" i="13"/>
  <c r="DL3" i="13"/>
  <c r="CC3" i="13"/>
  <c r="BP3" i="13"/>
  <c r="DX6" i="13"/>
  <c r="DW6" i="13"/>
  <c r="DV6" i="13"/>
  <c r="H25" i="17" l="1"/>
  <c r="L25" i="17" s="1"/>
  <c r="F30" i="17"/>
  <c r="H30" i="17" s="1"/>
  <c r="L30" i="17" s="1"/>
  <c r="F29" i="17"/>
  <c r="CS3" i="13"/>
  <c r="DA3" i="13"/>
  <c r="DE3" i="13"/>
  <c r="DI3" i="13"/>
  <c r="DM3" i="13"/>
  <c r="DQ3" i="13"/>
  <c r="H27" i="17" l="1"/>
  <c r="L27" i="17" s="1"/>
  <c r="H29" i="17"/>
  <c r="L29" i="17" s="1"/>
  <c r="F31" i="17"/>
  <c r="ED6" i="13"/>
  <c r="H31" i="17" l="1"/>
  <c r="L31" i="17" s="1"/>
  <c r="H33" i="17" l="1"/>
  <c r="L33" i="17" s="1"/>
  <c r="H35" i="17" l="1"/>
  <c r="L35" i="17" s="1"/>
  <c r="H39" i="17" l="1"/>
  <c r="P35" i="17"/>
  <c r="P36" i="17" s="1"/>
  <c r="O35" i="17"/>
  <c r="O36" i="17" s="1"/>
  <c r="L39" i="17" l="1"/>
  <c r="L41" i="17" s="1"/>
  <c r="O13" i="1" s="1"/>
  <c r="E28" i="13"/>
  <c r="Z6" i="13" s="1"/>
  <c r="I37" i="17"/>
  <c r="C7" i="18"/>
  <c r="D5" i="18" s="1"/>
  <c r="D9" i="18" s="1"/>
  <c r="F9" i="12" l="1"/>
  <c r="B9" i="12" s="1"/>
  <c r="D13" i="18"/>
  <c r="O43" i="1" s="1"/>
  <c r="F6" i="13" s="1"/>
  <c r="O41" i="1"/>
  <c r="D6" i="13" s="1"/>
  <c r="B5" i="12" l="1"/>
  <c r="B6" i="12"/>
  <c r="B4" i="12" l="1"/>
  <c r="F12" i="12"/>
  <c r="A27" i="1" l="1"/>
  <c r="L30" i="1"/>
  <c r="L20" i="1"/>
  <c r="L25" i="1"/>
</calcChain>
</file>

<file path=xl/sharedStrings.xml><?xml version="1.0" encoding="utf-8"?>
<sst xmlns="http://schemas.openxmlformats.org/spreadsheetml/2006/main" count="325" uniqueCount="187">
  <si>
    <t>Datum</t>
  </si>
  <si>
    <t>cat.</t>
  </si>
  <si>
    <t>nr.</t>
  </si>
  <si>
    <t>Naam</t>
  </si>
  <si>
    <t>Plaats</t>
  </si>
  <si>
    <t>Telefoon</t>
  </si>
  <si>
    <t>Registratienummer NZa</t>
  </si>
  <si>
    <t>Systeemdatum</t>
  </si>
  <si>
    <t>Controlegetal</t>
  </si>
  <si>
    <t>Versiedatum</t>
  </si>
  <si>
    <t>(handtekening)</t>
  </si>
  <si>
    <t>Zorgaanbieder</t>
  </si>
  <si>
    <t>Aanvraag</t>
  </si>
  <si>
    <t>Vervaldatum</t>
  </si>
  <si>
    <t>Contactpersoon</t>
  </si>
  <si>
    <t>E-mail</t>
  </si>
  <si>
    <t>AGB-code</t>
  </si>
  <si>
    <t>Handtekening</t>
  </si>
  <si>
    <t>Verzekeraar 1</t>
  </si>
  <si>
    <t>Ondertekening namens het Bestuur van de zorgaanbieder</t>
  </si>
  <si>
    <t>Verzekeraar 2</t>
  </si>
  <si>
    <t>Verzekeraar 3</t>
  </si>
  <si>
    <t>(naam)</t>
  </si>
  <si>
    <t>(datum)</t>
  </si>
  <si>
    <t>Kapitaallasten</t>
  </si>
  <si>
    <t>Foutmeldingen</t>
  </si>
  <si>
    <t>blad</t>
  </si>
  <si>
    <t>foutmelding</t>
  </si>
  <si>
    <t>OK?</t>
  </si>
  <si>
    <t>code</t>
  </si>
  <si>
    <t>NR</t>
  </si>
  <si>
    <t>U hebt geen contactpersoon van de zorgaanbieder ingevuld.</t>
  </si>
  <si>
    <t>Cat</t>
  </si>
  <si>
    <t>LMNAC</t>
  </si>
  <si>
    <t>LNAC</t>
  </si>
  <si>
    <t>OPVDBC</t>
  </si>
  <si>
    <t>kostencodes</t>
  </si>
  <si>
    <t>onder-overproductie DBC's</t>
  </si>
  <si>
    <t>percentage onder-over DBC's</t>
  </si>
  <si>
    <t>totale productie DBC's</t>
  </si>
  <si>
    <t>eenmalige verrekening DBC's</t>
  </si>
  <si>
    <t>NCKNIP</t>
  </si>
  <si>
    <t>min</t>
  </si>
  <si>
    <t>max</t>
  </si>
  <si>
    <t>LMDBC</t>
  </si>
  <si>
    <t>AKNIEUW</t>
  </si>
  <si>
    <t>Direct zorgverlenend personeel</t>
  </si>
  <si>
    <t>Triagist: hbo opgeleide verpleegkundige</t>
  </si>
  <si>
    <t>Per fte</t>
  </si>
  <si>
    <t>Hbo opgeleide verpleegkundige</t>
  </si>
  <si>
    <t>Basisarts</t>
  </si>
  <si>
    <t>Verpleeghuisarts</t>
  </si>
  <si>
    <t>Verslavingsarts</t>
  </si>
  <si>
    <t>Ervaringsdeskundige</t>
  </si>
  <si>
    <t>Psychiater / Medisch specialist</t>
  </si>
  <si>
    <t>Sociaal psychiatrisch verpleegkundige</t>
  </si>
  <si>
    <t>Gz-psycholoog</t>
  </si>
  <si>
    <t>Ggz verpleegkundig specialist</t>
  </si>
  <si>
    <t>Bedden</t>
  </si>
  <si>
    <t>Verblijfscategorie D</t>
  </si>
  <si>
    <t>Per jaar, per bed</t>
  </si>
  <si>
    <t>Verblijfscategorie E</t>
  </si>
  <si>
    <t>Verblijfscategorie F</t>
  </si>
  <si>
    <t>Verblijfscategorie G</t>
  </si>
  <si>
    <t>Verblijfscategorie H</t>
  </si>
  <si>
    <t>Materiële kosten</t>
  </si>
  <si>
    <t>Auto (lease)</t>
  </si>
  <si>
    <t>Per auto, per jaar</t>
  </si>
  <si>
    <t>Accountantsprotocol</t>
  </si>
  <si>
    <t>Per accountants-verklaring</t>
  </si>
  <si>
    <t>Overige materiele kosten</t>
  </si>
  <si>
    <t>Per fte direct zorgverlenend personeel</t>
  </si>
  <si>
    <t>Ondersteunend personeel</t>
  </si>
  <si>
    <t>Direct ondersteunend personeel</t>
  </si>
  <si>
    <t>Percentage direct zorgverlenend personeel</t>
  </si>
  <si>
    <t xml:space="preserve">Indirect ondersteunend personeel </t>
  </si>
  <si>
    <t>Vrije marge</t>
  </si>
  <si>
    <t>+ of - 5%</t>
  </si>
  <si>
    <t>Post</t>
  </si>
  <si>
    <t>Type</t>
  </si>
  <si>
    <t>Aantal afspraak</t>
  </si>
  <si>
    <t>Totaal afspraak</t>
  </si>
  <si>
    <t>Subtotaal Direct zorgverlenend personeel</t>
  </si>
  <si>
    <t>Subtotaal Bedden</t>
  </si>
  <si>
    <t>Subtotaal Materiele kosten</t>
  </si>
  <si>
    <t xml:space="preserve">Subtotaal   </t>
  </si>
  <si>
    <t>DP_1</t>
  </si>
  <si>
    <t>DP_2</t>
  </si>
  <si>
    <t>DP_3</t>
  </si>
  <si>
    <t>DP_4</t>
  </si>
  <si>
    <t>DP_5</t>
  </si>
  <si>
    <t>DP_6</t>
  </si>
  <si>
    <t>DP_7</t>
  </si>
  <si>
    <t>DP_8</t>
  </si>
  <si>
    <t>DP_9</t>
  </si>
  <si>
    <t>DP_10</t>
  </si>
  <si>
    <t>B_D</t>
  </si>
  <si>
    <t>B_E</t>
  </si>
  <si>
    <t>B_F</t>
  </si>
  <si>
    <t>B_G</t>
  </si>
  <si>
    <t>B_H</t>
  </si>
  <si>
    <t>MK_1</t>
  </si>
  <si>
    <t>MK_2</t>
  </si>
  <si>
    <t>MK_3</t>
  </si>
  <si>
    <t>DOP</t>
  </si>
  <si>
    <t>IOP</t>
  </si>
  <si>
    <t>KAP</t>
  </si>
  <si>
    <t>VM</t>
  </si>
  <si>
    <t>sub_DP</t>
  </si>
  <si>
    <t>sub_B</t>
  </si>
  <si>
    <t>sub_MK</t>
  </si>
  <si>
    <t>sub_OP</t>
  </si>
  <si>
    <t>sub_BP</t>
  </si>
  <si>
    <t>Tot_BP</t>
  </si>
  <si>
    <t>Prestaties</t>
  </si>
  <si>
    <t>Aantal patienten</t>
  </si>
  <si>
    <t>Crisis-dbc binnen budget - vanaf 0 tot en met 99 minuten</t>
  </si>
  <si>
    <t>Crisis-dbc binnen budget - vanaf 100 tot en met 199 minuten</t>
  </si>
  <si>
    <t>Crisis-dbc binnen budget - vanaf 200 tot en met 399 minuten</t>
  </si>
  <si>
    <t>Crisis-dbc binnen budget - vanaf 400 tot en met 799 minuten</t>
  </si>
  <si>
    <t>Crisis-dbc binnen budget - vanaf 800 tot en met 1.199 minuten</t>
  </si>
  <si>
    <t>Crisis-dbc binnen budget - vanaf 1.200 tot en met 1.799 minuten</t>
  </si>
  <si>
    <t>Crisis-dbc binnen budget - vanaf 1.800 minuten</t>
  </si>
  <si>
    <t>Aantal dagen</t>
  </si>
  <si>
    <t>Verblijf crisis binnen budget D (gemiddelde verzorgingsgraad)</t>
  </si>
  <si>
    <t>Verblijf crisis binnen budget E (intensieve verzorgingsgraad)</t>
  </si>
  <si>
    <t>Verblijf crisis binnen budget F (extra intensieve verzorgingsgraad)</t>
  </si>
  <si>
    <t>Verblijf crisis binnen budget G (zeer intensieve verzorgingsgraad)</t>
  </si>
  <si>
    <t>Verblijf crisis binnen budget H (high intensive care)</t>
  </si>
  <si>
    <t>Eenheid</t>
  </si>
  <si>
    <t>Totaal aantal</t>
  </si>
  <si>
    <t>behandeling</t>
  </si>
  <si>
    <t>Verblijf</t>
  </si>
  <si>
    <t>Verdeelsleutel voorcalculatie (% Zvw o.b.v. gewogen omzet bij gelijke tarieven Zvw en JW)</t>
  </si>
  <si>
    <t>Voorlopige opbrengsten en verdeelsleutel</t>
  </si>
  <si>
    <t>Aanvraag voorlopig opbrengstresultaat</t>
  </si>
  <si>
    <t>Onderdeel</t>
  </si>
  <si>
    <t>Voorlopig budget kosten triage</t>
  </si>
  <si>
    <t xml:space="preserve">--&gt; Verdeelsleutel voorlopig aandeel Zvw </t>
  </si>
  <si>
    <t>--&gt; voorlopig budget kosten beoordeling en behandeling</t>
  </si>
  <si>
    <t>Bedrag</t>
  </si>
  <si>
    <t>Totaal voorlopig budget in budgetparameters</t>
  </si>
  <si>
    <t>Aanvraag voorlopig opbrengstresultaat 2019</t>
  </si>
  <si>
    <t>U dient het NZa-nummer in te vullen</t>
  </si>
  <si>
    <t>Nummer KvK</t>
  </si>
  <si>
    <t xml:space="preserve">2019 - 01 - </t>
  </si>
  <si>
    <t>Totaal voorlopig budget Zvw 2019</t>
  </si>
  <si>
    <t>Totaal voorlopige opbrengsten Zvw 2019</t>
  </si>
  <si>
    <t>Acute psychiatrische hulpverlening</t>
  </si>
  <si>
    <t>gebudgetteerde aanbieders van acute psychiatrische hulpverlening</t>
  </si>
  <si>
    <t>Inzenden vòòr 12 november 2018 *</t>
  </si>
  <si>
    <t xml:space="preserve">Door ondertekening van dit formulier verzoeken partijen de NZa op grond van artikel 52, aanhef en onderdeel e, van de Wmg, en met inachtneming van de geldende beleidsregels en regelingen, het voorlopig opbrengstresultaat vast te stellen. </t>
  </si>
  <si>
    <t xml:space="preserve">Verdeelsleutel voorcalculatie </t>
  </si>
  <si>
    <t>Regioplan is overeengekomen</t>
  </si>
  <si>
    <t>Gebudgetteerde zorgaanbieder en zorgverzekeraar(s) hebben concrete schriftelijke afspraken gemaakt over de levering van acute psychiatrische hulpverlening</t>
  </si>
  <si>
    <t>Representerend zorgverzekeraar(s)</t>
  </si>
  <si>
    <t>U heeft niet aangegeven of er een regioplan is overeengekomen.</t>
  </si>
  <si>
    <t>Voorblad</t>
  </si>
  <si>
    <t>U heeft niet aangegeven of er concrete schriftelijke afspraken zijn over de levering van acute psychiatrische hulpverlening.</t>
  </si>
  <si>
    <t>Budgetparameters</t>
  </si>
  <si>
    <t>Opbrengsten</t>
  </si>
  <si>
    <t>Subtotaal Ondersteunend personeel</t>
  </si>
  <si>
    <t>Subtotaal Budgetparameters</t>
  </si>
  <si>
    <t>Genormeerd</t>
  </si>
  <si>
    <t xml:space="preserve">Maximum (bedrag over het subtotaal) </t>
  </si>
  <si>
    <t>Aantal 18-</t>
  </si>
  <si>
    <t>Aantal  18 jaar en ouder</t>
  </si>
  <si>
    <t>Omzet 18-</t>
  </si>
  <si>
    <t>Omzet 18 jaar en ouder</t>
  </si>
  <si>
    <t>Totaal omzet</t>
  </si>
  <si>
    <t>Totaal te verwachten omzet/ voorlopige opbrengsten o.b.v. vaste tarieven Zvw</t>
  </si>
  <si>
    <t>Aanvraag voorlopig opbrengstresultaat Zvw 2019</t>
  </si>
  <si>
    <t>Voorlopig budget kosten beoordeling en behandeling Zvw</t>
  </si>
  <si>
    <t>Tarief 2019</t>
  </si>
  <si>
    <t>Subtotaal Behandeling</t>
  </si>
  <si>
    <t>Subtotaal Verblijf</t>
  </si>
  <si>
    <t>Ja</t>
  </si>
  <si>
    <t>Nee</t>
  </si>
  <si>
    <t>U hebt geen  NZa-nummer ingevuld.</t>
  </si>
  <si>
    <t>U hebt geen contactpersoon van de representerende verzekeraar(s) ingevuld.</t>
  </si>
  <si>
    <t>* U wordt verzocht het ingevulde excelbestand (met eventuele bijlagen) en een PDF-bestand met het ondertekende voorblad in te dienen via ons aanvragenportaal (https://aanvragen.nza.nl/). Uitsluitend ondertekende formulieren worden in behandeling genomen.</t>
  </si>
  <si>
    <t>U heeft geen voorlopig budget (tabblad Budgetparameters) ingevuld.</t>
  </si>
  <si>
    <t xml:space="preserve">U heeft geen voorlopige opbrengsten ingevuld. </t>
  </si>
  <si>
    <t>Waarde (prijspeil 2019) vast</t>
  </si>
  <si>
    <t>dagen</t>
  </si>
  <si>
    <t>aantal pat</t>
  </si>
  <si>
    <t>Toelichting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</si>
</sst>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 #,##0;[Red]&quot;€&quot;\ \-#,##0"/>
    <numFmt numFmtId="8" formatCode="&quot;€&quot;\ #,##0.00;[Red]&quot;€&quot;\ \-#,##0.00"/>
    <numFmt numFmtId="44" formatCode="_ &quot;€&quot;\ * #,##0.00_ ;_ &quot;€&quot;\ * \-#,##0.00_ ;_ &quot;€&quot;\ * &quot;-&quot;??_ ;_ @_ "/>
    <numFmt numFmtId="164" formatCode="_-&quot;€&quot;\ * #,##0.00_-;_-&quot;€&quot;\ * #,##0.00\-;_-&quot;€&quot;\ * &quot;-&quot;??_-;_-@_-"/>
    <numFmt numFmtId="165" formatCode="#,##0_ ;\(#,##0\);"/>
    <numFmt numFmtId="166" formatCode="\ \ƒ* #,##0_ \ ;\ \ƒ* ;\ \ƒ* "/>
    <numFmt numFmtId="167" formatCode="&quot;F&quot;\ #,##0_-;&quot;F&quot;\ #,##0\-"/>
    <numFmt numFmtId="168" formatCode="#,##0_ \ ;\(#,##0\)_ ;"/>
    <numFmt numFmtId="169" formatCode="dd/mm/yy;@"/>
    <numFmt numFmtId="170" formatCode="0.0%"/>
    <numFmt numFmtId="171" formatCode="&quot;€&quot;\ #,##0.00"/>
    <numFmt numFmtId="172" formatCode="0.0000"/>
    <numFmt numFmtId="173" formatCode="#,##0.0000"/>
  </numFmts>
  <fonts count="34" x14ac:knownFonts="1">
    <font>
      <sz val="10"/>
      <name val="Arial"/>
    </font>
    <font>
      <sz val="10"/>
      <name val="Arial"/>
    </font>
    <font>
      <sz val="8"/>
      <name val="Helv"/>
    </font>
    <font>
      <b/>
      <sz val="14"/>
      <name val="Helv"/>
    </font>
    <font>
      <sz val="9"/>
      <name val="Helv"/>
    </font>
    <font>
      <sz val="9"/>
      <name val="Arial"/>
      <family val="2"/>
    </font>
    <font>
      <b/>
      <sz val="9"/>
      <name val="Arial"/>
      <family val="2"/>
    </font>
    <font>
      <sz val="24"/>
      <color indexed="13"/>
      <name val="Helv"/>
    </font>
    <font>
      <sz val="9"/>
      <name val="Verdana"/>
      <family val="2"/>
    </font>
    <font>
      <b/>
      <sz val="9"/>
      <name val="Verdana"/>
      <family val="2"/>
    </font>
    <font>
      <b/>
      <sz val="14"/>
      <name val="Verdana"/>
      <family val="2"/>
    </font>
    <font>
      <sz val="9"/>
      <color indexed="9"/>
      <name val="Verdana"/>
      <family val="2"/>
    </font>
    <font>
      <i/>
      <sz val="9"/>
      <name val="Verdana"/>
      <family val="2"/>
    </font>
    <font>
      <sz val="10"/>
      <name val="Verdana"/>
      <family val="2"/>
    </font>
    <font>
      <b/>
      <sz val="9"/>
      <color indexed="10"/>
      <name val="Verdana"/>
      <family val="2"/>
    </font>
    <font>
      <sz val="8"/>
      <name val="Arial"/>
      <family val="2"/>
    </font>
    <font>
      <sz val="8"/>
      <name val="Verdana"/>
      <family val="2"/>
    </font>
    <font>
      <b/>
      <sz val="10"/>
      <name val="Verdana"/>
      <family val="2"/>
    </font>
    <font>
      <sz val="10"/>
      <name val="Arial"/>
      <family val="2"/>
    </font>
    <font>
      <b/>
      <sz val="11"/>
      <name val="Verdana"/>
      <family val="2"/>
    </font>
    <font>
      <b/>
      <sz val="10"/>
      <color indexed="10"/>
      <name val="Verdana"/>
      <family val="2"/>
    </font>
    <font>
      <sz val="10"/>
      <color indexed="10"/>
      <name val="Verdana"/>
      <family val="2"/>
    </font>
    <font>
      <sz val="8"/>
      <name val="Arial"/>
      <family val="2"/>
    </font>
    <font>
      <u/>
      <sz val="10"/>
      <color theme="10"/>
      <name val="Arial"/>
      <family val="2"/>
    </font>
    <font>
      <u/>
      <sz val="10"/>
      <color theme="10"/>
      <name val="Verdana"/>
      <family val="2"/>
    </font>
    <font>
      <sz val="10"/>
      <color rgb="FFFFFFFF"/>
      <name val="Verdana"/>
      <family val="2"/>
    </font>
    <font>
      <b/>
      <sz val="10"/>
      <color rgb="FFFFFFFF"/>
      <name val="Verdana"/>
      <family val="2"/>
    </font>
    <font>
      <sz val="10"/>
      <color rgb="FF000000"/>
      <name val="Verdana"/>
      <family val="2"/>
    </font>
    <font>
      <sz val="10"/>
      <color theme="0" tint="-0.34998626667073579"/>
      <name val="Verdana"/>
      <family val="2"/>
    </font>
    <font>
      <b/>
      <sz val="16"/>
      <name val="Verdana"/>
      <family val="2"/>
    </font>
    <font>
      <b/>
      <sz val="9"/>
      <color rgb="FFFFFFFF"/>
      <name val="Verdana"/>
      <family val="2"/>
    </font>
    <font>
      <sz val="7"/>
      <color rgb="FFFFFFFF"/>
      <name val="Verdana"/>
      <family val="2"/>
    </font>
    <font>
      <sz val="7"/>
      <color rgb="FF000000"/>
      <name val="Verdana"/>
      <family val="2"/>
    </font>
    <font>
      <sz val="9"/>
      <color theme="0"/>
      <name val="Verdana"/>
      <family val="2"/>
    </font>
  </fonts>
  <fills count="17">
    <fill>
      <patternFill patternType="none"/>
    </fill>
    <fill>
      <patternFill patternType="gray125"/>
    </fill>
    <fill>
      <patternFill patternType="solid">
        <fgColor indexed="13"/>
      </patternFill>
    </fill>
    <fill>
      <patternFill patternType="solid">
        <fgColor indexed="43"/>
        <bgColor indexed="64"/>
      </patternFill>
    </fill>
    <fill>
      <patternFill patternType="solid">
        <fgColor indexed="12"/>
      </patternFill>
    </fill>
    <fill>
      <patternFill patternType="solid">
        <fgColor indexed="14"/>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47"/>
        <bgColor indexed="64"/>
      </patternFill>
    </fill>
    <fill>
      <patternFill patternType="solid">
        <fgColor indexed="51"/>
        <bgColor indexed="64"/>
      </patternFill>
    </fill>
    <fill>
      <patternFill patternType="solid">
        <fgColor rgb="FFD7DCEF"/>
        <bgColor indexed="64"/>
      </patternFill>
    </fill>
    <fill>
      <patternFill patternType="solid">
        <fgColor rgb="FF0C5EA6"/>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s>
  <borders count="78">
    <border>
      <left/>
      <right/>
      <top/>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8"/>
      </left>
      <right style="thin">
        <color indexed="8"/>
      </right>
      <top style="double">
        <color indexed="8"/>
      </top>
      <bottom style="thin">
        <color indexed="8"/>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thin">
        <color indexed="64"/>
      </right>
      <top/>
      <bottom style="hair">
        <color indexed="64"/>
      </bottom>
      <diagonal/>
    </border>
  </borders>
  <cellStyleXfs count="30">
    <xf numFmtId="0" fontId="0" fillId="0" borderId="0"/>
    <xf numFmtId="0" fontId="2" fillId="0" borderId="0"/>
    <xf numFmtId="0" fontId="2" fillId="0" borderId="1"/>
    <xf numFmtId="164" fontId="1" fillId="0" borderId="0" applyFont="0" applyFill="0" applyBorder="0" applyAlignment="0" applyProtection="0"/>
    <xf numFmtId="165" fontId="8" fillId="12" borderId="2" applyProtection="0">
      <protection locked="0"/>
    </xf>
    <xf numFmtId="0" fontId="3" fillId="2" borderId="1"/>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1" fillId="0" borderId="0" applyFill="0" applyBorder="0"/>
    <xf numFmtId="0" fontId="1" fillId="0" borderId="0"/>
    <xf numFmtId="0" fontId="5" fillId="0" borderId="3" applyFill="0" applyBorder="0"/>
    <xf numFmtId="166" fontId="5" fillId="0" borderId="3" applyFill="0" applyBorder="0"/>
    <xf numFmtId="0" fontId="5" fillId="0" borderId="3" applyFill="0" applyBorder="0"/>
    <xf numFmtId="0" fontId="6" fillId="3" borderId="4"/>
    <xf numFmtId="167" fontId="1" fillId="3" borderId="4"/>
    <xf numFmtId="168" fontId="6" fillId="3" borderId="4"/>
    <xf numFmtId="168" fontId="5" fillId="0" borderId="3" applyFill="0" applyBorder="0"/>
    <xf numFmtId="0" fontId="2" fillId="0" borderId="1"/>
    <xf numFmtId="0" fontId="7" fillId="4" borderId="0"/>
    <xf numFmtId="0" fontId="9" fillId="5" borderId="5">
      <alignment horizontal="left"/>
      <protection hidden="1"/>
    </xf>
    <xf numFmtId="0" fontId="3" fillId="0" borderId="6"/>
    <xf numFmtId="0" fontId="3" fillId="0" borderId="1"/>
    <xf numFmtId="0" fontId="23" fillId="0" borderId="0" applyNumberFormat="0" applyFill="0" applyBorder="0" applyAlignment="0" applyProtection="0"/>
  </cellStyleXfs>
  <cellXfs count="373">
    <xf numFmtId="0" fontId="0" fillId="0" borderId="0" xfId="0"/>
    <xf numFmtId="0" fontId="9" fillId="0" borderId="0" xfId="15" applyFont="1" applyBorder="1" applyAlignment="1" applyProtection="1">
      <alignment vertical="center"/>
      <protection hidden="1"/>
    </xf>
    <xf numFmtId="0" fontId="9" fillId="0" borderId="0" xfId="15" applyFont="1" applyBorder="1" applyProtection="1">
      <protection hidden="1"/>
    </xf>
    <xf numFmtId="0" fontId="9" fillId="0" borderId="0" xfId="15" applyFont="1" applyBorder="1" applyAlignment="1" applyProtection="1">
      <protection hidden="1"/>
    </xf>
    <xf numFmtId="0" fontId="8" fillId="0" borderId="0" xfId="15" applyFont="1" applyBorder="1" applyProtection="1">
      <protection hidden="1"/>
    </xf>
    <xf numFmtId="0" fontId="8" fillId="0" borderId="0" xfId="15" applyFont="1" applyBorder="1" applyAlignment="1" applyProtection="1">
      <protection hidden="1"/>
    </xf>
    <xf numFmtId="0" fontId="10" fillId="0" borderId="0" xfId="15" applyFont="1" applyBorder="1" applyAlignment="1" applyProtection="1">
      <protection hidden="1"/>
    </xf>
    <xf numFmtId="0" fontId="10" fillId="0" borderId="0" xfId="15" applyFont="1" applyBorder="1" applyAlignment="1" applyProtection="1">
      <alignment horizontal="left"/>
      <protection hidden="1"/>
    </xf>
    <xf numFmtId="0" fontId="8" fillId="0" borderId="0" xfId="15" applyFont="1" applyBorder="1" applyAlignment="1" applyProtection="1">
      <alignment vertical="center"/>
      <protection hidden="1"/>
    </xf>
    <xf numFmtId="37" fontId="8" fillId="0" borderId="0" xfId="15" applyNumberFormat="1" applyFont="1" applyBorder="1" applyProtection="1">
      <protection hidden="1"/>
    </xf>
    <xf numFmtId="0" fontId="11" fillId="0" borderId="0" xfId="15" applyFont="1" applyBorder="1" applyAlignment="1" applyProtection="1">
      <protection hidden="1"/>
    </xf>
    <xf numFmtId="0" fontId="8" fillId="0" borderId="0" xfId="15" applyFont="1" applyProtection="1">
      <protection hidden="1"/>
    </xf>
    <xf numFmtId="0" fontId="8" fillId="0" borderId="0" xfId="15" applyFont="1" applyAlignment="1" applyProtection="1">
      <protection hidden="1"/>
    </xf>
    <xf numFmtId="0" fontId="9" fillId="0" borderId="0" xfId="15" applyFont="1" applyAlignment="1" applyProtection="1">
      <protection hidden="1"/>
    </xf>
    <xf numFmtId="0" fontId="8" fillId="0" borderId="5" xfId="15" applyFont="1" applyBorder="1" applyAlignment="1" applyProtection="1">
      <alignment vertical="center"/>
      <protection hidden="1"/>
    </xf>
    <xf numFmtId="0" fontId="8" fillId="0" borderId="8" xfId="15" applyFont="1" applyBorder="1" applyAlignment="1" applyProtection="1">
      <alignment vertical="center"/>
      <protection hidden="1"/>
    </xf>
    <xf numFmtId="37" fontId="8" fillId="0" borderId="0" xfId="15" applyNumberFormat="1" applyFont="1" applyFill="1" applyBorder="1" applyAlignment="1" applyProtection="1">
      <alignment vertical="center"/>
      <protection hidden="1"/>
    </xf>
    <xf numFmtId="0" fontId="11" fillId="0" borderId="0" xfId="15" applyFont="1" applyBorder="1" applyAlignment="1" applyProtection="1">
      <alignment horizontal="left"/>
      <protection hidden="1"/>
    </xf>
    <xf numFmtId="0" fontId="8" fillId="0" borderId="0" xfId="15" applyFont="1" applyFill="1" applyProtection="1">
      <protection hidden="1"/>
    </xf>
    <xf numFmtId="0" fontId="8" fillId="0" borderId="0" xfId="0" applyFont="1" applyProtection="1">
      <protection hidden="1"/>
    </xf>
    <xf numFmtId="0" fontId="8" fillId="0" borderId="21" xfId="15" applyFont="1" applyBorder="1" applyAlignment="1" applyProtection="1">
      <alignment vertical="center"/>
      <protection hidden="1"/>
    </xf>
    <xf numFmtId="0" fontId="13" fillId="0" borderId="0" xfId="0" applyFont="1"/>
    <xf numFmtId="0" fontId="9" fillId="5" borderId="7" xfId="0" applyFont="1" applyFill="1" applyBorder="1" applyAlignment="1" applyProtection="1">
      <alignment horizontal="left"/>
      <protection hidden="1"/>
    </xf>
    <xf numFmtId="1" fontId="8" fillId="0" borderId="0" xfId="0" applyNumberFormat="1" applyFont="1" applyAlignment="1" applyProtection="1">
      <protection hidden="1"/>
    </xf>
    <xf numFmtId="0" fontId="8" fillId="0" borderId="0" xfId="0" applyFont="1" applyBorder="1" applyAlignment="1" applyProtection="1">
      <protection hidden="1"/>
    </xf>
    <xf numFmtId="0" fontId="18" fillId="0" borderId="0" xfId="0" applyFont="1" applyAlignment="1" applyProtection="1">
      <protection hidden="1"/>
    </xf>
    <xf numFmtId="0" fontId="13" fillId="0" borderId="4" xfId="0" applyFont="1" applyBorder="1"/>
    <xf numFmtId="171" fontId="13" fillId="0" borderId="4" xfId="0" applyNumberFormat="1" applyFont="1" applyBorder="1"/>
    <xf numFmtId="171" fontId="13" fillId="0" borderId="0" xfId="0" applyNumberFormat="1" applyFont="1"/>
    <xf numFmtId="0" fontId="13" fillId="15" borderId="4" xfId="0" applyFont="1" applyFill="1" applyBorder="1"/>
    <xf numFmtId="171" fontId="13" fillId="15" borderId="4" xfId="0" applyNumberFormat="1" applyFont="1" applyFill="1" applyBorder="1"/>
    <xf numFmtId="0" fontId="13" fillId="15" borderId="27" xfId="0" applyFont="1" applyFill="1" applyBorder="1"/>
    <xf numFmtId="0" fontId="13" fillId="0" borderId="4" xfId="0" quotePrefix="1" applyFont="1" applyBorder="1"/>
    <xf numFmtId="6" fontId="13" fillId="0" borderId="4" xfId="0" applyNumberFormat="1" applyFont="1" applyBorder="1"/>
    <xf numFmtId="0" fontId="13" fillId="0" borderId="59" xfId="0" applyFont="1" applyBorder="1"/>
    <xf numFmtId="171" fontId="13" fillId="0" borderId="59" xfId="0" applyNumberFormat="1" applyFont="1" applyBorder="1"/>
    <xf numFmtId="0" fontId="26" fillId="13" borderId="50" xfId="0" applyFont="1" applyFill="1" applyBorder="1" applyAlignment="1">
      <alignment vertical="center" wrapText="1"/>
    </xf>
    <xf numFmtId="0" fontId="26" fillId="13" borderId="53" xfId="0" applyFont="1" applyFill="1" applyBorder="1" applyAlignment="1">
      <alignment vertical="center" wrapText="1"/>
    </xf>
    <xf numFmtId="171" fontId="26" fillId="13" borderId="53" xfId="0" applyNumberFormat="1" applyFont="1" applyFill="1" applyBorder="1" applyAlignment="1">
      <alignment horizontal="center" vertical="center" wrapText="1"/>
    </xf>
    <xf numFmtId="171" fontId="13" fillId="0" borderId="44" xfId="0" applyNumberFormat="1" applyFont="1" applyBorder="1"/>
    <xf numFmtId="171" fontId="17" fillId="15" borderId="50" xfId="0" applyNumberFormat="1" applyFont="1" applyFill="1" applyBorder="1"/>
    <xf numFmtId="0" fontId="17" fillId="15" borderId="4" xfId="0" applyFont="1" applyFill="1" applyBorder="1"/>
    <xf numFmtId="170" fontId="13" fillId="0" borderId="4" xfId="0" applyNumberFormat="1" applyFont="1" applyBorder="1"/>
    <xf numFmtId="1" fontId="8" fillId="0" borderId="4" xfId="15" applyNumberFormat="1" applyFont="1" applyBorder="1" applyAlignment="1" applyProtection="1">
      <alignment horizontal="center"/>
      <protection hidden="1"/>
    </xf>
    <xf numFmtId="0" fontId="8" fillId="0" borderId="27" xfId="15" applyFont="1" applyBorder="1" applyAlignment="1" applyProtection="1">
      <protection hidden="1"/>
    </xf>
    <xf numFmtId="0" fontId="8" fillId="0" borderId="57" xfId="15" applyFont="1" applyBorder="1" applyAlignment="1" applyProtection="1">
      <protection hidden="1"/>
    </xf>
    <xf numFmtId="0" fontId="8" fillId="0" borderId="58" xfId="15" applyFont="1" applyBorder="1" applyAlignment="1" applyProtection="1">
      <protection hidden="1"/>
    </xf>
    <xf numFmtId="0" fontId="8" fillId="0" borderId="57" xfId="15" applyFont="1" applyBorder="1" applyAlignment="1" applyProtection="1">
      <alignment vertical="center"/>
      <protection hidden="1"/>
    </xf>
    <xf numFmtId="0" fontId="8" fillId="0" borderId="58" xfId="15" applyFont="1" applyBorder="1" applyAlignment="1" applyProtection="1">
      <alignment vertical="center"/>
      <protection hidden="1"/>
    </xf>
    <xf numFmtId="0" fontId="9" fillId="0" borderId="56" xfId="15" applyFont="1" applyBorder="1" applyAlignment="1" applyProtection="1">
      <alignment vertical="center"/>
      <protection hidden="1"/>
    </xf>
    <xf numFmtId="0" fontId="8" fillId="0" borderId="56" xfId="15" applyFont="1" applyBorder="1" applyAlignment="1" applyProtection="1">
      <alignment vertical="center"/>
      <protection hidden="1"/>
    </xf>
    <xf numFmtId="0" fontId="8" fillId="0" borderId="64" xfId="15" applyFont="1" applyBorder="1" applyAlignment="1" applyProtection="1">
      <alignment vertical="center"/>
      <protection hidden="1"/>
    </xf>
    <xf numFmtId="0" fontId="8" fillId="0" borderId="0" xfId="15" applyFont="1" applyFill="1" applyBorder="1" applyAlignment="1" applyProtection="1">
      <alignment vertical="center"/>
      <protection hidden="1"/>
    </xf>
    <xf numFmtId="0" fontId="8" fillId="0" borderId="0" xfId="15" applyFont="1" applyFill="1" applyBorder="1" applyProtection="1">
      <protection hidden="1"/>
    </xf>
    <xf numFmtId="0" fontId="9" fillId="0" borderId="0" xfId="15" applyFont="1" applyFill="1" applyBorder="1" applyProtection="1">
      <protection hidden="1"/>
    </xf>
    <xf numFmtId="0" fontId="8" fillId="0" borderId="4" xfId="0" applyFont="1" applyFill="1" applyBorder="1" applyAlignment="1" applyProtection="1">
      <alignment vertical="top"/>
      <protection hidden="1"/>
    </xf>
    <xf numFmtId="0" fontId="8" fillId="0" borderId="4" xfId="0" applyFont="1" applyBorder="1" applyAlignment="1" applyProtection="1">
      <alignment vertical="top"/>
      <protection hidden="1"/>
    </xf>
    <xf numFmtId="0" fontId="8" fillId="6" borderId="0" xfId="15" applyFont="1" applyFill="1" applyProtection="1">
      <protection hidden="1"/>
    </xf>
    <xf numFmtId="0" fontId="12" fillId="6" borderId="0" xfId="15" applyFont="1" applyFill="1" applyAlignment="1" applyProtection="1">
      <protection hidden="1"/>
    </xf>
    <xf numFmtId="0" fontId="8" fillId="6" borderId="0" xfId="15" applyFont="1" applyFill="1" applyAlignment="1" applyProtection="1">
      <protection hidden="1"/>
    </xf>
    <xf numFmtId="0" fontId="12" fillId="6" borderId="0" xfId="15" applyFont="1" applyFill="1" applyProtection="1">
      <protection hidden="1"/>
    </xf>
    <xf numFmtId="0" fontId="9" fillId="0" borderId="0" xfId="15" applyFont="1" applyProtection="1">
      <protection hidden="1"/>
    </xf>
    <xf numFmtId="0" fontId="9" fillId="0" borderId="0" xfId="15" applyFont="1" applyFill="1" applyProtection="1">
      <protection hidden="1"/>
    </xf>
    <xf numFmtId="0" fontId="8" fillId="0" borderId="0" xfId="15" applyFont="1" applyFill="1" applyAlignment="1" applyProtection="1">
      <protection hidden="1"/>
    </xf>
    <xf numFmtId="0" fontId="9" fillId="0" borderId="4" xfId="16" applyFont="1" applyFill="1" applyBorder="1" applyAlignment="1" applyProtection="1">
      <alignment horizontal="center" vertical="center"/>
      <protection hidden="1"/>
    </xf>
    <xf numFmtId="0" fontId="8" fillId="0" borderId="57" xfId="15" applyFont="1" applyBorder="1" applyProtection="1">
      <protection hidden="1"/>
    </xf>
    <xf numFmtId="0" fontId="8" fillId="0" borderId="58" xfId="15" applyFont="1" applyBorder="1" applyProtection="1">
      <protection hidden="1"/>
    </xf>
    <xf numFmtId="3" fontId="8" fillId="0" borderId="0" xfId="16" applyNumberFormat="1" applyFont="1" applyFill="1" applyBorder="1" applyAlignment="1" applyProtection="1">
      <alignment horizontal="center" vertical="center"/>
      <protection hidden="1"/>
    </xf>
    <xf numFmtId="0" fontId="9" fillId="0" borderId="27" xfId="16" applyFont="1" applyFill="1" applyBorder="1" applyAlignment="1" applyProtection="1">
      <alignment vertical="center"/>
      <protection hidden="1"/>
    </xf>
    <xf numFmtId="0" fontId="9" fillId="0" borderId="57" xfId="16" applyFont="1" applyFill="1" applyBorder="1" applyAlignment="1" applyProtection="1">
      <alignment vertical="center"/>
      <protection hidden="1"/>
    </xf>
    <xf numFmtId="0" fontId="8" fillId="0" borderId="0" xfId="15" applyFont="1" applyAlignment="1" applyProtection="1">
      <alignment vertical="center"/>
      <protection hidden="1"/>
    </xf>
    <xf numFmtId="0" fontId="9" fillId="0" borderId="63" xfId="16" applyFont="1" applyFill="1" applyBorder="1" applyAlignment="1" applyProtection="1">
      <alignment vertical="center"/>
      <protection hidden="1"/>
    </xf>
    <xf numFmtId="0" fontId="8" fillId="0" borderId="27" xfId="16" applyFont="1" applyFill="1" applyBorder="1" applyAlignment="1" applyProtection="1">
      <alignment vertical="center"/>
      <protection hidden="1"/>
    </xf>
    <xf numFmtId="0" fontId="8" fillId="0" borderId="58" xfId="16" applyFont="1" applyFill="1" applyBorder="1" applyAlignment="1" applyProtection="1">
      <alignment vertical="center"/>
      <protection hidden="1"/>
    </xf>
    <xf numFmtId="0" fontId="8" fillId="0" borderId="22" xfId="16" applyFont="1" applyFill="1" applyBorder="1" applyAlignment="1" applyProtection="1">
      <alignment vertical="center"/>
      <protection hidden="1"/>
    </xf>
    <xf numFmtId="0" fontId="8" fillId="0" borderId="9" xfId="16" applyFont="1" applyFill="1" applyBorder="1" applyAlignment="1" applyProtection="1">
      <alignment vertical="center"/>
      <protection hidden="1"/>
    </xf>
    <xf numFmtId="37" fontId="8" fillId="14" borderId="63" xfId="15" applyNumberFormat="1" applyFont="1" applyFill="1" applyBorder="1" applyAlignment="1" applyProtection="1">
      <alignment vertical="center"/>
      <protection hidden="1"/>
    </xf>
    <xf numFmtId="37" fontId="8" fillId="14" borderId="56" xfId="15" applyNumberFormat="1" applyFont="1" applyFill="1" applyBorder="1" applyAlignment="1" applyProtection="1">
      <alignment vertical="center"/>
      <protection hidden="1"/>
    </xf>
    <xf numFmtId="37" fontId="8" fillId="14" borderId="64" xfId="15" applyNumberFormat="1" applyFont="1" applyFill="1" applyBorder="1" applyAlignment="1" applyProtection="1">
      <alignment vertical="center"/>
      <protection hidden="1"/>
    </xf>
    <xf numFmtId="0" fontId="8" fillId="0" borderId="0" xfId="15" applyFont="1" applyFill="1" applyAlignment="1" applyProtection="1">
      <alignment vertical="center"/>
      <protection hidden="1"/>
    </xf>
    <xf numFmtId="37" fontId="14" fillId="14" borderId="66" xfId="15" applyNumberFormat="1" applyFont="1" applyFill="1" applyBorder="1" applyAlignment="1" applyProtection="1">
      <alignment vertical="center"/>
      <protection hidden="1"/>
    </xf>
    <xf numFmtId="37" fontId="8" fillId="14" borderId="0" xfId="15" applyNumberFormat="1" applyFont="1" applyFill="1" applyBorder="1" applyAlignment="1" applyProtection="1">
      <alignment vertical="center"/>
      <protection hidden="1"/>
    </xf>
    <xf numFmtId="37" fontId="8" fillId="14" borderId="65" xfId="15" applyNumberFormat="1" applyFont="1" applyFill="1" applyBorder="1" applyAlignment="1" applyProtection="1">
      <alignment vertical="center"/>
      <protection hidden="1"/>
    </xf>
    <xf numFmtId="37" fontId="8" fillId="14" borderId="66" xfId="15" applyNumberFormat="1" applyFont="1" applyFill="1" applyBorder="1" applyAlignment="1" applyProtection="1">
      <alignment vertical="center"/>
      <protection hidden="1"/>
    </xf>
    <xf numFmtId="37" fontId="8" fillId="14" borderId="67" xfId="15" applyNumberFormat="1" applyFont="1" applyFill="1" applyBorder="1" applyAlignment="1" applyProtection="1">
      <alignment vertical="center"/>
      <protection hidden="1"/>
    </xf>
    <xf numFmtId="37" fontId="8" fillId="14" borderId="25" xfId="15" applyNumberFormat="1" applyFont="1" applyFill="1" applyBorder="1" applyAlignment="1" applyProtection="1">
      <alignment vertical="center"/>
      <protection hidden="1"/>
    </xf>
    <xf numFmtId="37" fontId="8" fillId="14" borderId="68" xfId="15" applyNumberFormat="1" applyFont="1" applyFill="1" applyBorder="1" applyAlignment="1" applyProtection="1">
      <alignment horizontal="right" vertical="center"/>
      <protection hidden="1"/>
    </xf>
    <xf numFmtId="0" fontId="8" fillId="7" borderId="70" xfId="15" applyFont="1" applyFill="1" applyBorder="1" applyAlignment="1" applyProtection="1">
      <alignment vertical="center"/>
      <protection hidden="1"/>
    </xf>
    <xf numFmtId="0" fontId="8" fillId="0" borderId="71" xfId="15" applyFont="1" applyBorder="1" applyAlignment="1" applyProtection="1">
      <alignment vertical="center"/>
      <protection hidden="1"/>
    </xf>
    <xf numFmtId="37" fontId="8" fillId="0" borderId="0" xfId="15" applyNumberFormat="1" applyFont="1" applyFill="1" applyBorder="1" applyAlignment="1" applyProtection="1">
      <alignment horizontal="right" vertical="center"/>
      <protection hidden="1"/>
    </xf>
    <xf numFmtId="37" fontId="8" fillId="0" borderId="0" xfId="15" applyNumberFormat="1" applyFont="1" applyFill="1" applyBorder="1" applyAlignment="1" applyProtection="1">
      <alignment horizontal="left" vertical="top" wrapText="1"/>
      <protection hidden="1"/>
    </xf>
    <xf numFmtId="0" fontId="8" fillId="16" borderId="0" xfId="0" applyFont="1" applyFill="1" applyBorder="1" applyAlignment="1" applyProtection="1">
      <alignment vertical="top" wrapText="1"/>
      <protection hidden="1"/>
    </xf>
    <xf numFmtId="0" fontId="0" fillId="0" borderId="0" xfId="0" applyProtection="1">
      <protection hidden="1"/>
    </xf>
    <xf numFmtId="0" fontId="8" fillId="0" borderId="27" xfId="15" applyFont="1" applyBorder="1" applyProtection="1">
      <protection hidden="1"/>
    </xf>
    <xf numFmtId="4" fontId="8" fillId="0" borderId="4" xfId="15" applyNumberFormat="1" applyFont="1" applyBorder="1" applyAlignment="1" applyProtection="1">
      <alignment horizontal="right"/>
      <protection hidden="1"/>
    </xf>
    <xf numFmtId="0" fontId="33" fillId="0" borderId="0" xfId="15" applyFont="1" applyProtection="1">
      <protection hidden="1"/>
    </xf>
    <xf numFmtId="10" fontId="8" fillId="0" borderId="4" xfId="15" applyNumberFormat="1" applyFont="1" applyBorder="1" applyAlignment="1" applyProtection="1">
      <alignment horizontal="right"/>
      <protection hidden="1"/>
    </xf>
    <xf numFmtId="1" fontId="8" fillId="14" borderId="4" xfId="15" applyNumberFormat="1" applyFont="1" applyFill="1" applyBorder="1" applyAlignment="1" applyProtection="1">
      <alignment horizontal="center"/>
      <protection locked="0" hidden="1"/>
    </xf>
    <xf numFmtId="0" fontId="8" fillId="16" borderId="0" xfId="0" applyFont="1" applyFill="1" applyBorder="1" applyAlignment="1" applyProtection="1">
      <alignment vertical="top" wrapText="1"/>
      <protection locked="0" hidden="1"/>
    </xf>
    <xf numFmtId="1" fontId="8" fillId="0" borderId="4" xfId="15" applyNumberFormat="1" applyFont="1" applyFill="1" applyBorder="1" applyAlignment="1" applyProtection="1">
      <alignment horizontal="center"/>
      <protection locked="0" hidden="1"/>
    </xf>
    <xf numFmtId="0" fontId="33" fillId="16" borderId="0" xfId="0" applyFont="1" applyFill="1" applyBorder="1" applyAlignment="1" applyProtection="1">
      <alignment vertical="top" wrapText="1"/>
      <protection locked="0" hidden="1"/>
    </xf>
    <xf numFmtId="0" fontId="33" fillId="0" borderId="0" xfId="0" applyFont="1" applyFill="1" applyBorder="1" applyAlignment="1" applyProtection="1">
      <alignment vertical="top" wrapText="1"/>
      <protection locked="0" hidden="1"/>
    </xf>
    <xf numFmtId="0" fontId="0" fillId="0" borderId="0" xfId="0" applyFill="1" applyProtection="1">
      <protection locked="0" hidden="1"/>
    </xf>
    <xf numFmtId="0" fontId="0" fillId="0" borderId="0" xfId="0" applyProtection="1">
      <protection locked="0" hidden="1"/>
    </xf>
    <xf numFmtId="49" fontId="17" fillId="0" borderId="0" xfId="0" applyNumberFormat="1" applyFont="1" applyAlignment="1" applyProtection="1">
      <protection hidden="1"/>
    </xf>
    <xf numFmtId="0" fontId="19" fillId="0" borderId="0" xfId="15" applyFont="1" applyAlignment="1" applyProtection="1">
      <protection hidden="1"/>
    </xf>
    <xf numFmtId="0" fontId="16" fillId="0" borderId="0" xfId="0" applyFont="1" applyFill="1" applyBorder="1" applyAlignment="1" applyProtection="1">
      <alignment horizontal="right"/>
      <protection hidden="1"/>
    </xf>
    <xf numFmtId="0" fontId="8" fillId="0" borderId="0" xfId="0" applyFont="1" applyAlignment="1" applyProtection="1">
      <protection hidden="1"/>
    </xf>
    <xf numFmtId="0" fontId="8" fillId="7" borderId="0" xfId="15" applyFont="1" applyFill="1" applyAlignment="1" applyProtection="1">
      <protection hidden="1"/>
    </xf>
    <xf numFmtId="49" fontId="9" fillId="0" borderId="0" xfId="0" applyNumberFormat="1" applyFont="1" applyFill="1" applyAlignment="1" applyProtection="1">
      <protection hidden="1"/>
    </xf>
    <xf numFmtId="0" fontId="9" fillId="7" borderId="0" xfId="15" applyFont="1" applyFill="1" applyAlignment="1" applyProtection="1">
      <protection hidden="1"/>
    </xf>
    <xf numFmtId="1" fontId="9" fillId="5" borderId="4" xfId="0" applyNumberFormat="1" applyFont="1" applyFill="1" applyBorder="1" applyAlignment="1" applyProtection="1">
      <alignment horizontal="center"/>
      <protection hidden="1"/>
    </xf>
    <xf numFmtId="0" fontId="18" fillId="0" borderId="4" xfId="0" applyFont="1" applyFill="1" applyBorder="1" applyAlignment="1" applyProtection="1">
      <protection hidden="1"/>
    </xf>
    <xf numFmtId="0" fontId="8" fillId="0" borderId="4" xfId="15" applyFont="1" applyBorder="1" applyAlignment="1" applyProtection="1">
      <protection hidden="1"/>
    </xf>
    <xf numFmtId="49" fontId="8" fillId="0" borderId="0" xfId="0" applyNumberFormat="1" applyFont="1" applyAlignment="1" applyProtection="1">
      <protection hidden="1"/>
    </xf>
    <xf numFmtId="0" fontId="0" fillId="0" borderId="0" xfId="0" applyAlignment="1" applyProtection="1">
      <protection hidden="1"/>
    </xf>
    <xf numFmtId="0" fontId="13" fillId="0" borderId="0" xfId="0" applyFont="1" applyProtection="1"/>
    <xf numFmtId="2" fontId="13" fillId="0" borderId="0" xfId="0" applyNumberFormat="1" applyFont="1" applyProtection="1"/>
    <xf numFmtId="0" fontId="25" fillId="13" borderId="28" xfId="0" applyFont="1" applyFill="1" applyBorder="1" applyAlignment="1" applyProtection="1">
      <alignment vertical="center" wrapText="1"/>
    </xf>
    <xf numFmtId="0" fontId="26" fillId="13" borderId="29" xfId="0" applyFont="1" applyFill="1" applyBorder="1" applyAlignment="1" applyProtection="1">
      <alignment vertical="center" wrapText="1"/>
    </xf>
    <xf numFmtId="0" fontId="26" fillId="13" borderId="29" xfId="0" applyFont="1" applyFill="1" applyBorder="1" applyAlignment="1" applyProtection="1">
      <alignment horizontal="center" vertical="center" wrapText="1"/>
    </xf>
    <xf numFmtId="0" fontId="31" fillId="0" borderId="0" xfId="0" applyFont="1" applyFill="1" applyBorder="1" applyAlignment="1" applyProtection="1">
      <alignment vertical="center" wrapText="1"/>
    </xf>
    <xf numFmtId="0" fontId="26" fillId="0" borderId="0" xfId="0" applyFont="1" applyFill="1" applyBorder="1" applyAlignment="1" applyProtection="1">
      <alignment vertical="center" wrapText="1"/>
    </xf>
    <xf numFmtId="2" fontId="26" fillId="0" borderId="0" xfId="0" applyNumberFormat="1" applyFont="1" applyFill="1" applyBorder="1" applyAlignment="1" applyProtection="1">
      <alignment vertical="center" wrapText="1"/>
    </xf>
    <xf numFmtId="0" fontId="27" fillId="0" borderId="32" xfId="0" applyFont="1" applyBorder="1" applyAlignment="1" applyProtection="1">
      <alignment vertical="center" wrapText="1"/>
    </xf>
    <xf numFmtId="0" fontId="27" fillId="0" borderId="32" xfId="0" applyFont="1" applyFill="1" applyBorder="1" applyAlignment="1" applyProtection="1">
      <alignment vertical="center" wrapText="1"/>
    </xf>
    <xf numFmtId="6" fontId="27" fillId="16" borderId="32" xfId="0" applyNumberFormat="1" applyFont="1" applyFill="1" applyBorder="1" applyAlignment="1" applyProtection="1">
      <alignment vertical="center" wrapText="1"/>
    </xf>
    <xf numFmtId="8" fontId="13" fillId="0" borderId="33" xfId="0" applyNumberFormat="1" applyFont="1" applyBorder="1" applyProtection="1"/>
    <xf numFmtId="0" fontId="27" fillId="0" borderId="0" xfId="0" applyFont="1" applyFill="1" applyBorder="1" applyAlignment="1" applyProtection="1">
      <alignment vertical="center" wrapText="1"/>
    </xf>
    <xf numFmtId="2" fontId="27" fillId="0" borderId="0" xfId="0" applyNumberFormat="1" applyFont="1" applyFill="1" applyBorder="1" applyAlignment="1" applyProtection="1">
      <alignment vertical="center" wrapText="1"/>
    </xf>
    <xf numFmtId="6" fontId="27" fillId="0" borderId="0" xfId="0" applyNumberFormat="1" applyFont="1" applyFill="1" applyBorder="1" applyAlignment="1" applyProtection="1">
      <alignment vertical="center" wrapText="1"/>
    </xf>
    <xf numFmtId="0" fontId="27" fillId="0" borderId="4" xfId="0" applyFont="1" applyBorder="1" applyAlignment="1" applyProtection="1">
      <alignment vertical="center" wrapText="1"/>
    </xf>
    <xf numFmtId="0" fontId="27" fillId="0" borderId="4" xfId="0" applyFont="1" applyFill="1" applyBorder="1" applyAlignment="1" applyProtection="1">
      <alignment vertical="center" wrapText="1"/>
    </xf>
    <xf numFmtId="6" fontId="27" fillId="16" borderId="4" xfId="0" applyNumberFormat="1" applyFont="1" applyFill="1" applyBorder="1" applyAlignment="1" applyProtection="1">
      <alignment vertical="center" wrapText="1"/>
    </xf>
    <xf numFmtId="8" fontId="13" fillId="0" borderId="34" xfId="0" applyNumberFormat="1" applyFont="1" applyBorder="1" applyProtection="1"/>
    <xf numFmtId="0" fontId="27" fillId="0" borderId="35" xfId="0" applyFont="1" applyBorder="1" applyAlignment="1" applyProtection="1">
      <alignment vertical="center" wrapText="1"/>
    </xf>
    <xf numFmtId="0" fontId="27" fillId="0" borderId="35" xfId="0" applyFont="1" applyFill="1" applyBorder="1" applyAlignment="1" applyProtection="1">
      <alignment vertical="center" wrapText="1"/>
    </xf>
    <xf numFmtId="6" fontId="27" fillId="16" borderId="35" xfId="0" applyNumberFormat="1" applyFont="1" applyFill="1" applyBorder="1" applyAlignment="1" applyProtection="1">
      <alignment vertical="center" wrapText="1"/>
    </xf>
    <xf numFmtId="8" fontId="13" fillId="0" borderId="36" xfId="0" applyNumberFormat="1" applyFont="1" applyBorder="1" applyProtection="1"/>
    <xf numFmtId="0" fontId="27" fillId="15" borderId="39" xfId="0" applyFont="1" applyFill="1" applyBorder="1" applyAlignment="1" applyProtection="1">
      <alignment vertical="center" wrapText="1"/>
    </xf>
    <xf numFmtId="0" fontId="27" fillId="15" borderId="40" xfId="0" applyFont="1" applyFill="1" applyBorder="1" applyAlignment="1" applyProtection="1">
      <alignment vertical="center" wrapText="1"/>
    </xf>
    <xf numFmtId="6" fontId="27" fillId="16" borderId="40" xfId="0" applyNumberFormat="1" applyFont="1" applyFill="1" applyBorder="1" applyAlignment="1" applyProtection="1">
      <alignment vertical="center" wrapText="1"/>
    </xf>
    <xf numFmtId="4" fontId="13" fillId="15" borderId="41" xfId="0" applyNumberFormat="1" applyFont="1" applyFill="1" applyBorder="1" applyProtection="1"/>
    <xf numFmtId="0" fontId="27" fillId="0" borderId="30" xfId="0" applyFont="1" applyBorder="1" applyAlignment="1" applyProtection="1">
      <alignment vertical="center" wrapText="1"/>
    </xf>
    <xf numFmtId="0" fontId="27" fillId="0" borderId="0" xfId="0" applyFont="1" applyBorder="1" applyAlignment="1" applyProtection="1">
      <alignment vertical="center" wrapText="1"/>
    </xf>
    <xf numFmtId="6" fontId="27" fillId="16" borderId="0" xfId="0" applyNumberFormat="1" applyFont="1" applyFill="1" applyBorder="1" applyAlignment="1" applyProtection="1">
      <alignment vertical="center" wrapText="1"/>
    </xf>
    <xf numFmtId="4" fontId="13" fillId="0" borderId="0" xfId="0" applyNumberFormat="1" applyFont="1" applyBorder="1" applyProtection="1"/>
    <xf numFmtId="171" fontId="13" fillId="0" borderId="33" xfId="0" applyNumberFormat="1" applyFont="1" applyBorder="1" applyProtection="1"/>
    <xf numFmtId="171" fontId="13" fillId="0" borderId="34" xfId="0" applyNumberFormat="1" applyFont="1" applyBorder="1" applyProtection="1"/>
    <xf numFmtId="0" fontId="27" fillId="0" borderId="44" xfId="0" applyFont="1" applyBorder="1" applyAlignment="1" applyProtection="1">
      <alignment vertical="center" wrapText="1"/>
    </xf>
    <xf numFmtId="0" fontId="27" fillId="0" borderId="44" xfId="0" applyFont="1" applyFill="1" applyBorder="1" applyAlignment="1" applyProtection="1">
      <alignment vertical="center" wrapText="1"/>
    </xf>
    <xf numFmtId="6" fontId="27" fillId="16" borderId="44" xfId="0" applyNumberFormat="1" applyFont="1" applyFill="1" applyBorder="1" applyAlignment="1" applyProtection="1">
      <alignment vertical="center" wrapText="1"/>
    </xf>
    <xf numFmtId="171" fontId="13" fillId="0" borderId="45" xfId="0" applyNumberFormat="1" applyFont="1" applyBorder="1" applyProtection="1"/>
    <xf numFmtId="0" fontId="27" fillId="15" borderId="47" xfId="0" applyFont="1" applyFill="1" applyBorder="1" applyAlignment="1" applyProtection="1">
      <alignment vertical="center" wrapText="1"/>
    </xf>
    <xf numFmtId="6" fontId="27" fillId="16" borderId="47" xfId="0" applyNumberFormat="1" applyFont="1" applyFill="1" applyBorder="1" applyAlignment="1" applyProtection="1">
      <alignment vertical="center" wrapText="1"/>
    </xf>
    <xf numFmtId="171" fontId="13" fillId="15" borderId="48" xfId="0" applyNumberFormat="1" applyFont="1" applyFill="1" applyBorder="1" applyProtection="1"/>
    <xf numFmtId="0" fontId="27" fillId="0" borderId="49" xfId="0" applyFont="1" applyBorder="1" applyAlignment="1" applyProtection="1">
      <alignment vertical="center" wrapText="1"/>
    </xf>
    <xf numFmtId="6" fontId="27" fillId="16" borderId="49" xfId="0" applyNumberFormat="1" applyFont="1" applyFill="1" applyBorder="1" applyAlignment="1" applyProtection="1">
      <alignment vertical="center" wrapText="1"/>
    </xf>
    <xf numFmtId="171" fontId="13" fillId="0" borderId="49" xfId="0" applyNumberFormat="1" applyFont="1" applyBorder="1" applyProtection="1"/>
    <xf numFmtId="0" fontId="13" fillId="0" borderId="0" xfId="0" applyFont="1" applyBorder="1" applyProtection="1"/>
    <xf numFmtId="9" fontId="27" fillId="0" borderId="0" xfId="0" applyNumberFormat="1" applyFont="1" applyFill="1" applyBorder="1" applyAlignment="1" applyProtection="1">
      <alignment vertical="center" wrapText="1"/>
    </xf>
    <xf numFmtId="0" fontId="32" fillId="0" borderId="0" xfId="0" applyFont="1" applyFill="1" applyBorder="1" applyAlignment="1" applyProtection="1">
      <alignment vertical="center" wrapText="1"/>
    </xf>
    <xf numFmtId="0" fontId="27" fillId="15" borderId="35" xfId="0" applyFont="1" applyFill="1" applyBorder="1" applyAlignment="1" applyProtection="1">
      <alignment vertical="center" wrapText="1"/>
    </xf>
    <xf numFmtId="6" fontId="27" fillId="15" borderId="35" xfId="0" applyNumberFormat="1" applyFont="1" applyFill="1" applyBorder="1" applyAlignment="1" applyProtection="1">
      <alignment vertical="center" wrapText="1"/>
    </xf>
    <xf numFmtId="171" fontId="13" fillId="15" borderId="36" xfId="0" applyNumberFormat="1" applyFont="1" applyFill="1" applyBorder="1" applyProtection="1"/>
    <xf numFmtId="0" fontId="0" fillId="0" borderId="0" xfId="0" applyProtection="1"/>
    <xf numFmtId="0" fontId="27" fillId="15" borderId="51" xfId="0" applyFont="1" applyFill="1" applyBorder="1" applyAlignment="1" applyProtection="1">
      <alignment horizontal="left" vertical="center" wrapText="1"/>
    </xf>
    <xf numFmtId="0" fontId="27" fillId="15" borderId="52" xfId="0" applyFont="1" applyFill="1" applyBorder="1" applyAlignment="1" applyProtection="1">
      <alignment horizontal="left" vertical="center" wrapText="1"/>
    </xf>
    <xf numFmtId="0" fontId="27" fillId="15" borderId="52" xfId="0" applyFont="1" applyFill="1" applyBorder="1" applyAlignment="1" applyProtection="1">
      <alignment vertical="center" wrapText="1"/>
    </xf>
    <xf numFmtId="6" fontId="27" fillId="15" borderId="52" xfId="0" applyNumberFormat="1" applyFont="1" applyFill="1" applyBorder="1" applyAlignment="1" applyProtection="1">
      <alignment vertical="center" wrapText="1"/>
    </xf>
    <xf numFmtId="171" fontId="13" fillId="15" borderId="53" xfId="0" applyNumberFormat="1" applyFont="1" applyFill="1" applyBorder="1" applyProtection="1"/>
    <xf numFmtId="6" fontId="27" fillId="0" borderId="0" xfId="0" applyNumberFormat="1" applyFont="1" applyBorder="1" applyAlignment="1" applyProtection="1">
      <alignment vertical="center" wrapText="1"/>
    </xf>
    <xf numFmtId="171" fontId="13" fillId="0" borderId="0" xfId="0" applyNumberFormat="1" applyFont="1" applyBorder="1" applyProtection="1"/>
    <xf numFmtId="8" fontId="27" fillId="0" borderId="32" xfId="0" applyNumberFormat="1" applyFont="1" applyBorder="1" applyAlignment="1" applyProtection="1">
      <alignment horizontal="right" wrapText="1"/>
    </xf>
    <xf numFmtId="9" fontId="27" fillId="0" borderId="32" xfId="0" applyNumberFormat="1" applyFont="1" applyBorder="1" applyAlignment="1" applyProtection="1">
      <alignment horizontal="right" wrapText="1"/>
    </xf>
    <xf numFmtId="8" fontId="27" fillId="0" borderId="4" xfId="0" applyNumberFormat="1" applyFont="1" applyBorder="1" applyAlignment="1" applyProtection="1">
      <alignment horizontal="right" wrapText="1"/>
    </xf>
    <xf numFmtId="9" fontId="27" fillId="0" borderId="4" xfId="0" applyNumberFormat="1" applyFont="1" applyBorder="1" applyAlignment="1" applyProtection="1">
      <alignment horizontal="right" wrapText="1"/>
    </xf>
    <xf numFmtId="0" fontId="18" fillId="15" borderId="52" xfId="0" applyFont="1" applyFill="1" applyBorder="1" applyProtection="1"/>
    <xf numFmtId="0" fontId="0" fillId="15" borderId="52" xfId="0" applyFill="1" applyBorder="1" applyProtection="1"/>
    <xf numFmtId="170" fontId="27" fillId="15" borderId="47" xfId="0" applyNumberFormat="1" applyFont="1" applyFill="1" applyBorder="1" applyAlignment="1" applyProtection="1">
      <alignment vertical="center" wrapText="1"/>
    </xf>
    <xf numFmtId="171" fontId="0" fillId="15" borderId="53" xfId="0" applyNumberFormat="1" applyFill="1" applyBorder="1" applyProtection="1"/>
    <xf numFmtId="0" fontId="13" fillId="15" borderId="51" xfId="0" applyFont="1" applyFill="1" applyBorder="1" applyProtection="1"/>
    <xf numFmtId="0" fontId="13" fillId="15" borderId="52" xfId="0" applyFont="1" applyFill="1" applyBorder="1" applyProtection="1"/>
    <xf numFmtId="171" fontId="13" fillId="15" borderId="50" xfId="0" applyNumberFormat="1" applyFont="1" applyFill="1" applyBorder="1" applyProtection="1"/>
    <xf numFmtId="0" fontId="18" fillId="0" borderId="0" xfId="0" applyFont="1" applyBorder="1" applyProtection="1"/>
    <xf numFmtId="6" fontId="28" fillId="0" borderId="0" xfId="0" applyNumberFormat="1" applyFont="1" applyProtection="1"/>
    <xf numFmtId="0" fontId="27" fillId="15" borderId="47" xfId="0" applyFont="1" applyFill="1" applyBorder="1" applyAlignment="1" applyProtection="1">
      <alignment vertical="center"/>
    </xf>
    <xf numFmtId="3" fontId="27" fillId="0" borderId="47" xfId="0" applyNumberFormat="1" applyFont="1" applyFill="1" applyBorder="1" applyAlignment="1" applyProtection="1">
      <alignment vertical="center" wrapText="1"/>
    </xf>
    <xf numFmtId="0" fontId="27" fillId="15" borderId="47" xfId="0" applyFont="1" applyFill="1" applyBorder="1" applyAlignment="1" applyProtection="1">
      <alignment horizontal="right" vertical="center" wrapText="1"/>
    </xf>
    <xf numFmtId="0" fontId="17" fillId="15" borderId="51" xfId="0" applyFont="1" applyFill="1" applyBorder="1" applyProtection="1"/>
    <xf numFmtId="0" fontId="17" fillId="15" borderId="52" xfId="0" applyFont="1" applyFill="1" applyBorder="1" applyProtection="1"/>
    <xf numFmtId="171" fontId="17" fillId="15" borderId="50" xfId="0" applyNumberFormat="1" applyFont="1" applyFill="1" applyBorder="1" applyProtection="1"/>
    <xf numFmtId="2" fontId="13" fillId="0" borderId="4" xfId="0" applyNumberFormat="1" applyFont="1" applyBorder="1" applyProtection="1"/>
    <xf numFmtId="0" fontId="13" fillId="16" borderId="0" xfId="0" applyFont="1" applyFill="1" applyProtection="1"/>
    <xf numFmtId="0" fontId="29" fillId="16" borderId="0" xfId="0" applyFont="1" applyFill="1" applyAlignment="1" applyProtection="1">
      <alignment vertical="top"/>
    </xf>
    <xf numFmtId="0" fontId="13" fillId="16" borderId="0" xfId="0" applyFont="1" applyFill="1" applyBorder="1" applyProtection="1"/>
    <xf numFmtId="0" fontId="0" fillId="16" borderId="0" xfId="0" applyFill="1" applyProtection="1"/>
    <xf numFmtId="0" fontId="0" fillId="16" borderId="0" xfId="0" applyFill="1" applyBorder="1" applyProtection="1"/>
    <xf numFmtId="0" fontId="18" fillId="16" borderId="0" xfId="0" applyFont="1" applyFill="1" applyBorder="1" applyProtection="1"/>
    <xf numFmtId="171" fontId="0" fillId="16" borderId="0" xfId="0" applyNumberFormat="1" applyFill="1" applyProtection="1"/>
    <xf numFmtId="0" fontId="27" fillId="16" borderId="0" xfId="0" applyFont="1" applyFill="1" applyBorder="1" applyAlignment="1" applyProtection="1">
      <alignment vertical="center" wrapText="1"/>
    </xf>
    <xf numFmtId="2" fontId="27" fillId="16" borderId="0" xfId="0" applyNumberFormat="1" applyFont="1" applyFill="1" applyBorder="1" applyAlignment="1" applyProtection="1">
      <alignment vertical="center" wrapText="1"/>
    </xf>
    <xf numFmtId="0" fontId="27" fillId="16" borderId="56" xfId="0" applyFont="1" applyFill="1" applyBorder="1" applyAlignment="1" applyProtection="1">
      <alignment vertical="center" wrapText="1"/>
    </xf>
    <xf numFmtId="9" fontId="27" fillId="16" borderId="56" xfId="0" applyNumberFormat="1" applyFont="1" applyFill="1" applyBorder="1" applyAlignment="1" applyProtection="1">
      <alignment vertical="center" wrapText="1"/>
    </xf>
    <xf numFmtId="171" fontId="13" fillId="16" borderId="56" xfId="0" applyNumberFormat="1" applyFont="1" applyFill="1" applyBorder="1" applyProtection="1"/>
    <xf numFmtId="0" fontId="27" fillId="16" borderId="0" xfId="0" applyFont="1" applyFill="1" applyBorder="1" applyAlignment="1" applyProtection="1">
      <alignment horizontal="left" vertical="center" wrapText="1"/>
    </xf>
    <xf numFmtId="170" fontId="27" fillId="16" borderId="0" xfId="0" applyNumberFormat="1" applyFont="1" applyFill="1" applyBorder="1" applyAlignment="1" applyProtection="1">
      <alignment vertical="center" wrapText="1"/>
    </xf>
    <xf numFmtId="171" fontId="0" fillId="16" borderId="0" xfId="0" applyNumberFormat="1" applyFill="1" applyBorder="1" applyProtection="1"/>
    <xf numFmtId="0" fontId="28" fillId="16" borderId="0" xfId="0" applyFont="1" applyFill="1" applyBorder="1" applyProtection="1"/>
    <xf numFmtId="6" fontId="28" fillId="16" borderId="0" xfId="0" applyNumberFormat="1" applyFont="1" applyFill="1" applyBorder="1" applyProtection="1"/>
    <xf numFmtId="171" fontId="13" fillId="16" borderId="0" xfId="0" applyNumberFormat="1" applyFont="1" applyFill="1" applyProtection="1"/>
    <xf numFmtId="0" fontId="24" fillId="16" borderId="0" xfId="29" applyFont="1" applyFill="1" applyAlignment="1" applyProtection="1">
      <alignment vertical="center"/>
    </xf>
    <xf numFmtId="2" fontId="13" fillId="16" borderId="0" xfId="0" applyNumberFormat="1" applyFont="1" applyFill="1" applyProtection="1"/>
    <xf numFmtId="4" fontId="27" fillId="14" borderId="32" xfId="0" applyNumberFormat="1" applyFont="1" applyFill="1" applyBorder="1" applyAlignment="1" applyProtection="1">
      <alignment vertical="center" wrapText="1"/>
      <protection locked="0"/>
    </xf>
    <xf numFmtId="4" fontId="27" fillId="14" borderId="4" xfId="0" applyNumberFormat="1" applyFont="1" applyFill="1" applyBorder="1" applyAlignment="1" applyProtection="1">
      <alignment vertical="center" wrapText="1"/>
      <protection locked="0"/>
    </xf>
    <xf numFmtId="4" fontId="27" fillId="14" borderId="35" xfId="0" applyNumberFormat="1" applyFont="1" applyFill="1" applyBorder="1" applyAlignment="1" applyProtection="1">
      <alignment vertical="center" wrapText="1"/>
      <protection locked="0"/>
    </xf>
    <xf numFmtId="3" fontId="27" fillId="14" borderId="32" xfId="0" applyNumberFormat="1" applyFont="1" applyFill="1" applyBorder="1" applyAlignment="1" applyProtection="1">
      <alignment vertical="center" wrapText="1"/>
      <protection locked="0"/>
    </xf>
    <xf numFmtId="3" fontId="27" fillId="14" borderId="4" xfId="0" applyNumberFormat="1" applyFont="1" applyFill="1" applyBorder="1" applyAlignment="1" applyProtection="1">
      <alignment vertical="center" wrapText="1"/>
      <protection locked="0"/>
    </xf>
    <xf numFmtId="3" fontId="27" fillId="14" borderId="44" xfId="0" applyNumberFormat="1" applyFont="1" applyFill="1" applyBorder="1" applyAlignment="1" applyProtection="1">
      <alignment vertical="center" wrapText="1"/>
      <protection locked="0"/>
    </xf>
    <xf numFmtId="171" fontId="27" fillId="14" borderId="47" xfId="0" applyNumberFormat="1" applyFont="1" applyFill="1" applyBorder="1" applyAlignment="1" applyProtection="1">
      <alignment vertical="center" wrapText="1"/>
      <protection locked="0"/>
    </xf>
    <xf numFmtId="0" fontId="13" fillId="16" borderId="0" xfId="0" applyFont="1" applyFill="1"/>
    <xf numFmtId="0" fontId="29" fillId="16" borderId="0" xfId="0" applyFont="1" applyFill="1" applyAlignment="1">
      <alignment vertical="top"/>
    </xf>
    <xf numFmtId="171" fontId="13" fillId="16" borderId="0" xfId="0" applyNumberFormat="1" applyFont="1" applyFill="1"/>
    <xf numFmtId="0" fontId="13" fillId="16" borderId="0" xfId="0" applyFont="1" applyFill="1" applyProtection="1">
      <protection hidden="1"/>
    </xf>
    <xf numFmtId="0" fontId="29" fillId="16" borderId="0" xfId="0" applyFont="1" applyFill="1" applyAlignment="1" applyProtection="1">
      <alignment vertical="top"/>
      <protection hidden="1"/>
    </xf>
    <xf numFmtId="0" fontId="13" fillId="0" borderId="0" xfId="0" applyFont="1" applyProtection="1">
      <protection hidden="1"/>
    </xf>
    <xf numFmtId="2" fontId="13" fillId="0" borderId="0" xfId="0" applyNumberFormat="1" applyFont="1" applyProtection="1">
      <protection hidden="1"/>
    </xf>
    <xf numFmtId="0" fontId="26" fillId="13" borderId="29" xfId="0" applyFont="1" applyFill="1" applyBorder="1" applyAlignment="1" applyProtection="1">
      <alignment horizontal="left" vertical="center" wrapText="1"/>
      <protection hidden="1"/>
    </xf>
    <xf numFmtId="0" fontId="26" fillId="13" borderId="28" xfId="0" applyFont="1" applyFill="1" applyBorder="1" applyAlignment="1" applyProtection="1">
      <alignment vertical="center" wrapText="1"/>
      <protection hidden="1"/>
    </xf>
    <xf numFmtId="0" fontId="26" fillId="13" borderId="29" xfId="0" applyFont="1" applyFill="1" applyBorder="1" applyAlignment="1" applyProtection="1">
      <alignment vertical="center" wrapText="1"/>
      <protection hidden="1"/>
    </xf>
    <xf numFmtId="0" fontId="26" fillId="13" borderId="29" xfId="0" applyFont="1" applyFill="1" applyBorder="1" applyAlignment="1" applyProtection="1">
      <alignment horizontal="center" vertical="center" wrapText="1"/>
      <protection hidden="1"/>
    </xf>
    <xf numFmtId="0" fontId="13" fillId="0" borderId="4" xfId="0" applyFont="1" applyBorder="1" applyProtection="1">
      <protection hidden="1"/>
    </xf>
    <xf numFmtId="3" fontId="13" fillId="0" borderId="4" xfId="0" applyNumberFormat="1" applyFont="1" applyBorder="1" applyProtection="1">
      <protection hidden="1"/>
    </xf>
    <xf numFmtId="44" fontId="13" fillId="16" borderId="4" xfId="0" applyNumberFormat="1" applyFont="1" applyFill="1" applyBorder="1" applyProtection="1">
      <protection hidden="1"/>
    </xf>
    <xf numFmtId="171" fontId="13" fillId="0" borderId="4" xfId="0" applyNumberFormat="1" applyFont="1" applyBorder="1" applyProtection="1">
      <protection hidden="1"/>
    </xf>
    <xf numFmtId="0" fontId="13" fillId="16" borderId="0" xfId="0" applyFont="1" applyFill="1" applyBorder="1" applyAlignment="1" applyProtection="1">
      <alignment horizontal="center" vertical="center" textRotation="90"/>
      <protection hidden="1"/>
    </xf>
    <xf numFmtId="0" fontId="13" fillId="15" borderId="4" xfId="0" applyFont="1" applyFill="1" applyBorder="1" applyProtection="1">
      <protection hidden="1"/>
    </xf>
    <xf numFmtId="3" fontId="13" fillId="15" borderId="4" xfId="0" applyNumberFormat="1" applyFont="1" applyFill="1" applyBorder="1" applyProtection="1">
      <protection hidden="1"/>
    </xf>
    <xf numFmtId="44" fontId="13" fillId="15" borderId="4" xfId="0" applyNumberFormat="1" applyFont="1" applyFill="1" applyBorder="1" applyProtection="1">
      <protection hidden="1"/>
    </xf>
    <xf numFmtId="171" fontId="13" fillId="15" borderId="4" xfId="0" applyNumberFormat="1" applyFont="1" applyFill="1" applyBorder="1" applyProtection="1">
      <protection hidden="1"/>
    </xf>
    <xf numFmtId="3" fontId="13" fillId="16" borderId="0" xfId="0" applyNumberFormat="1" applyFont="1" applyFill="1" applyProtection="1">
      <protection hidden="1"/>
    </xf>
    <xf numFmtId="44" fontId="13" fillId="16" borderId="0" xfId="0" applyNumberFormat="1" applyFont="1" applyFill="1" applyProtection="1">
      <protection hidden="1"/>
    </xf>
    <xf numFmtId="171" fontId="13" fillId="16" borderId="0" xfId="0" applyNumberFormat="1" applyFont="1" applyFill="1" applyProtection="1">
      <protection hidden="1"/>
    </xf>
    <xf numFmtId="2" fontId="13" fillId="16" borderId="0" xfId="0" applyNumberFormat="1" applyFont="1" applyFill="1" applyProtection="1">
      <protection hidden="1"/>
    </xf>
    <xf numFmtId="0" fontId="17" fillId="15" borderId="27" xfId="0" applyFont="1" applyFill="1" applyBorder="1" applyProtection="1">
      <protection hidden="1"/>
    </xf>
    <xf numFmtId="0" fontId="17" fillId="15" borderId="57" xfId="0" applyFont="1" applyFill="1" applyBorder="1" applyProtection="1">
      <protection hidden="1"/>
    </xf>
    <xf numFmtId="0" fontId="17" fillId="15" borderId="58" xfId="0" applyFont="1" applyFill="1" applyBorder="1" applyProtection="1">
      <protection hidden="1"/>
    </xf>
    <xf numFmtId="171" fontId="17" fillId="15" borderId="4" xfId="0" applyNumberFormat="1" applyFont="1" applyFill="1" applyBorder="1" applyProtection="1">
      <protection hidden="1"/>
    </xf>
    <xf numFmtId="0" fontId="13" fillId="15" borderId="57" xfId="0" applyFont="1" applyFill="1" applyBorder="1" applyProtection="1">
      <protection hidden="1"/>
    </xf>
    <xf numFmtId="170" fontId="17" fillId="15" borderId="50" xfId="0" applyNumberFormat="1" applyFont="1" applyFill="1" applyBorder="1" applyProtection="1">
      <protection hidden="1"/>
    </xf>
    <xf numFmtId="172" fontId="13" fillId="0" borderId="0" xfId="0" applyNumberFormat="1" applyFont="1" applyProtection="1">
      <protection hidden="1"/>
    </xf>
    <xf numFmtId="3" fontId="13" fillId="14" borderId="4" xfId="0" applyNumberFormat="1" applyFont="1" applyFill="1" applyBorder="1" applyProtection="1">
      <protection locked="0" hidden="1"/>
    </xf>
    <xf numFmtId="0" fontId="28" fillId="0" borderId="4" xfId="0" applyFont="1" applyBorder="1" applyProtection="1">
      <protection hidden="1"/>
    </xf>
    <xf numFmtId="0" fontId="13" fillId="0" borderId="0" xfId="0" applyFont="1" applyFill="1" applyProtection="1">
      <protection hidden="1"/>
    </xf>
    <xf numFmtId="2" fontId="13" fillId="10" borderId="2" xfId="0" applyNumberFormat="1" applyFont="1" applyFill="1" applyBorder="1" applyProtection="1">
      <protection hidden="1"/>
    </xf>
    <xf numFmtId="2" fontId="13" fillId="0" borderId="0" xfId="0" applyNumberFormat="1" applyFont="1" applyFill="1" applyProtection="1">
      <protection hidden="1"/>
    </xf>
    <xf numFmtId="2" fontId="28" fillId="0" borderId="0" xfId="0" applyNumberFormat="1" applyFont="1" applyFill="1" applyProtection="1">
      <protection hidden="1"/>
    </xf>
    <xf numFmtId="0" fontId="28" fillId="0" borderId="0" xfId="0" applyFont="1" applyFill="1" applyProtection="1">
      <protection hidden="1"/>
    </xf>
    <xf numFmtId="0" fontId="13" fillId="0" borderId="0" xfId="0" quotePrefix="1" applyFont="1" applyFill="1" applyProtection="1">
      <protection hidden="1"/>
    </xf>
    <xf numFmtId="0" fontId="13" fillId="8" borderId="2" xfId="0" applyFont="1" applyFill="1" applyBorder="1" applyProtection="1">
      <protection hidden="1"/>
    </xf>
    <xf numFmtId="3" fontId="16" fillId="8" borderId="26" xfId="0" applyNumberFormat="1" applyFont="1" applyFill="1" applyBorder="1" applyAlignment="1" applyProtection="1">
      <alignment wrapText="1"/>
      <protection hidden="1"/>
    </xf>
    <xf numFmtId="3" fontId="16" fillId="8" borderId="27" xfId="0" applyNumberFormat="1" applyFont="1" applyFill="1" applyBorder="1" applyAlignment="1" applyProtection="1">
      <alignment wrapText="1"/>
      <protection hidden="1"/>
    </xf>
    <xf numFmtId="3" fontId="16" fillId="9" borderId="26" xfId="0" applyNumberFormat="1" applyFont="1" applyFill="1" applyBorder="1" applyProtection="1">
      <protection hidden="1"/>
    </xf>
    <xf numFmtId="3" fontId="16" fillId="9" borderId="27" xfId="0" applyNumberFormat="1" applyFont="1" applyFill="1" applyBorder="1" applyProtection="1">
      <protection hidden="1"/>
    </xf>
    <xf numFmtId="1" fontId="13" fillId="11" borderId="0" xfId="0" applyNumberFormat="1" applyFont="1" applyFill="1" applyProtection="1">
      <protection hidden="1"/>
    </xf>
    <xf numFmtId="1" fontId="13" fillId="11" borderId="2" xfId="0" applyNumberFormat="1" applyFont="1" applyFill="1" applyBorder="1" applyProtection="1">
      <protection hidden="1"/>
    </xf>
    <xf numFmtId="3" fontId="13" fillId="0" borderId="0" xfId="0" applyNumberFormat="1" applyFont="1" applyProtection="1">
      <protection hidden="1"/>
    </xf>
    <xf numFmtId="4" fontId="28" fillId="0" borderId="0" xfId="0" applyNumberFormat="1" applyFont="1" applyFill="1" applyProtection="1">
      <protection hidden="1"/>
    </xf>
    <xf numFmtId="1" fontId="13" fillId="0" borderId="0" xfId="0" applyNumberFormat="1" applyFont="1" applyFill="1" applyProtection="1">
      <protection hidden="1"/>
    </xf>
    <xf numFmtId="169" fontId="13" fillId="0" borderId="0" xfId="0" applyNumberFormat="1" applyFont="1" applyFill="1" applyProtection="1">
      <protection hidden="1"/>
    </xf>
    <xf numFmtId="1" fontId="28" fillId="0" borderId="0" xfId="0" applyNumberFormat="1" applyFont="1" applyFill="1" applyProtection="1">
      <protection hidden="1"/>
    </xf>
    <xf numFmtId="3" fontId="28" fillId="0" borderId="0" xfId="0" applyNumberFormat="1" applyFont="1" applyFill="1" applyProtection="1">
      <protection hidden="1"/>
    </xf>
    <xf numFmtId="3" fontId="13" fillId="0" borderId="0" xfId="0" applyNumberFormat="1" applyFont="1" applyFill="1" applyProtection="1">
      <protection hidden="1"/>
    </xf>
    <xf numFmtId="3" fontId="13" fillId="0" borderId="0" xfId="0" applyNumberFormat="1" applyFont="1" applyFill="1" applyBorder="1" applyProtection="1">
      <protection hidden="1"/>
    </xf>
    <xf numFmtId="4" fontId="13" fillId="0" borderId="0" xfId="0" applyNumberFormat="1" applyFont="1" applyFill="1" applyBorder="1" applyProtection="1">
      <protection hidden="1"/>
    </xf>
    <xf numFmtId="9" fontId="13" fillId="0" borderId="0" xfId="0" applyNumberFormat="1" applyFont="1" applyFill="1" applyProtection="1">
      <protection hidden="1"/>
    </xf>
    <xf numFmtId="0" fontId="13" fillId="0" borderId="25" xfId="0" applyFont="1" applyFill="1" applyBorder="1" applyProtection="1">
      <protection hidden="1"/>
    </xf>
    <xf numFmtId="2" fontId="13" fillId="0" borderId="25" xfId="0" applyNumberFormat="1" applyFont="1" applyFill="1" applyBorder="1" applyProtection="1">
      <protection hidden="1"/>
    </xf>
    <xf numFmtId="4" fontId="13" fillId="0" borderId="25" xfId="0" applyNumberFormat="1" applyFont="1" applyFill="1" applyBorder="1" applyProtection="1">
      <protection hidden="1"/>
    </xf>
    <xf numFmtId="1" fontId="13" fillId="0" borderId="25" xfId="0" applyNumberFormat="1" applyFont="1" applyFill="1" applyBorder="1" applyProtection="1">
      <protection hidden="1"/>
    </xf>
    <xf numFmtId="169" fontId="13" fillId="0" borderId="25" xfId="0" applyNumberFormat="1" applyFont="1" applyFill="1" applyBorder="1" applyProtection="1">
      <protection hidden="1"/>
    </xf>
    <xf numFmtId="0" fontId="13" fillId="0" borderId="25" xfId="0" applyFont="1" applyBorder="1" applyProtection="1">
      <protection hidden="1"/>
    </xf>
    <xf numFmtId="4" fontId="13" fillId="0" borderId="0" xfId="0" applyNumberFormat="1" applyFont="1" applyFill="1" applyProtection="1">
      <protection hidden="1"/>
    </xf>
    <xf numFmtId="0" fontId="13" fillId="0" borderId="0" xfId="0" applyFont="1" applyFill="1" applyBorder="1" applyProtection="1">
      <protection hidden="1"/>
    </xf>
    <xf numFmtId="2" fontId="13" fillId="0" borderId="0" xfId="0" applyNumberFormat="1" applyFont="1" applyFill="1" applyBorder="1" applyProtection="1">
      <protection hidden="1"/>
    </xf>
    <xf numFmtId="1" fontId="13" fillId="0" borderId="0" xfId="0" applyNumberFormat="1" applyFont="1" applyFill="1" applyBorder="1" applyProtection="1">
      <protection hidden="1"/>
    </xf>
    <xf numFmtId="169" fontId="13" fillId="0" borderId="0" xfId="0" applyNumberFormat="1" applyFont="1" applyFill="1" applyBorder="1" applyProtection="1">
      <protection hidden="1"/>
    </xf>
    <xf numFmtId="0" fontId="21" fillId="0" borderId="0" xfId="0" applyFont="1" applyProtection="1">
      <protection hidden="1"/>
    </xf>
    <xf numFmtId="37" fontId="13" fillId="0" borderId="0" xfId="0" applyNumberFormat="1" applyFont="1" applyProtection="1">
      <protection hidden="1"/>
    </xf>
    <xf numFmtId="37" fontId="13" fillId="0" borderId="0" xfId="0" applyNumberFormat="1" applyFont="1" applyFill="1" applyProtection="1">
      <protection hidden="1"/>
    </xf>
    <xf numFmtId="0" fontId="8" fillId="0" borderId="0" xfId="0" applyFont="1" applyAlignment="1" applyProtection="1">
      <alignment horizontal="right"/>
      <protection hidden="1"/>
    </xf>
    <xf numFmtId="0" fontId="0" fillId="16" borderId="0" xfId="0" applyFill="1" applyProtection="1">
      <protection hidden="1"/>
    </xf>
    <xf numFmtId="0" fontId="8" fillId="14" borderId="27" xfId="0" applyFont="1" applyFill="1" applyBorder="1" applyAlignment="1" applyProtection="1">
      <alignment horizontal="left" vertical="top" wrapText="1"/>
      <protection hidden="1"/>
    </xf>
    <xf numFmtId="0" fontId="8" fillId="14" borderId="57" xfId="0" applyFont="1" applyFill="1" applyBorder="1" applyAlignment="1" applyProtection="1">
      <alignment horizontal="left" vertical="top" wrapText="1"/>
      <protection hidden="1"/>
    </xf>
    <xf numFmtId="0" fontId="8" fillId="14" borderId="58" xfId="0" applyFont="1" applyFill="1" applyBorder="1" applyAlignment="1" applyProtection="1">
      <alignment horizontal="left" vertical="top" wrapText="1"/>
      <protection hidden="1"/>
    </xf>
    <xf numFmtId="0" fontId="8" fillId="14" borderId="61" xfId="15" applyNumberFormat="1" applyFont="1" applyFill="1" applyBorder="1" applyAlignment="1" applyProtection="1">
      <alignment horizontal="left" vertical="center"/>
      <protection locked="0" hidden="1"/>
    </xf>
    <xf numFmtId="0" fontId="8" fillId="14" borderId="62" xfId="15" quotePrefix="1" applyNumberFormat="1" applyFont="1" applyFill="1" applyBorder="1" applyAlignment="1" applyProtection="1">
      <alignment horizontal="left" vertical="center"/>
      <protection locked="0" hidden="1"/>
    </xf>
    <xf numFmtId="0" fontId="8" fillId="14" borderId="62" xfId="15" applyNumberFormat="1" applyFont="1" applyFill="1" applyBorder="1" applyAlignment="1" applyProtection="1">
      <alignment horizontal="left" vertical="center"/>
      <protection locked="0" hidden="1"/>
    </xf>
    <xf numFmtId="0" fontId="8" fillId="14" borderId="20" xfId="15" applyFont="1" applyFill="1" applyBorder="1" applyAlignment="1" applyProtection="1">
      <alignment horizontal="left"/>
      <protection locked="0" hidden="1"/>
    </xf>
    <xf numFmtId="0" fontId="8" fillId="14" borderId="23" xfId="15" applyFont="1" applyFill="1" applyBorder="1" applyAlignment="1" applyProtection="1">
      <alignment horizontal="left"/>
      <protection locked="0" hidden="1"/>
    </xf>
    <xf numFmtId="0" fontId="8" fillId="14" borderId="24" xfId="15" applyFont="1" applyFill="1" applyBorder="1" applyAlignment="1" applyProtection="1">
      <alignment horizontal="left"/>
      <protection locked="0" hidden="1"/>
    </xf>
    <xf numFmtId="0" fontId="8" fillId="14" borderId="12" xfId="15" applyNumberFormat="1" applyFont="1" applyFill="1" applyBorder="1" applyAlignment="1" applyProtection="1">
      <alignment horizontal="left" vertical="center"/>
      <protection locked="0" hidden="1"/>
    </xf>
    <xf numFmtId="0" fontId="8" fillId="14" borderId="11" xfId="15" applyNumberFormat="1" applyFont="1" applyFill="1" applyBorder="1" applyAlignment="1" applyProtection="1">
      <alignment horizontal="left" vertical="center"/>
      <protection locked="0" hidden="1"/>
    </xf>
    <xf numFmtId="0" fontId="8" fillId="14" borderId="77" xfId="15" applyNumberFormat="1" applyFont="1" applyFill="1" applyBorder="1" applyAlignment="1" applyProtection="1">
      <alignment horizontal="left" vertical="center"/>
      <protection locked="0" hidden="1"/>
    </xf>
    <xf numFmtId="0" fontId="8" fillId="16" borderId="0" xfId="0" applyFont="1" applyFill="1" applyBorder="1" applyAlignment="1" applyProtection="1">
      <alignment horizontal="left" vertical="top" wrapText="1"/>
      <protection hidden="1"/>
    </xf>
    <xf numFmtId="0" fontId="8" fillId="14" borderId="20" xfId="15" applyFont="1" applyFill="1" applyBorder="1" applyAlignment="1" applyProtection="1">
      <alignment horizontal="left" vertical="center"/>
      <protection locked="0" hidden="1"/>
    </xf>
    <xf numFmtId="0" fontId="8" fillId="14" borderId="23" xfId="15" applyFont="1" applyFill="1" applyBorder="1" applyAlignment="1" applyProtection="1">
      <alignment horizontal="left" vertical="center"/>
      <protection locked="0" hidden="1"/>
    </xf>
    <xf numFmtId="0" fontId="8" fillId="14" borderId="24" xfId="15" applyFont="1" applyFill="1" applyBorder="1" applyAlignment="1" applyProtection="1">
      <alignment horizontal="left" vertical="center"/>
      <protection locked="0" hidden="1"/>
    </xf>
    <xf numFmtId="0" fontId="8" fillId="14" borderId="5" xfId="15" applyNumberFormat="1" applyFont="1" applyFill="1" applyBorder="1" applyAlignment="1" applyProtection="1">
      <alignment horizontal="left" vertical="center"/>
      <protection locked="0" hidden="1"/>
    </xf>
    <xf numFmtId="0" fontId="8" fillId="14" borderId="10" xfId="15" applyNumberFormat="1" applyFont="1" applyFill="1" applyBorder="1" applyAlignment="1" applyProtection="1">
      <alignment horizontal="left" vertical="center"/>
      <protection locked="0" hidden="1"/>
    </xf>
    <xf numFmtId="0" fontId="8" fillId="0" borderId="72" xfId="16" applyFont="1" applyFill="1" applyBorder="1" applyAlignment="1" applyProtection="1">
      <alignment vertical="center"/>
      <protection hidden="1"/>
    </xf>
    <xf numFmtId="0" fontId="13" fillId="0" borderId="15" xfId="0" applyFont="1" applyBorder="1" applyAlignment="1" applyProtection="1">
      <alignment vertical="center"/>
      <protection hidden="1"/>
    </xf>
    <xf numFmtId="0" fontId="13" fillId="0" borderId="66" xfId="0" applyFont="1" applyBorder="1" applyAlignment="1" applyProtection="1">
      <alignment vertical="center"/>
      <protection hidden="1"/>
    </xf>
    <xf numFmtId="0" fontId="13" fillId="0" borderId="17" xfId="0" applyFont="1" applyBorder="1" applyAlignment="1" applyProtection="1">
      <alignment vertical="center"/>
      <protection hidden="1"/>
    </xf>
    <xf numFmtId="0" fontId="14" fillId="14" borderId="13" xfId="15" applyNumberFormat="1" applyFont="1" applyFill="1" applyBorder="1" applyAlignment="1" applyProtection="1">
      <alignment horizontal="left" vertical="center"/>
      <protection hidden="1"/>
    </xf>
    <xf numFmtId="0" fontId="14" fillId="14" borderId="14" xfId="15" applyNumberFormat="1" applyFont="1" applyFill="1" applyBorder="1" applyAlignment="1" applyProtection="1">
      <alignment horizontal="left" vertical="center"/>
      <protection hidden="1"/>
    </xf>
    <xf numFmtId="0" fontId="14" fillId="14" borderId="73" xfId="15" applyNumberFormat="1" applyFont="1" applyFill="1" applyBorder="1" applyAlignment="1" applyProtection="1">
      <alignment horizontal="left" vertical="center"/>
      <protection hidden="1"/>
    </xf>
    <xf numFmtId="0" fontId="20" fillId="14" borderId="16" xfId="0" applyFont="1" applyFill="1" applyBorder="1" applyAlignment="1" applyProtection="1">
      <alignment horizontal="left" vertical="center"/>
      <protection hidden="1"/>
    </xf>
    <xf numFmtId="0" fontId="20" fillId="14" borderId="0" xfId="0" applyFont="1" applyFill="1" applyBorder="1" applyAlignment="1" applyProtection="1">
      <alignment horizontal="left" vertical="center"/>
      <protection hidden="1"/>
    </xf>
    <xf numFmtId="0" fontId="20" fillId="14" borderId="65" xfId="0" applyFont="1" applyFill="1" applyBorder="1" applyAlignment="1" applyProtection="1">
      <alignment horizontal="left" vertical="center"/>
      <protection hidden="1"/>
    </xf>
    <xf numFmtId="37" fontId="8" fillId="0" borderId="0" xfId="15" applyNumberFormat="1" applyFont="1" applyFill="1" applyBorder="1" applyAlignment="1" applyProtection="1">
      <alignment horizontal="left" vertical="top" wrapText="1"/>
      <protection hidden="1"/>
    </xf>
    <xf numFmtId="0" fontId="13" fillId="0" borderId="67" xfId="0" applyFont="1" applyBorder="1" applyAlignment="1" applyProtection="1">
      <alignment vertical="center"/>
      <protection hidden="1"/>
    </xf>
    <xf numFmtId="0" fontId="13" fillId="0" borderId="74" xfId="0" applyFont="1" applyBorder="1" applyAlignment="1" applyProtection="1">
      <alignment vertical="center"/>
      <protection hidden="1"/>
    </xf>
    <xf numFmtId="0" fontId="20" fillId="14" borderId="75" xfId="0" applyFont="1" applyFill="1" applyBorder="1" applyAlignment="1" applyProtection="1">
      <alignment horizontal="left" vertical="center"/>
      <protection hidden="1"/>
    </xf>
    <xf numFmtId="0" fontId="20" fillId="14" borderId="25" xfId="0" applyFont="1" applyFill="1" applyBorder="1" applyAlignment="1" applyProtection="1">
      <alignment horizontal="left" vertical="center"/>
      <protection hidden="1"/>
    </xf>
    <xf numFmtId="0" fontId="20" fillId="14" borderId="68" xfId="0" applyFont="1" applyFill="1" applyBorder="1" applyAlignment="1" applyProtection="1">
      <alignment horizontal="left" vertical="center"/>
      <protection hidden="1"/>
    </xf>
    <xf numFmtId="0" fontId="8" fillId="0" borderId="4" xfId="15" applyFont="1" applyBorder="1" applyAlignment="1" applyProtection="1">
      <alignment horizontal="center" wrapText="1"/>
      <protection hidden="1"/>
    </xf>
    <xf numFmtId="0" fontId="13" fillId="0" borderId="4" xfId="0" applyFont="1" applyBorder="1" applyAlignment="1" applyProtection="1">
      <alignment horizontal="center" wrapText="1"/>
      <protection hidden="1"/>
    </xf>
    <xf numFmtId="0" fontId="14" fillId="14" borderId="7" xfId="15" applyNumberFormat="1" applyFont="1" applyFill="1" applyBorder="1" applyAlignment="1" applyProtection="1">
      <alignment horizontal="left" vertical="center"/>
      <protection hidden="1"/>
    </xf>
    <xf numFmtId="0" fontId="14" fillId="14" borderId="5" xfId="15" applyNumberFormat="1" applyFont="1" applyFill="1" applyBorder="1" applyAlignment="1" applyProtection="1">
      <alignment horizontal="left" vertical="center"/>
      <protection hidden="1"/>
    </xf>
    <xf numFmtId="0" fontId="14" fillId="14" borderId="10" xfId="15" applyNumberFormat="1" applyFont="1" applyFill="1" applyBorder="1" applyAlignment="1" applyProtection="1">
      <alignment horizontal="left" vertical="center"/>
      <protection hidden="1"/>
    </xf>
    <xf numFmtId="0" fontId="20" fillId="14" borderId="76" xfId="0" applyFont="1" applyFill="1" applyBorder="1" applyAlignment="1" applyProtection="1">
      <alignment horizontal="left" vertical="center"/>
      <protection hidden="1"/>
    </xf>
    <xf numFmtId="0" fontId="20" fillId="14" borderId="18" xfId="0" applyFont="1" applyFill="1" applyBorder="1" applyAlignment="1" applyProtection="1">
      <alignment horizontal="left" vertical="center"/>
      <protection hidden="1"/>
    </xf>
    <xf numFmtId="0" fontId="20" fillId="14" borderId="19" xfId="0" applyFont="1" applyFill="1" applyBorder="1" applyAlignment="1" applyProtection="1">
      <alignment horizontal="left" vertical="center"/>
      <protection hidden="1"/>
    </xf>
    <xf numFmtId="0" fontId="8" fillId="14" borderId="7" xfId="15" applyNumberFormat="1" applyFont="1" applyFill="1" applyBorder="1" applyAlignment="1" applyProtection="1">
      <alignment horizontal="left" vertical="center"/>
      <protection locked="0" hidden="1"/>
    </xf>
    <xf numFmtId="173" fontId="8" fillId="0" borderId="4" xfId="16" applyNumberFormat="1" applyFont="1" applyFill="1" applyBorder="1" applyAlignment="1" applyProtection="1">
      <alignment horizontal="center" vertical="center"/>
      <protection hidden="1"/>
    </xf>
    <xf numFmtId="0" fontId="8" fillId="14" borderId="71" xfId="15" applyFont="1" applyFill="1" applyBorder="1" applyAlignment="1" applyProtection="1">
      <alignment vertical="center"/>
      <protection locked="0" hidden="1"/>
    </xf>
    <xf numFmtId="0" fontId="8" fillId="14" borderId="57" xfId="15" applyFont="1" applyFill="1" applyBorder="1" applyAlignment="1" applyProtection="1">
      <alignment vertical="center"/>
      <protection locked="0" hidden="1"/>
    </xf>
    <xf numFmtId="0" fontId="8" fillId="14" borderId="69" xfId="15" applyFont="1" applyFill="1" applyBorder="1" applyAlignment="1" applyProtection="1">
      <alignment vertical="center"/>
      <protection locked="0" hidden="1"/>
    </xf>
    <xf numFmtId="14" fontId="8" fillId="14" borderId="27" xfId="15" applyNumberFormat="1" applyFont="1" applyFill="1" applyBorder="1" applyAlignment="1" applyProtection="1">
      <alignment vertical="center"/>
      <protection locked="0" hidden="1"/>
    </xf>
    <xf numFmtId="14" fontId="8" fillId="0" borderId="4" xfId="15" applyNumberFormat="1" applyFont="1" applyBorder="1" applyAlignment="1" applyProtection="1">
      <alignment horizontal="center" wrapText="1"/>
      <protection hidden="1"/>
    </xf>
    <xf numFmtId="14" fontId="8" fillId="0" borderId="4" xfId="16" applyNumberFormat="1" applyFont="1" applyFill="1" applyBorder="1" applyAlignment="1" applyProtection="1">
      <alignment horizontal="center" vertical="center" wrapText="1"/>
      <protection hidden="1"/>
    </xf>
    <xf numFmtId="37" fontId="8" fillId="14" borderId="60" xfId="15" applyNumberFormat="1" applyFont="1" applyFill="1" applyBorder="1" applyAlignment="1" applyProtection="1">
      <alignment horizontal="left" vertical="center"/>
      <protection locked="0" hidden="1"/>
    </xf>
    <xf numFmtId="1" fontId="8" fillId="14" borderId="4" xfId="15" applyNumberFormat="1" applyFont="1" applyFill="1" applyBorder="1" applyAlignment="1" applyProtection="1">
      <alignment horizontal="center"/>
      <protection locked="0" hidden="1"/>
    </xf>
    <xf numFmtId="0" fontId="30" fillId="0" borderId="4" xfId="16" applyFont="1" applyFill="1" applyBorder="1" applyAlignment="1" applyProtection="1">
      <alignment horizontal="left" vertical="center"/>
      <protection hidden="1"/>
    </xf>
    <xf numFmtId="0" fontId="8" fillId="0" borderId="4"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8" fillId="0" borderId="4" xfId="16" applyFont="1" applyFill="1" applyBorder="1" applyAlignment="1" applyProtection="1">
      <alignment horizontal="left" vertical="center"/>
      <protection hidden="1"/>
    </xf>
    <xf numFmtId="0" fontId="32" fillId="0" borderId="0" xfId="0" applyFont="1" applyFill="1" applyBorder="1" applyAlignment="1" applyProtection="1">
      <alignment vertical="center" wrapText="1"/>
    </xf>
    <xf numFmtId="0" fontId="27" fillId="15" borderId="42" xfId="0" applyFont="1" applyFill="1" applyBorder="1" applyAlignment="1" applyProtection="1">
      <alignment horizontal="left" vertical="center" wrapText="1"/>
    </xf>
    <xf numFmtId="0" fontId="27" fillId="15" borderId="35" xfId="0" applyFont="1" applyFill="1" applyBorder="1" applyAlignment="1" applyProtection="1">
      <alignment horizontal="left" vertical="center" wrapText="1"/>
    </xf>
    <xf numFmtId="0" fontId="27" fillId="15" borderId="54" xfId="0" applyFont="1" applyFill="1" applyBorder="1" applyAlignment="1" applyProtection="1">
      <alignment horizontal="left" vertical="center" wrapText="1"/>
    </xf>
    <xf numFmtId="0" fontId="27" fillId="15" borderId="55" xfId="0" applyFont="1" applyFill="1" applyBorder="1" applyAlignment="1" applyProtection="1">
      <alignment horizontal="left" vertical="center" wrapText="1"/>
    </xf>
    <xf numFmtId="0" fontId="27" fillId="15" borderId="51" xfId="0" applyFont="1" applyFill="1" applyBorder="1" applyAlignment="1" applyProtection="1">
      <alignment horizontal="left" vertical="center" wrapText="1"/>
    </xf>
    <xf numFmtId="0" fontId="27" fillId="0" borderId="31" xfId="0" applyFont="1" applyBorder="1" applyAlignment="1" applyProtection="1">
      <alignment vertical="center" wrapText="1"/>
    </xf>
    <xf numFmtId="0" fontId="27" fillId="0" borderId="26" xfId="0" applyFont="1" applyBorder="1" applyAlignment="1" applyProtection="1">
      <alignment vertical="center" wrapText="1"/>
    </xf>
    <xf numFmtId="0" fontId="27" fillId="0" borderId="42" xfId="0" applyFont="1" applyBorder="1" applyAlignment="1" applyProtection="1">
      <alignment vertical="center" wrapText="1"/>
    </xf>
    <xf numFmtId="0" fontId="27" fillId="0" borderId="43" xfId="0" applyFont="1" applyBorder="1" applyAlignment="1" applyProtection="1">
      <alignment vertical="center" wrapText="1"/>
    </xf>
    <xf numFmtId="0" fontId="27" fillId="15" borderId="37" xfId="0" applyFont="1" applyFill="1" applyBorder="1" applyAlignment="1" applyProtection="1">
      <alignment horizontal="left" vertical="center" wrapText="1"/>
    </xf>
    <xf numFmtId="0" fontId="27" fillId="15" borderId="38" xfId="0" applyFont="1" applyFill="1" applyBorder="1" applyAlignment="1" applyProtection="1">
      <alignment horizontal="left" vertical="center" wrapText="1"/>
    </xf>
    <xf numFmtId="0" fontId="27" fillId="15" borderId="39" xfId="0" applyFont="1" applyFill="1" applyBorder="1" applyAlignment="1" applyProtection="1">
      <alignment horizontal="left" vertical="center" wrapText="1"/>
    </xf>
    <xf numFmtId="0" fontId="27" fillId="15" borderId="46" xfId="0" applyFont="1" applyFill="1" applyBorder="1" applyAlignment="1" applyProtection="1">
      <alignment horizontal="left" vertical="center" wrapText="1"/>
    </xf>
    <xf numFmtId="0" fontId="27" fillId="15" borderId="47" xfId="0" applyFont="1" applyFill="1" applyBorder="1" applyAlignment="1" applyProtection="1">
      <alignment horizontal="left" vertical="center" wrapText="1"/>
    </xf>
    <xf numFmtId="0" fontId="13" fillId="16" borderId="4" xfId="0" applyFont="1" applyFill="1" applyBorder="1" applyAlignment="1" applyProtection="1">
      <alignment horizontal="center" vertical="center" textRotation="90"/>
      <protection hidden="1"/>
    </xf>
    <xf numFmtId="0" fontId="0" fillId="16" borderId="63" xfId="0" applyFill="1" applyBorder="1" applyAlignment="1" applyProtection="1">
      <alignment horizontal="left" vertical="top"/>
      <protection locked="0" hidden="1"/>
    </xf>
    <xf numFmtId="0" fontId="0" fillId="16" borderId="56" xfId="0" applyFill="1" applyBorder="1" applyAlignment="1" applyProtection="1">
      <alignment horizontal="left" vertical="top"/>
      <protection locked="0" hidden="1"/>
    </xf>
    <xf numFmtId="0" fontId="0" fillId="16" borderId="64" xfId="0" applyFill="1" applyBorder="1" applyAlignment="1" applyProtection="1">
      <alignment horizontal="left" vertical="top"/>
      <protection locked="0" hidden="1"/>
    </xf>
    <xf numFmtId="0" fontId="0" fillId="16" borderId="66" xfId="0" applyFill="1" applyBorder="1" applyAlignment="1" applyProtection="1">
      <alignment horizontal="left" vertical="top"/>
      <protection locked="0" hidden="1"/>
    </xf>
    <xf numFmtId="0" fontId="0" fillId="16" borderId="0" xfId="0" applyFill="1" applyBorder="1" applyAlignment="1" applyProtection="1">
      <alignment horizontal="left" vertical="top"/>
      <protection locked="0" hidden="1"/>
    </xf>
    <xf numFmtId="0" fontId="0" fillId="16" borderId="65" xfId="0" applyFill="1" applyBorder="1" applyAlignment="1" applyProtection="1">
      <alignment horizontal="left" vertical="top"/>
      <protection locked="0" hidden="1"/>
    </xf>
    <xf numFmtId="0" fontId="0" fillId="16" borderId="67" xfId="0" applyFill="1" applyBorder="1" applyAlignment="1" applyProtection="1">
      <alignment horizontal="left" vertical="top"/>
      <protection locked="0" hidden="1"/>
    </xf>
    <xf numFmtId="0" fontId="0" fillId="16" borderId="25" xfId="0" applyFill="1" applyBorder="1" applyAlignment="1" applyProtection="1">
      <alignment horizontal="left" vertical="top"/>
      <protection locked="0" hidden="1"/>
    </xf>
    <xf numFmtId="0" fontId="0" fillId="16" borderId="68" xfId="0" applyFill="1" applyBorder="1" applyAlignment="1" applyProtection="1">
      <alignment horizontal="left" vertical="top"/>
      <protection locked="0" hidden="1"/>
    </xf>
  </cellXfs>
  <cellStyles count="30">
    <cellStyle name="Custom - Opmaakprofiel8" xfId="1"/>
    <cellStyle name="Data   - Opmaakprofiel2" xfId="2"/>
    <cellStyle name="Euro" xfId="3"/>
    <cellStyle name="Hyperlink" xfId="29" builtinId="8"/>
    <cellStyle name="invulcel" xfId="4"/>
    <cellStyle name="Labels - Opmaakprofiel3" xfId="5"/>
    <cellStyle name="Normal - Opmaakprofiel1" xfId="6"/>
    <cellStyle name="Normal - Opmaakprofiel2" xfId="7"/>
    <cellStyle name="Normal - Opmaakprofiel3" xfId="8"/>
    <cellStyle name="Normal - Opmaakprofiel4" xfId="9"/>
    <cellStyle name="Normal - Opmaakprofiel5" xfId="10"/>
    <cellStyle name="Normal - Opmaakprofiel6" xfId="11"/>
    <cellStyle name="Normal - Opmaakprofiel7" xfId="12"/>
    <cellStyle name="Normal - Opmaakprofiel8" xfId="13"/>
    <cellStyle name="Reset  - Opmaakprofiel7" xfId="14"/>
    <cellStyle name="Standaard" xfId="0" builtinId="0"/>
    <cellStyle name="Standaard_10Nnacalculatieformulier GGZ 2006 versie 060724" xfId="15"/>
    <cellStyle name="Standaard_Concept nac 2004 ent II" xfId="16"/>
    <cellStyle name="Tabelstandaard" xfId="17"/>
    <cellStyle name="Tabelstandaard financieel" xfId="18"/>
    <cellStyle name="Tabelstandaard negatief" xfId="19"/>
    <cellStyle name="Tabelstandaard Totaal" xfId="20"/>
    <cellStyle name="Tabelstandaard Totaal Negatief" xfId="21"/>
    <cellStyle name="Tabelstandaard Totaal_1077029755_GGZ-01c nacalculatieformulier ribw 2003 versie 040217(1)" xfId="22"/>
    <cellStyle name="Tabelstandaard_1077029755_GGZ-01c nacalculatieformulier ribw 2003 versie 040217(1)" xfId="23"/>
    <cellStyle name="Table  - Opmaakprofiel6" xfId="24"/>
    <cellStyle name="Title  - Opmaakprofiel1" xfId="25"/>
    <cellStyle name="totaalbalk" xfId="26"/>
    <cellStyle name="TotCol - Opmaakprofiel5" xfId="27"/>
    <cellStyle name="TotRow - Opmaakprofiel4" xfId="28"/>
  </cellStyles>
  <dxfs count="4">
    <dxf>
      <font>
        <color rgb="FFFF0000"/>
      </font>
    </dxf>
    <dxf>
      <fill>
        <patternFill>
          <bgColor rgb="FFFF0000"/>
        </patternFill>
      </fill>
      <border>
        <left style="thin">
          <color rgb="FF000000"/>
        </left>
        <right style="thin">
          <color rgb="FF000000"/>
        </right>
        <top style="thin">
          <color rgb="FF000000"/>
        </top>
        <bottom style="thin">
          <color rgb="FF000000"/>
        </bottom>
      </border>
    </dxf>
    <dxf>
      <fill>
        <patternFill>
          <bgColor indexed="45"/>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DCD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CE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trlProps/ctrlProp1.xml><?xml version="1.0" encoding="utf-8"?>
<formControlPr xmlns="http://schemas.microsoft.com/office/spreadsheetml/2009/9/main" objectType="Drop" dropStyle="combo" dx="16" fmlaLink="$S$38" fmlaRange="$A$42:$A$44" noThreeD="1" val="0"/>
</file>

<file path=xl/ctrlProps/ctrlProp2.xml><?xml version="1.0" encoding="utf-8"?>
<formControlPr xmlns="http://schemas.microsoft.com/office/spreadsheetml/2009/9/main" objectType="Drop" dropStyle="combo" dx="16" fmlaLink="$S$39" fmlaRange="$A$42:$A$44" noThreeD="1" val="0"/>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0</xdr:row>
          <xdr:rowOff>133350</xdr:rowOff>
        </xdr:from>
        <xdr:to>
          <xdr:col>3</xdr:col>
          <xdr:colOff>8229600</xdr:colOff>
          <xdr:row>37</xdr:row>
          <xdr:rowOff>76200</xdr:rowOff>
        </xdr:to>
        <xdr:sp macro="" textlink="">
          <xdr:nvSpPr>
            <xdr:cNvPr id="56324" name="Object 4" hidden="1">
              <a:extLst>
                <a:ext uri="{63B3BB69-23CF-44E3-9099-C40C66FF867C}">
                  <a14:compatExt spid="_x0000_s56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76200</xdr:rowOff>
        </xdr:from>
        <xdr:to>
          <xdr:col>3</xdr:col>
          <xdr:colOff>8210550</xdr:colOff>
          <xdr:row>90</xdr:row>
          <xdr:rowOff>104775</xdr:rowOff>
        </xdr:to>
        <xdr:sp macro="" textlink="">
          <xdr:nvSpPr>
            <xdr:cNvPr id="56325" name="Object 5" hidden="1">
              <a:extLst>
                <a:ext uri="{63B3BB69-23CF-44E3-9099-C40C66FF867C}">
                  <a14:compatExt spid="_x0000_s56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101</xdr:row>
          <xdr:rowOff>66675</xdr:rowOff>
        </xdr:from>
        <xdr:to>
          <xdr:col>3</xdr:col>
          <xdr:colOff>8201025</xdr:colOff>
          <xdr:row>142</xdr:row>
          <xdr:rowOff>9525</xdr:rowOff>
        </xdr:to>
        <xdr:sp macro="" textlink="">
          <xdr:nvSpPr>
            <xdr:cNvPr id="56326" name="Object 6" hidden="1">
              <a:extLst>
                <a:ext uri="{63B3BB69-23CF-44E3-9099-C40C66FF867C}">
                  <a14:compatExt spid="_x0000_s563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14</xdr:col>
      <xdr:colOff>66675</xdr:colOff>
      <xdr:row>2</xdr:row>
      <xdr:rowOff>95250</xdr:rowOff>
    </xdr:from>
    <xdr:to>
      <xdr:col>15</xdr:col>
      <xdr:colOff>371475</xdr:colOff>
      <xdr:row>7</xdr:row>
      <xdr:rowOff>47625</xdr:rowOff>
    </xdr:to>
    <xdr:pic>
      <xdr:nvPicPr>
        <xdr:cNvPr id="59872" name="Picture 10" descr="NZa beeldmerk pms 100mm PMS 463 basi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1925" y="95250"/>
          <a:ext cx="1838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9525</xdr:rowOff>
        </xdr:to>
        <xdr:sp macro="" textlink="">
          <xdr:nvSpPr>
            <xdr:cNvPr id="57347" name="Drop Down 3" hidden="1">
              <a:extLst>
                <a:ext uri="{63B3BB69-23CF-44E3-9099-C40C66FF867C}">
                  <a14:compatExt spid="_x0000_s57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38</xdr:row>
          <xdr:rowOff>0</xdr:rowOff>
        </xdr:from>
        <xdr:to>
          <xdr:col>15</xdr:col>
          <xdr:colOff>0</xdr:colOff>
          <xdr:row>39</xdr:row>
          <xdr:rowOff>9525</xdr:rowOff>
        </xdr:to>
        <xdr:sp macro="" textlink="">
          <xdr:nvSpPr>
            <xdr:cNvPr id="57350" name="Drop Down 6" hidden="1">
              <a:extLst>
                <a:ext uri="{63B3BB69-23CF-44E3-9099-C40C66FF867C}">
                  <a14:compatExt spid="_x0000_s5735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xdr:col>
      <xdr:colOff>828675</xdr:colOff>
      <xdr:row>0</xdr:row>
      <xdr:rowOff>66675</xdr:rowOff>
    </xdr:from>
    <xdr:to>
      <xdr:col>7</xdr:col>
      <xdr:colOff>628650</xdr:colOff>
      <xdr:row>0</xdr:row>
      <xdr:rowOff>971550</xdr:rowOff>
    </xdr:to>
    <xdr:pic>
      <xdr:nvPicPr>
        <xdr:cNvPr id="2" name="Picture 10" descr="NZa beeldmerk pms 100mm PMS 463 basi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66675"/>
          <a:ext cx="1838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6</xdr:col>
      <xdr:colOff>866775</xdr:colOff>
      <xdr:row>0</xdr:row>
      <xdr:rowOff>104775</xdr:rowOff>
    </xdr:from>
    <xdr:to>
      <xdr:col>8</xdr:col>
      <xdr:colOff>781050</xdr:colOff>
      <xdr:row>0</xdr:row>
      <xdr:rowOff>866775</xdr:rowOff>
    </xdr:to>
    <xdr:pic>
      <xdr:nvPicPr>
        <xdr:cNvPr id="3" name="Picture 10" descr="NZa beeldmerk pms 100mm PMS 463 basi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8150" y="104775"/>
          <a:ext cx="18383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390525</xdr:colOff>
      <xdr:row>0</xdr:row>
      <xdr:rowOff>123825</xdr:rowOff>
    </xdr:from>
    <xdr:to>
      <xdr:col>3</xdr:col>
      <xdr:colOff>1104900</xdr:colOff>
      <xdr:row>0</xdr:row>
      <xdr:rowOff>942975</xdr:rowOff>
    </xdr:to>
    <xdr:pic>
      <xdr:nvPicPr>
        <xdr:cNvPr id="3" name="Picture 10" descr="NZa beeldmerk pms 100mm PMS 463 basi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4925" y="123825"/>
          <a:ext cx="18383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8</xdr:col>
      <xdr:colOff>571500</xdr:colOff>
      <xdr:row>1</xdr:row>
      <xdr:rowOff>19050</xdr:rowOff>
    </xdr:from>
    <xdr:to>
      <xdr:col>12</xdr:col>
      <xdr:colOff>9525</xdr:colOff>
      <xdr:row>1</xdr:row>
      <xdr:rowOff>952500</xdr:rowOff>
    </xdr:to>
    <xdr:pic>
      <xdr:nvPicPr>
        <xdr:cNvPr id="2" name="Picture 10" descr="NZa beeldmerk pms 100mm PMS 463 basi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180975"/>
          <a:ext cx="18764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by\LOCALS~1\Temp\Mp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kmr3\ggz\Budgetaanvragen\Standaard\2002\test\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kmr3\ggz\Budgetaanvragen\Formulieren\2002\test\1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ygnus\afd\DOCUME~1\by\LOCALS~1\Temp\Mp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IHOT\Local%20Settings\Temporary%20Internet%20Files\OLKA5\Budgetformulier%202008%20V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jae\AppData\Local\Microsoft\Windows\Temporary%20Internet%20Files\Content.Outlook\DVRGPN2M\Formulier_Herschikking_budget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Mp1"/>
      <sheetName val="I_03007"/>
      <sheetName val="naw600"/>
      <sheetName val="Voorblad"/>
      <sheetName val="Toelatingen"/>
      <sheetName val="Toelichting"/>
      <sheetName val="Verblijf + overig"/>
      <sheetName val="GGZ verblijf"/>
      <sheetName val="Extramuraal"/>
      <sheetName val="Vervoer"/>
      <sheetName val="ZZP"/>
      <sheetName val="Recapitulatie"/>
      <sheetName val="Verantwoordingsdocument"/>
      <sheetName val="Aanvaardbare kosten"/>
      <sheetName val="Vragenlijst"/>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03007"/>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03007"/>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Mp1"/>
      <sheetName val="I_03007"/>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Toelichting Budget 2008"/>
      <sheetName val="Budget 2008"/>
      <sheetName val="Toelichting ZZP-gegevens 2008"/>
      <sheetName val="ZZP-gegevens 2008"/>
      <sheetName val="Herallocatie"/>
      <sheetName val="AO IC"/>
      <sheetName val="Toelichting nac. op productie "/>
      <sheetName val="Nac. geleverde productie 2007"/>
      <sheetName val="Vragenlijst"/>
      <sheetName val="Verantw. document prod. 2007"/>
      <sheetName val="M02_07_K_KOL5_1"/>
      <sheetName val="M02_07_K_KOL5_2"/>
      <sheetName val="M02_07_A_KOL5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Versiebeheer"/>
      <sheetName val="Toelichting"/>
      <sheetName val="foutmeldingen"/>
      <sheetName val="Toelating"/>
      <sheetName val="Intramuraal"/>
      <sheetName val="GGZ kinderen&amp;jeugd"/>
      <sheetName val="Extramuraal"/>
      <sheetName val="Dagbesteding en vervoer"/>
      <sheetName val="VPT"/>
      <sheetName val="Overig"/>
      <sheetName val="Extreme zorgzwaarte"/>
      <sheetName val="Recapitulatie"/>
      <sheetName val="Koppelrange"/>
    </sheetNames>
    <sheetDataSet>
      <sheetData sheetId="0" refreshError="1">
        <row r="13">
          <cell r="H13">
            <v>300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D1:I196"/>
  <sheetViews>
    <sheetView showGridLines="0" tabSelected="1" zoomScaleNormal="100" workbookViewId="0">
      <selection activeCell="D46" sqref="D46"/>
    </sheetView>
  </sheetViews>
  <sheetFormatPr defaultColWidth="0" defaultRowHeight="11.25" zeroHeight="1" x14ac:dyDescent="0.15"/>
  <cols>
    <col min="1" max="2" width="3.7109375" style="19" customWidth="1"/>
    <col min="3" max="3" width="6.28515625" style="19" customWidth="1"/>
    <col min="4" max="4" width="125" style="19" customWidth="1"/>
    <col min="5" max="5" width="1.7109375" style="19" customWidth="1"/>
    <col min="6" max="6" width="22.7109375" style="19" hidden="1" customWidth="1"/>
    <col min="7" max="9" width="6.7109375" style="19" hidden="1" customWidth="1"/>
    <col min="10" max="16384" width="0" style="19" hidden="1"/>
  </cols>
  <sheetData>
    <row r="1" spans="4:4" x14ac:dyDescent="0.15">
      <c r="D1" s="290"/>
    </row>
    <row r="2" spans="4:4" x14ac:dyDescent="0.15">
      <c r="D2" s="290"/>
    </row>
    <row r="3" spans="4:4" x14ac:dyDescent="0.15"/>
    <row r="4" spans="4:4" x14ac:dyDescent="0.15"/>
    <row r="5" spans="4:4" x14ac:dyDescent="0.15"/>
    <row r="6" spans="4:4" x14ac:dyDescent="0.15"/>
    <row r="7" spans="4:4" x14ac:dyDescent="0.15"/>
    <row r="8" spans="4:4" x14ac:dyDescent="0.15"/>
    <row r="9" spans="4:4" x14ac:dyDescent="0.15"/>
    <row r="10" spans="4:4" x14ac:dyDescent="0.15"/>
    <row r="11" spans="4:4" x14ac:dyDescent="0.15"/>
    <row r="12" spans="4:4" x14ac:dyDescent="0.15"/>
    <row r="13" spans="4:4" x14ac:dyDescent="0.15"/>
    <row r="14" spans="4:4" x14ac:dyDescent="0.15"/>
    <row r="15" spans="4:4" x14ac:dyDescent="0.15"/>
    <row r="16" spans="4:4"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spans="4:4" x14ac:dyDescent="0.15"/>
    <row r="50" spans="4:4" x14ac:dyDescent="0.15"/>
    <row r="51" spans="4:4" x14ac:dyDescent="0.15"/>
    <row r="52" spans="4:4" x14ac:dyDescent="0.15"/>
    <row r="53" spans="4:4" x14ac:dyDescent="0.15"/>
    <row r="54" spans="4:4" x14ac:dyDescent="0.15"/>
    <row r="55" spans="4:4" x14ac:dyDescent="0.15"/>
    <row r="56" spans="4:4" x14ac:dyDescent="0.15"/>
    <row r="57" spans="4:4" x14ac:dyDescent="0.15"/>
    <row r="58" spans="4:4" x14ac:dyDescent="0.15">
      <c r="D58" s="290"/>
    </row>
    <row r="59" spans="4:4" x14ac:dyDescent="0.15"/>
    <row r="60" spans="4:4" x14ac:dyDescent="0.15"/>
    <row r="61" spans="4:4" x14ac:dyDescent="0.15"/>
    <row r="62" spans="4:4" x14ac:dyDescent="0.15"/>
    <row r="63" spans="4:4" x14ac:dyDescent="0.15"/>
    <row r="64" spans="4:4" x14ac:dyDescent="0.15"/>
    <row r="65" spans="4:4" x14ac:dyDescent="0.15"/>
    <row r="66" spans="4:4" x14ac:dyDescent="0.15"/>
    <row r="67" spans="4:4" x14ac:dyDescent="0.15"/>
    <row r="68" spans="4:4" x14ac:dyDescent="0.15"/>
    <row r="69" spans="4:4" x14ac:dyDescent="0.15"/>
    <row r="70" spans="4:4" x14ac:dyDescent="0.15">
      <c r="D70" s="290"/>
    </row>
    <row r="71" spans="4:4" x14ac:dyDescent="0.15"/>
    <row r="72" spans="4:4" x14ac:dyDescent="0.15"/>
    <row r="73" spans="4:4" x14ac:dyDescent="0.15"/>
    <row r="74" spans="4:4" x14ac:dyDescent="0.15"/>
    <row r="75" spans="4:4" x14ac:dyDescent="0.15"/>
    <row r="76" spans="4:4" x14ac:dyDescent="0.15"/>
    <row r="77" spans="4:4" x14ac:dyDescent="0.15"/>
    <row r="78" spans="4:4" x14ac:dyDescent="0.15"/>
    <row r="79" spans="4:4" x14ac:dyDescent="0.15"/>
    <row r="80" spans="4:4"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4:4" x14ac:dyDescent="0.15"/>
    <row r="98" spans="4:4" x14ac:dyDescent="0.15"/>
    <row r="99" spans="4:4" x14ac:dyDescent="0.15"/>
    <row r="100" spans="4:4" x14ac:dyDescent="0.15"/>
    <row r="101" spans="4:4" x14ac:dyDescent="0.15"/>
    <row r="102" spans="4:4" x14ac:dyDescent="0.15"/>
    <row r="103" spans="4:4" x14ac:dyDescent="0.15">
      <c r="D103" s="290"/>
    </row>
    <row r="104" spans="4:4" x14ac:dyDescent="0.15"/>
    <row r="105" spans="4:4" x14ac:dyDescent="0.15"/>
    <row r="106" spans="4:4" x14ac:dyDescent="0.15"/>
    <row r="107" spans="4:4" x14ac:dyDescent="0.15">
      <c r="D107" s="290"/>
    </row>
    <row r="108" spans="4:4" x14ac:dyDescent="0.15"/>
    <row r="109" spans="4:4" x14ac:dyDescent="0.15"/>
    <row r="110" spans="4:4" x14ac:dyDescent="0.15"/>
    <row r="111" spans="4:4" x14ac:dyDescent="0.15"/>
    <row r="112" spans="4:4" x14ac:dyDescent="0.15"/>
    <row r="113" spans="4:4" x14ac:dyDescent="0.15"/>
    <row r="114" spans="4:4" x14ac:dyDescent="0.15"/>
    <row r="115" spans="4:4" x14ac:dyDescent="0.15"/>
    <row r="116" spans="4:4" x14ac:dyDescent="0.15"/>
    <row r="117" spans="4:4" x14ac:dyDescent="0.15"/>
    <row r="118" spans="4:4" x14ac:dyDescent="0.15"/>
    <row r="119" spans="4:4" x14ac:dyDescent="0.15"/>
    <row r="120" spans="4:4" x14ac:dyDescent="0.15">
      <c r="D120" s="290"/>
    </row>
    <row r="121" spans="4:4" x14ac:dyDescent="0.15"/>
    <row r="122" spans="4:4" x14ac:dyDescent="0.15"/>
    <row r="123" spans="4:4" x14ac:dyDescent="0.15"/>
    <row r="124" spans="4:4" x14ac:dyDescent="0.15"/>
    <row r="125" spans="4:4" x14ac:dyDescent="0.15"/>
    <row r="126" spans="4:4" x14ac:dyDescent="0.15"/>
    <row r="127" spans="4:4" x14ac:dyDescent="0.15"/>
    <row r="128" spans="4:4" x14ac:dyDescent="0.15"/>
    <row r="129" x14ac:dyDescent="0.15"/>
    <row r="130" x14ac:dyDescent="0.15"/>
    <row r="131" x14ac:dyDescent="0.15"/>
    <row r="132" x14ac:dyDescent="0.15"/>
    <row r="133" x14ac:dyDescent="0.15"/>
    <row r="134" x14ac:dyDescent="0.15"/>
    <row r="135" x14ac:dyDescent="0.15"/>
    <row r="136" x14ac:dyDescent="0.15"/>
    <row r="137" x14ac:dyDescent="0.15"/>
    <row r="138" x14ac:dyDescent="0.15"/>
    <row r="139" x14ac:dyDescent="0.15"/>
    <row r="140" x14ac:dyDescent="0.15"/>
    <row r="141" x14ac:dyDescent="0.15"/>
    <row r="142" x14ac:dyDescent="0.15"/>
    <row r="143" x14ac:dyDescent="0.15"/>
    <row r="144" x14ac:dyDescent="0.15"/>
    <row r="145" x14ac:dyDescent="0.15"/>
    <row r="146" x14ac:dyDescent="0.15"/>
    <row r="147" x14ac:dyDescent="0.15"/>
    <row r="148" x14ac:dyDescent="0.15"/>
    <row r="149" x14ac:dyDescent="0.15"/>
    <row r="150"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sheetData>
  <sheetProtection password="F32C" sheet="1" objects="1" scenarios="1"/>
  <phoneticPr fontId="15" type="noConversion"/>
  <printOptions horizontalCentered="1"/>
  <pageMargins left="0.39370078740157483" right="0.39370078740157483" top="0.43307086614173229" bottom="0.59055118110236227" header="0.51181102362204722" footer="0.51181102362204722"/>
  <pageSetup paperSize="9" scale="95" orientation="landscape" horizontalDpi="1200" r:id="rId1"/>
  <headerFooter alignWithMargins="0"/>
  <drawing r:id="rId2"/>
  <legacyDrawing r:id="rId3"/>
  <oleObjects>
    <mc:AlternateContent xmlns:mc="http://schemas.openxmlformats.org/markup-compatibility/2006">
      <mc:Choice Requires="x14">
        <oleObject progId="Document" shapeId="56324" r:id="rId4">
          <objectPr defaultSize="0" r:id="rId5">
            <anchor moveWithCells="1">
              <from>
                <xdr:col>1</xdr:col>
                <xdr:colOff>57150</xdr:colOff>
                <xdr:row>0</xdr:row>
                <xdr:rowOff>133350</xdr:rowOff>
              </from>
              <to>
                <xdr:col>3</xdr:col>
                <xdr:colOff>8229600</xdr:colOff>
                <xdr:row>37</xdr:row>
                <xdr:rowOff>76200</xdr:rowOff>
              </to>
            </anchor>
          </objectPr>
        </oleObject>
      </mc:Choice>
      <mc:Fallback>
        <oleObject progId="Document" shapeId="56324" r:id="rId4"/>
      </mc:Fallback>
    </mc:AlternateContent>
    <mc:AlternateContent xmlns:mc="http://schemas.openxmlformats.org/markup-compatibility/2006">
      <mc:Choice Requires="x14">
        <oleObject progId="Document" shapeId="56325" r:id="rId6">
          <objectPr defaultSize="0" r:id="rId7">
            <anchor moveWithCells="1">
              <from>
                <xdr:col>1</xdr:col>
                <xdr:colOff>47625</xdr:colOff>
                <xdr:row>50</xdr:row>
                <xdr:rowOff>76200</xdr:rowOff>
              </from>
              <to>
                <xdr:col>3</xdr:col>
                <xdr:colOff>8210550</xdr:colOff>
                <xdr:row>90</xdr:row>
                <xdr:rowOff>104775</xdr:rowOff>
              </to>
            </anchor>
          </objectPr>
        </oleObject>
      </mc:Choice>
      <mc:Fallback>
        <oleObject progId="Document" shapeId="56325" r:id="rId6"/>
      </mc:Fallback>
    </mc:AlternateContent>
    <mc:AlternateContent xmlns:mc="http://schemas.openxmlformats.org/markup-compatibility/2006">
      <mc:Choice Requires="x14">
        <oleObject progId="Document" shapeId="56326" r:id="rId8">
          <objectPr defaultSize="0" r:id="rId9">
            <anchor moveWithCells="1">
              <from>
                <xdr:col>1</xdr:col>
                <xdr:colOff>38100</xdr:colOff>
                <xdr:row>101</xdr:row>
                <xdr:rowOff>66675</xdr:rowOff>
              </from>
              <to>
                <xdr:col>3</xdr:col>
                <xdr:colOff>8201025</xdr:colOff>
                <xdr:row>142</xdr:row>
                <xdr:rowOff>9525</xdr:rowOff>
              </to>
            </anchor>
          </objectPr>
        </oleObject>
      </mc:Choice>
      <mc:Fallback>
        <oleObject progId="Document" shapeId="56326"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FS194"/>
  <sheetViews>
    <sheetView showGridLines="0" topLeftCell="A3" zoomScaleNormal="100" workbookViewId="0">
      <selection activeCell="L35" sqref="L35"/>
    </sheetView>
  </sheetViews>
  <sheetFormatPr defaultColWidth="0" defaultRowHeight="11.25" zeroHeight="1" x14ac:dyDescent="0.15"/>
  <cols>
    <col min="1" max="1" width="6.7109375" style="11" customWidth="1"/>
    <col min="2" max="2" width="12.5703125" style="12" customWidth="1"/>
    <col min="3" max="3" width="8.140625" style="11" customWidth="1"/>
    <col min="4" max="4" width="12.42578125" style="11" customWidth="1"/>
    <col min="5" max="5" width="3.140625" style="11" customWidth="1"/>
    <col min="6" max="6" width="16.5703125" style="11" customWidth="1"/>
    <col min="7" max="8" width="6.7109375" style="11" customWidth="1"/>
    <col min="9" max="9" width="2.7109375" style="11" customWidth="1"/>
    <col min="10" max="10" width="6.7109375" style="11" customWidth="1"/>
    <col min="11" max="11" width="8.7109375" style="12" customWidth="1"/>
    <col min="12" max="12" width="15.5703125" style="12" customWidth="1"/>
    <col min="13" max="13" width="5.85546875" style="12" customWidth="1"/>
    <col min="14" max="14" width="3.140625" style="12" customWidth="1"/>
    <col min="15" max="15" width="23" style="12" customWidth="1"/>
    <col min="16" max="16" width="10.7109375" style="11" customWidth="1"/>
    <col min="17" max="17" width="1.7109375" style="11" customWidth="1"/>
    <col min="18" max="174" width="11.5703125" style="11" hidden="1" customWidth="1"/>
    <col min="175" max="16384" width="9.140625" style="18" hidden="1"/>
  </cols>
  <sheetData>
    <row r="1" spans="1:175" s="57" customFormat="1" ht="11.25" hidden="1" customHeight="1" x14ac:dyDescent="0.15">
      <c r="B1" s="58"/>
      <c r="K1" s="59"/>
      <c r="L1" s="59"/>
      <c r="M1" s="59"/>
      <c r="N1" s="59"/>
      <c r="O1" s="59"/>
      <c r="Q1" s="60"/>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row>
    <row r="2" spans="1:175" s="57" customFormat="1" ht="21" hidden="1" customHeight="1" x14ac:dyDescent="0.15">
      <c r="A2" s="60">
        <v>6</v>
      </c>
      <c r="B2" s="60">
        <v>7.43</v>
      </c>
      <c r="C2" s="60">
        <v>7.43</v>
      </c>
      <c r="D2" s="60">
        <v>11.71</v>
      </c>
      <c r="E2" s="60">
        <v>2.4300000000000002</v>
      </c>
      <c r="F2" s="60">
        <v>20.29</v>
      </c>
      <c r="G2" s="60">
        <v>6</v>
      </c>
      <c r="H2" s="60">
        <v>6</v>
      </c>
      <c r="I2" s="60">
        <v>2</v>
      </c>
      <c r="J2" s="60">
        <v>6</v>
      </c>
      <c r="K2" s="60">
        <v>7.43</v>
      </c>
      <c r="L2" s="60">
        <v>7.43</v>
      </c>
      <c r="M2" s="60">
        <v>11.71</v>
      </c>
      <c r="N2" s="60">
        <v>2.4300000000000002</v>
      </c>
      <c r="O2" s="60">
        <v>22.29</v>
      </c>
      <c r="P2" s="60">
        <v>10</v>
      </c>
      <c r="Q2" s="57">
        <v>2</v>
      </c>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row>
    <row r="3" spans="1:175" s="61" customFormat="1" ht="15" customHeight="1" x14ac:dyDescent="0.15">
      <c r="A3" s="52"/>
      <c r="B3" s="53"/>
      <c r="C3" s="53"/>
      <c r="D3" s="54"/>
      <c r="E3" s="4"/>
      <c r="F3" s="4"/>
      <c r="G3" s="2"/>
      <c r="H3" s="2"/>
      <c r="I3" s="2"/>
      <c r="J3" s="2"/>
      <c r="K3" s="3"/>
      <c r="L3" s="3"/>
      <c r="M3" s="3"/>
      <c r="N3" s="3"/>
      <c r="O3" s="3"/>
      <c r="P3" s="2"/>
      <c r="Q3" s="2"/>
      <c r="FS3" s="62"/>
    </row>
    <row r="4" spans="1:175" ht="12.75" customHeight="1" x14ac:dyDescent="0.15">
      <c r="A4" s="53"/>
      <c r="B4" s="53"/>
      <c r="C4" s="53"/>
      <c r="D4" s="53"/>
      <c r="E4" s="4"/>
      <c r="F4" s="4"/>
      <c r="G4" s="4"/>
      <c r="H4" s="4"/>
      <c r="I4" s="4"/>
      <c r="J4" s="4"/>
      <c r="K4" s="5"/>
      <c r="L4" s="5"/>
      <c r="M4" s="5"/>
      <c r="N4" s="5"/>
      <c r="O4" s="5"/>
      <c r="P4" s="4"/>
      <c r="Q4" s="4"/>
    </row>
    <row r="5" spans="1:175" ht="18" x14ac:dyDescent="0.25">
      <c r="A5" s="6" t="s">
        <v>142</v>
      </c>
      <c r="B5" s="6"/>
      <c r="C5" s="6"/>
      <c r="D5" s="7"/>
      <c r="E5" s="7"/>
      <c r="H5" s="9"/>
      <c r="I5" s="4"/>
      <c r="J5" s="4"/>
      <c r="K5" s="5"/>
      <c r="L5" s="5"/>
      <c r="M5" s="17"/>
      <c r="N5" s="17"/>
      <c r="P5" s="5"/>
      <c r="Q5" s="4"/>
    </row>
    <row r="6" spans="1:175" ht="18" x14ac:dyDescent="0.25">
      <c r="A6" s="6" t="s">
        <v>148</v>
      </c>
      <c r="B6" s="6"/>
      <c r="C6" s="6"/>
      <c r="D6" s="6"/>
      <c r="E6" s="6"/>
      <c r="F6" s="6"/>
      <c r="G6" s="8"/>
      <c r="I6" s="4"/>
      <c r="J6" s="4"/>
      <c r="K6" s="1"/>
      <c r="L6" s="5"/>
      <c r="M6" s="5"/>
      <c r="N6" s="5"/>
      <c r="O6" s="10"/>
      <c r="P6" s="5"/>
      <c r="Q6" s="4"/>
    </row>
    <row r="7" spans="1:175" x14ac:dyDescent="0.15">
      <c r="I7" s="4"/>
    </row>
    <row r="8" spans="1:175" x14ac:dyDescent="0.15">
      <c r="I8" s="4"/>
    </row>
    <row r="9" spans="1:175" s="12" customFormat="1" ht="11.25" customHeight="1" x14ac:dyDescent="0.2">
      <c r="A9" s="1" t="s">
        <v>149</v>
      </c>
      <c r="H9" s="13"/>
      <c r="I9" s="5"/>
      <c r="L9" s="44" t="s">
        <v>12</v>
      </c>
      <c r="M9" s="45"/>
      <c r="N9" s="46"/>
      <c r="O9" s="326" t="s">
        <v>145</v>
      </c>
      <c r="P9" s="327"/>
      <c r="FS9" s="63"/>
    </row>
    <row r="10" spans="1:175" s="12" customFormat="1" ht="11.25" customHeight="1" x14ac:dyDescent="0.2">
      <c r="A10" s="13"/>
      <c r="I10" s="5"/>
      <c r="L10" s="44" t="s">
        <v>9</v>
      </c>
      <c r="M10" s="45"/>
      <c r="N10" s="46"/>
      <c r="O10" s="340">
        <v>43282</v>
      </c>
      <c r="P10" s="327"/>
      <c r="FS10" s="63"/>
    </row>
    <row r="11" spans="1:175" s="12" customFormat="1" ht="11.25" customHeight="1" x14ac:dyDescent="0.15">
      <c r="A11" s="344" t="s">
        <v>143</v>
      </c>
      <c r="B11" s="344"/>
      <c r="C11" s="344"/>
      <c r="D11" s="344"/>
      <c r="E11" s="344"/>
      <c r="F11" s="344"/>
      <c r="G11" s="64" t="s">
        <v>1</v>
      </c>
      <c r="H11" s="64" t="s">
        <v>2</v>
      </c>
      <c r="I11" s="5"/>
      <c r="L11" s="44" t="s">
        <v>7</v>
      </c>
      <c r="M11" s="65"/>
      <c r="N11" s="66"/>
      <c r="O11" s="341">
        <f ca="1">TODAY()</f>
        <v>43280</v>
      </c>
      <c r="P11" s="341"/>
      <c r="FS11" s="63"/>
    </row>
    <row r="12" spans="1:175" s="12" customFormat="1" ht="11.25" customHeight="1" x14ac:dyDescent="0.15">
      <c r="A12" s="347" t="s">
        <v>6</v>
      </c>
      <c r="B12" s="347"/>
      <c r="C12" s="347"/>
      <c r="D12" s="347"/>
      <c r="E12" s="347"/>
      <c r="F12" s="347"/>
      <c r="G12" s="43">
        <v>450</v>
      </c>
      <c r="H12" s="97"/>
      <c r="I12" s="5"/>
      <c r="L12" s="44" t="s">
        <v>13</v>
      </c>
      <c r="M12" s="65"/>
      <c r="N12" s="66"/>
      <c r="O12" s="341">
        <v>43435</v>
      </c>
      <c r="P12" s="341"/>
      <c r="FS12" s="63"/>
    </row>
    <row r="13" spans="1:175" s="4" customFormat="1" ht="11.25" customHeight="1" x14ac:dyDescent="0.15">
      <c r="A13" s="345" t="s">
        <v>144</v>
      </c>
      <c r="B13" s="345"/>
      <c r="C13" s="345"/>
      <c r="D13" s="345"/>
      <c r="E13" s="345"/>
      <c r="F13" s="345"/>
      <c r="G13" s="343"/>
      <c r="H13" s="343"/>
      <c r="K13" s="5"/>
      <c r="L13" s="44" t="s">
        <v>8</v>
      </c>
      <c r="M13" s="45"/>
      <c r="N13" s="46"/>
      <c r="O13" s="335">
        <f>Budgetparameters!L41+Opbrengsten!M23</f>
        <v>0</v>
      </c>
      <c r="P13" s="335"/>
      <c r="FS13" s="53"/>
    </row>
    <row r="14" spans="1:175" s="4" customFormat="1" ht="12.75" customHeight="1" x14ac:dyDescent="0.15">
      <c r="A14" s="346" t="s">
        <v>150</v>
      </c>
      <c r="B14" s="346"/>
      <c r="C14" s="346"/>
      <c r="D14" s="346"/>
      <c r="E14" s="346"/>
      <c r="F14" s="346"/>
      <c r="G14" s="346"/>
      <c r="H14" s="346"/>
      <c r="K14" s="5"/>
      <c r="FS14" s="53"/>
    </row>
    <row r="15" spans="1:175" s="4" customFormat="1" ht="11.25" customHeight="1" x14ac:dyDescent="0.15">
      <c r="B15" s="12"/>
      <c r="C15" s="18"/>
      <c r="D15" s="18"/>
      <c r="E15" s="11"/>
      <c r="F15" s="11"/>
      <c r="G15" s="11"/>
      <c r="H15" s="11"/>
      <c r="K15" s="5"/>
      <c r="L15" s="5"/>
      <c r="M15" s="5"/>
      <c r="N15" s="5"/>
      <c r="O15" s="67"/>
      <c r="P15" s="67"/>
      <c r="FS15" s="53"/>
    </row>
    <row r="16" spans="1:175" s="4" customFormat="1" ht="14.25" customHeight="1" x14ac:dyDescent="0.15">
      <c r="A16" s="68" t="s">
        <v>11</v>
      </c>
      <c r="B16" s="69"/>
      <c r="C16" s="47"/>
      <c r="D16" s="47"/>
      <c r="E16" s="47"/>
      <c r="F16" s="47"/>
      <c r="G16" s="47"/>
      <c r="H16" s="48"/>
      <c r="I16" s="70"/>
      <c r="J16" s="71" t="s">
        <v>155</v>
      </c>
      <c r="K16" s="49"/>
      <c r="L16" s="50"/>
      <c r="M16" s="50"/>
      <c r="N16" s="50"/>
      <c r="O16" s="50"/>
      <c r="P16" s="51"/>
      <c r="FS16" s="53"/>
    </row>
    <row r="17" spans="1:175" ht="14.25" customHeight="1" x14ac:dyDescent="0.15">
      <c r="A17" s="72" t="s">
        <v>3</v>
      </c>
      <c r="B17" s="73"/>
      <c r="C17" s="342"/>
      <c r="D17" s="342"/>
      <c r="E17" s="342"/>
      <c r="F17" s="342"/>
      <c r="G17" s="342"/>
      <c r="H17" s="342"/>
      <c r="I17" s="70"/>
      <c r="J17" s="74" t="s">
        <v>18</v>
      </c>
      <c r="K17" s="20"/>
      <c r="L17" s="298"/>
      <c r="M17" s="299"/>
      <c r="N17" s="299"/>
      <c r="O17" s="299"/>
      <c r="P17" s="300"/>
      <c r="FN17" s="18"/>
      <c r="FO17" s="18"/>
      <c r="FP17" s="18"/>
      <c r="FQ17" s="18"/>
      <c r="FR17" s="18"/>
    </row>
    <row r="18" spans="1:175" ht="14.25" customHeight="1" x14ac:dyDescent="0.15">
      <c r="A18" s="72" t="s">
        <v>4</v>
      </c>
      <c r="B18" s="73"/>
      <c r="C18" s="295"/>
      <c r="D18" s="295"/>
      <c r="E18" s="295"/>
      <c r="F18" s="295"/>
      <c r="G18" s="295"/>
      <c r="H18" s="295"/>
      <c r="I18" s="70"/>
      <c r="J18" s="75" t="s">
        <v>14</v>
      </c>
      <c r="K18" s="15"/>
      <c r="L18" s="334"/>
      <c r="M18" s="308"/>
      <c r="N18" s="308"/>
      <c r="O18" s="308"/>
      <c r="P18" s="309"/>
      <c r="FR18" s="18"/>
    </row>
    <row r="19" spans="1:175" ht="14.25" customHeight="1" x14ac:dyDescent="0.15">
      <c r="A19" s="72" t="s">
        <v>14</v>
      </c>
      <c r="B19" s="73"/>
      <c r="C19" s="295"/>
      <c r="D19" s="295"/>
      <c r="E19" s="295"/>
      <c r="F19" s="295"/>
      <c r="G19" s="295"/>
      <c r="H19" s="295"/>
      <c r="I19" s="70"/>
      <c r="J19" s="75" t="s">
        <v>0</v>
      </c>
      <c r="K19" s="14"/>
      <c r="L19" s="334"/>
      <c r="M19" s="308"/>
      <c r="N19" s="308"/>
      <c r="O19" s="308"/>
      <c r="P19" s="309"/>
      <c r="FR19" s="18"/>
    </row>
    <row r="20" spans="1:175" ht="14.25" customHeight="1" x14ac:dyDescent="0.15">
      <c r="A20" s="72" t="s">
        <v>5</v>
      </c>
      <c r="B20" s="73"/>
      <c r="C20" s="295"/>
      <c r="D20" s="295"/>
      <c r="E20" s="295"/>
      <c r="F20" s="295"/>
      <c r="G20" s="295"/>
      <c r="H20" s="295"/>
      <c r="I20" s="70"/>
      <c r="J20" s="310" t="s">
        <v>17</v>
      </c>
      <c r="K20" s="311"/>
      <c r="L20" s="328" t="str">
        <f>IF(Foutmeldingen!F12&gt;0,"Nog niet ondertekenen, eerst foutmelding(en) oplossen.","")</f>
        <v>Nog niet ondertekenen, eerst foutmelding(en) oplossen.</v>
      </c>
      <c r="M20" s="329"/>
      <c r="N20" s="329"/>
      <c r="O20" s="329"/>
      <c r="P20" s="330"/>
      <c r="FR20" s="18"/>
    </row>
    <row r="21" spans="1:175" ht="14.25" customHeight="1" x14ac:dyDescent="0.15">
      <c r="A21" s="72" t="s">
        <v>15</v>
      </c>
      <c r="B21" s="73"/>
      <c r="C21" s="295"/>
      <c r="D21" s="295"/>
      <c r="E21" s="295"/>
      <c r="F21" s="295"/>
      <c r="G21" s="295"/>
      <c r="H21" s="295"/>
      <c r="I21" s="70"/>
      <c r="J21" s="321"/>
      <c r="K21" s="322"/>
      <c r="L21" s="331"/>
      <c r="M21" s="332"/>
      <c r="N21" s="332"/>
      <c r="O21" s="332"/>
      <c r="P21" s="333"/>
      <c r="FR21" s="18"/>
    </row>
    <row r="22" spans="1:175" ht="14.25" customHeight="1" x14ac:dyDescent="0.15">
      <c r="A22" s="72" t="s">
        <v>16</v>
      </c>
      <c r="B22" s="73"/>
      <c r="C22" s="296"/>
      <c r="D22" s="297"/>
      <c r="E22" s="297"/>
      <c r="F22" s="297"/>
      <c r="G22" s="297"/>
      <c r="H22" s="297"/>
      <c r="I22" s="70"/>
      <c r="J22" s="74" t="s">
        <v>20</v>
      </c>
      <c r="K22" s="20"/>
      <c r="L22" s="298"/>
      <c r="M22" s="299"/>
      <c r="N22" s="299"/>
      <c r="O22" s="299"/>
      <c r="P22" s="300"/>
      <c r="FM22" s="18"/>
      <c r="FN22" s="18"/>
      <c r="FO22" s="18"/>
      <c r="FP22" s="18"/>
      <c r="FQ22" s="18"/>
      <c r="FR22" s="18"/>
    </row>
    <row r="23" spans="1:175" ht="14.25" customHeight="1" x14ac:dyDescent="0.15">
      <c r="I23" s="70"/>
      <c r="J23" s="75" t="s">
        <v>14</v>
      </c>
      <c r="K23" s="15"/>
      <c r="L23" s="301"/>
      <c r="M23" s="302"/>
      <c r="N23" s="302"/>
      <c r="O23" s="302"/>
      <c r="P23" s="303"/>
      <c r="FR23" s="18"/>
    </row>
    <row r="24" spans="1:175" ht="12.75" customHeight="1" x14ac:dyDescent="0.15">
      <c r="A24" s="16"/>
      <c r="B24" s="16"/>
      <c r="C24" s="16"/>
      <c r="D24" s="16"/>
      <c r="E24" s="16"/>
      <c r="F24" s="16"/>
      <c r="G24" s="16"/>
      <c r="H24" s="16"/>
      <c r="I24" s="8"/>
      <c r="J24" s="75" t="s">
        <v>0</v>
      </c>
      <c r="K24" s="14"/>
      <c r="L24" s="301"/>
      <c r="M24" s="302"/>
      <c r="N24" s="308"/>
      <c r="O24" s="308"/>
      <c r="P24" s="309"/>
      <c r="FR24" s="18"/>
    </row>
    <row r="25" spans="1:175" ht="12" customHeight="1" x14ac:dyDescent="0.15">
      <c r="A25" s="68" t="s">
        <v>19</v>
      </c>
      <c r="B25" s="69"/>
      <c r="C25" s="69"/>
      <c r="D25" s="69"/>
      <c r="E25" s="69"/>
      <c r="F25" s="69"/>
      <c r="G25" s="69"/>
      <c r="H25" s="48"/>
      <c r="I25" s="8"/>
      <c r="J25" s="310" t="s">
        <v>17</v>
      </c>
      <c r="K25" s="311"/>
      <c r="L25" s="314" t="str">
        <f>IF(Foutmeldingen!F12&gt;0,"Nog niet ondertekenen, eerst foutmelding(en) oplossen.","")</f>
        <v>Nog niet ondertekenen, eerst foutmelding(en) oplossen.</v>
      </c>
      <c r="M25" s="315"/>
      <c r="N25" s="315"/>
      <c r="O25" s="315"/>
      <c r="P25" s="316"/>
      <c r="FR25" s="18"/>
    </row>
    <row r="26" spans="1:175" s="70" customFormat="1" ht="11.25" customHeight="1" x14ac:dyDescent="0.2">
      <c r="A26" s="76"/>
      <c r="B26" s="77"/>
      <c r="C26" s="77"/>
      <c r="D26" s="77"/>
      <c r="E26" s="77"/>
      <c r="F26" s="77"/>
      <c r="G26" s="77"/>
      <c r="H26" s="78"/>
      <c r="J26" s="312"/>
      <c r="K26" s="313"/>
      <c r="L26" s="317"/>
      <c r="M26" s="318"/>
      <c r="N26" s="318"/>
      <c r="O26" s="318"/>
      <c r="P26" s="319"/>
      <c r="FR26" s="79"/>
      <c r="FS26" s="79"/>
    </row>
    <row r="27" spans="1:175" s="70" customFormat="1" ht="16.5" customHeight="1" x14ac:dyDescent="0.2">
      <c r="A27" s="80" t="str">
        <f>IF(Foutmeldingen!F12&gt;0,"Nog niet ondertekenen, eerst foutmelding(en) oplossen.","")</f>
        <v>Nog niet ondertekenen, eerst foutmelding(en) oplossen.</v>
      </c>
      <c r="B27" s="81"/>
      <c r="C27" s="81"/>
      <c r="D27" s="81"/>
      <c r="E27" s="81"/>
      <c r="F27" s="81"/>
      <c r="G27" s="81"/>
      <c r="H27" s="82"/>
      <c r="J27" s="74" t="s">
        <v>21</v>
      </c>
      <c r="K27" s="20"/>
      <c r="L27" s="305"/>
      <c r="M27" s="306"/>
      <c r="N27" s="306"/>
      <c r="O27" s="306"/>
      <c r="P27" s="307"/>
      <c r="FM27" s="79"/>
      <c r="FN27" s="79"/>
    </row>
    <row r="28" spans="1:175" s="70" customFormat="1" ht="16.5" customHeight="1" x14ac:dyDescent="0.2">
      <c r="A28" s="80"/>
      <c r="B28" s="81"/>
      <c r="C28" s="81"/>
      <c r="D28" s="81"/>
      <c r="E28" s="81"/>
      <c r="F28" s="81"/>
      <c r="G28" s="81"/>
      <c r="H28" s="82"/>
      <c r="J28" s="75" t="s">
        <v>14</v>
      </c>
      <c r="K28" s="15"/>
      <c r="L28" s="301"/>
      <c r="M28" s="302"/>
      <c r="N28" s="302"/>
      <c r="O28" s="302"/>
      <c r="P28" s="303"/>
      <c r="FR28" s="79"/>
      <c r="FS28" s="79"/>
    </row>
    <row r="29" spans="1:175" s="70" customFormat="1" ht="16.5" customHeight="1" x14ac:dyDescent="0.2">
      <c r="A29" s="83"/>
      <c r="B29" s="81"/>
      <c r="C29" s="81"/>
      <c r="D29" s="81"/>
      <c r="E29" s="81"/>
      <c r="F29" s="81"/>
      <c r="G29" s="81"/>
      <c r="H29" s="82"/>
      <c r="J29" s="75" t="s">
        <v>0</v>
      </c>
      <c r="K29" s="14"/>
      <c r="L29" s="301"/>
      <c r="M29" s="302"/>
      <c r="N29" s="308"/>
      <c r="O29" s="308"/>
      <c r="P29" s="309"/>
      <c r="FR29" s="79"/>
      <c r="FS29" s="79"/>
    </row>
    <row r="30" spans="1:175" s="70" customFormat="1" ht="13.5" customHeight="1" x14ac:dyDescent="0.2">
      <c r="A30" s="84" t="s">
        <v>10</v>
      </c>
      <c r="B30" s="85"/>
      <c r="C30" s="85"/>
      <c r="D30" s="85"/>
      <c r="E30" s="85"/>
      <c r="F30" s="85"/>
      <c r="G30" s="85"/>
      <c r="H30" s="86"/>
      <c r="J30" s="310" t="s">
        <v>17</v>
      </c>
      <c r="K30" s="311"/>
      <c r="L30" s="314" t="str">
        <f>IF(Foutmeldingen!F12&gt;0,"Nog niet ondertekenen, eerst foutmelding(en) oplossen.","")</f>
        <v>Nog niet ondertekenen, eerst foutmelding(en) oplossen.</v>
      </c>
      <c r="M30" s="315"/>
      <c r="N30" s="315"/>
      <c r="O30" s="315"/>
      <c r="P30" s="316"/>
      <c r="FR30" s="79"/>
      <c r="FS30" s="79"/>
    </row>
    <row r="31" spans="1:175" s="70" customFormat="1" ht="13.5" customHeight="1" x14ac:dyDescent="0.2">
      <c r="A31" s="339"/>
      <c r="B31" s="338"/>
      <c r="C31" s="87" t="s">
        <v>23</v>
      </c>
      <c r="D31" s="336"/>
      <c r="E31" s="337"/>
      <c r="F31" s="338"/>
      <c r="G31" s="88" t="s">
        <v>22</v>
      </c>
      <c r="H31" s="48"/>
      <c r="J31" s="321"/>
      <c r="K31" s="322"/>
      <c r="L31" s="323"/>
      <c r="M31" s="324"/>
      <c r="N31" s="324"/>
      <c r="O31" s="324"/>
      <c r="P31" s="325"/>
      <c r="FR31" s="79"/>
      <c r="FS31" s="79"/>
    </row>
    <row r="32" spans="1:175" s="70" customFormat="1" ht="12.75" customHeight="1" x14ac:dyDescent="0.2">
      <c r="A32" s="16"/>
      <c r="B32" s="16"/>
      <c r="C32" s="16"/>
      <c r="D32" s="16"/>
      <c r="E32" s="16"/>
      <c r="F32" s="16"/>
      <c r="G32" s="16"/>
      <c r="H32" s="89"/>
      <c r="J32" s="79"/>
      <c r="K32" s="79"/>
      <c r="L32" s="79"/>
      <c r="M32" s="79"/>
      <c r="N32" s="79"/>
      <c r="O32" s="79"/>
      <c r="P32" s="79"/>
      <c r="FR32" s="79"/>
      <c r="FS32" s="79"/>
    </row>
    <row r="33" spans="1:175" s="70" customFormat="1" ht="12.75" customHeight="1" x14ac:dyDescent="0.2">
      <c r="A33" s="320" t="s">
        <v>180</v>
      </c>
      <c r="B33" s="320"/>
      <c r="C33" s="320"/>
      <c r="D33" s="320"/>
      <c r="E33" s="320"/>
      <c r="F33" s="320"/>
      <c r="G33" s="320"/>
      <c r="H33" s="320"/>
      <c r="I33" s="320"/>
      <c r="J33" s="320"/>
      <c r="K33" s="320"/>
      <c r="L33" s="320"/>
      <c r="M33" s="320"/>
      <c r="N33" s="320"/>
      <c r="O33" s="320"/>
      <c r="P33" s="79"/>
      <c r="FR33" s="79"/>
      <c r="FS33" s="79"/>
    </row>
    <row r="34" spans="1:175" s="70" customFormat="1" ht="12.75" customHeight="1" x14ac:dyDescent="0.2">
      <c r="A34" s="320"/>
      <c r="B34" s="320"/>
      <c r="C34" s="320"/>
      <c r="D34" s="320"/>
      <c r="E34" s="320"/>
      <c r="F34" s="320"/>
      <c r="G34" s="320"/>
      <c r="H34" s="320"/>
      <c r="I34" s="320"/>
      <c r="J34" s="320"/>
      <c r="K34" s="320"/>
      <c r="L34" s="320"/>
      <c r="M34" s="320"/>
      <c r="N34" s="320"/>
      <c r="O34" s="320"/>
      <c r="P34" s="79"/>
      <c r="FR34" s="79"/>
      <c r="FS34" s="79"/>
    </row>
    <row r="35" spans="1:175" s="70" customFormat="1" ht="12.75" customHeight="1" x14ac:dyDescent="0.2">
      <c r="A35" s="90"/>
      <c r="B35" s="90"/>
      <c r="C35" s="90"/>
      <c r="D35" s="90"/>
      <c r="E35" s="90"/>
      <c r="F35" s="90"/>
      <c r="G35" s="90"/>
      <c r="H35" s="90"/>
      <c r="I35" s="90"/>
      <c r="J35" s="90"/>
      <c r="K35" s="90"/>
      <c r="L35" s="90"/>
      <c r="M35" s="90"/>
      <c r="N35" s="90"/>
      <c r="O35" s="90"/>
      <c r="P35" s="79"/>
      <c r="FR35" s="79"/>
      <c r="FS35" s="79"/>
    </row>
    <row r="36" spans="1:175" ht="27.75" customHeight="1" x14ac:dyDescent="0.15">
      <c r="A36" s="304" t="s">
        <v>151</v>
      </c>
      <c r="B36" s="304"/>
      <c r="C36" s="304"/>
      <c r="D36" s="304"/>
      <c r="E36" s="304"/>
      <c r="F36" s="304"/>
      <c r="G36" s="304"/>
      <c r="H36" s="304"/>
      <c r="I36" s="304"/>
      <c r="J36" s="304"/>
      <c r="K36" s="304"/>
      <c r="L36" s="304"/>
      <c r="M36" s="304"/>
      <c r="N36" s="304"/>
      <c r="O36" s="304"/>
      <c r="P36" s="304"/>
    </row>
    <row r="37" spans="1:175" ht="9" customHeight="1" x14ac:dyDescent="0.15">
      <c r="A37" s="91"/>
      <c r="B37" s="91"/>
      <c r="C37" s="91"/>
      <c r="D37" s="91"/>
      <c r="E37" s="91"/>
      <c r="F37" s="91"/>
      <c r="G37" s="91"/>
      <c r="H37" s="91"/>
      <c r="I37" s="91"/>
      <c r="J37" s="91"/>
      <c r="K37" s="91"/>
      <c r="L37" s="91"/>
      <c r="M37" s="91"/>
      <c r="N37" s="91"/>
      <c r="O37" s="98"/>
      <c r="P37" s="98"/>
    </row>
    <row r="38" spans="1:175" ht="24" customHeight="1" x14ac:dyDescent="0.15">
      <c r="A38" s="91"/>
      <c r="B38" s="292" t="s">
        <v>153</v>
      </c>
      <c r="C38" s="293"/>
      <c r="D38" s="293"/>
      <c r="E38" s="293"/>
      <c r="F38" s="293"/>
      <c r="G38" s="293"/>
      <c r="H38" s="293"/>
      <c r="I38" s="293"/>
      <c r="J38" s="293"/>
      <c r="K38" s="293"/>
      <c r="L38" s="293"/>
      <c r="M38" s="293"/>
      <c r="N38" s="294"/>
      <c r="O38" s="99"/>
      <c r="P38" s="18"/>
      <c r="S38" s="100">
        <v>1</v>
      </c>
    </row>
    <row r="39" spans="1:175" ht="24" customHeight="1" x14ac:dyDescent="0.15">
      <c r="A39" s="91"/>
      <c r="B39" s="292" t="s">
        <v>154</v>
      </c>
      <c r="C39" s="293"/>
      <c r="D39" s="293"/>
      <c r="E39" s="293"/>
      <c r="F39" s="293"/>
      <c r="G39" s="293"/>
      <c r="H39" s="293"/>
      <c r="I39" s="293"/>
      <c r="J39" s="293"/>
      <c r="K39" s="293"/>
      <c r="L39" s="293"/>
      <c r="M39" s="293"/>
      <c r="N39" s="294"/>
      <c r="O39" s="99"/>
      <c r="P39" s="18"/>
      <c r="S39" s="101">
        <v>1</v>
      </c>
    </row>
    <row r="40" spans="1:175" s="92" customFormat="1" ht="12.75" x14ac:dyDescent="0.2">
      <c r="O40" s="102"/>
      <c r="P40" s="103"/>
    </row>
    <row r="41" spans="1:175" x14ac:dyDescent="0.15">
      <c r="F41" s="93" t="str">
        <f>Resultaat!B9</f>
        <v>Totaal voorlopig budget Zvw 2019</v>
      </c>
      <c r="G41" s="65"/>
      <c r="H41" s="65"/>
      <c r="I41" s="65"/>
      <c r="J41" s="65"/>
      <c r="K41" s="45"/>
      <c r="L41" s="45"/>
      <c r="M41" s="45"/>
      <c r="N41" s="46"/>
      <c r="O41" s="94">
        <f>Resultaat!D9</f>
        <v>0</v>
      </c>
    </row>
    <row r="42" spans="1:175" x14ac:dyDescent="0.15">
      <c r="F42" s="93" t="str">
        <f>Resultaat!B11</f>
        <v>Totaal voorlopige opbrengsten Zvw 2019</v>
      </c>
      <c r="G42" s="65"/>
      <c r="H42" s="65"/>
      <c r="I42" s="65"/>
      <c r="J42" s="65"/>
      <c r="K42" s="45"/>
      <c r="L42" s="45"/>
      <c r="M42" s="45"/>
      <c r="N42" s="46"/>
      <c r="O42" s="94">
        <f>Resultaat!D11</f>
        <v>0</v>
      </c>
    </row>
    <row r="43" spans="1:175" x14ac:dyDescent="0.15">
      <c r="A43" s="95" t="s">
        <v>176</v>
      </c>
      <c r="F43" s="93" t="str">
        <f>Resultaat!B13</f>
        <v>Aanvraag voorlopig opbrengstresultaat Zvw 2019</v>
      </c>
      <c r="G43" s="65"/>
      <c r="H43" s="65"/>
      <c r="I43" s="65"/>
      <c r="J43" s="65"/>
      <c r="K43" s="45"/>
      <c r="L43" s="45"/>
      <c r="M43" s="45"/>
      <c r="N43" s="46"/>
      <c r="O43" s="94">
        <f>Resultaat!D13</f>
        <v>0</v>
      </c>
    </row>
    <row r="44" spans="1:175" x14ac:dyDescent="0.15">
      <c r="A44" s="95" t="s">
        <v>177</v>
      </c>
      <c r="F44" s="93" t="s">
        <v>152</v>
      </c>
      <c r="G44" s="65"/>
      <c r="H44" s="65"/>
      <c r="I44" s="65"/>
      <c r="J44" s="65"/>
      <c r="K44" s="45"/>
      <c r="L44" s="45"/>
      <c r="M44" s="45"/>
      <c r="N44" s="46"/>
      <c r="O44" s="96">
        <f>Opbrengsten!J21</f>
        <v>0</v>
      </c>
    </row>
    <row r="45" spans="1:175" x14ac:dyDescent="0.15"/>
    <row r="46" spans="1:175" hidden="1" x14ac:dyDescent="0.15"/>
    <row r="47" spans="1:175" hidden="1" x14ac:dyDescent="0.15"/>
    <row r="48" spans="1:175"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sheetData>
  <sheetProtection password="F32C" sheet="1" objects="1" scenarios="1"/>
  <customSheetViews>
    <customSheetView guid="{DAD6A131-E761-4D81-9E80-5D69ABC35FD4}" showGridLines="0" hiddenRows="1" showRuler="0" topLeftCell="A10">
      <selection activeCell="L48" sqref="L48"/>
      <pageMargins left="0.39370078740157483" right="0.39370078740157483" top="0.23622047244094491" bottom="0.27559055118110237" header="0.27559055118110237" footer="0.35433070866141736"/>
      <printOptions horizontalCentered="1" verticalCentered="1"/>
      <pageSetup paperSize="9" scale="95" orientation="landscape" r:id="rId1"/>
      <headerFooter alignWithMargins="0"/>
    </customSheetView>
  </customSheetViews>
  <mergeCells count="37">
    <mergeCell ref="D31:F31"/>
    <mergeCell ref="A31:B31"/>
    <mergeCell ref="C20:H20"/>
    <mergeCell ref="O10:P10"/>
    <mergeCell ref="O12:P12"/>
    <mergeCell ref="O11:P11"/>
    <mergeCell ref="C18:H18"/>
    <mergeCell ref="C17:H17"/>
    <mergeCell ref="C19:H19"/>
    <mergeCell ref="G13:H13"/>
    <mergeCell ref="A11:F11"/>
    <mergeCell ref="A13:F13"/>
    <mergeCell ref="A14:H14"/>
    <mergeCell ref="A12:F12"/>
    <mergeCell ref="O9:P9"/>
    <mergeCell ref="L20:P21"/>
    <mergeCell ref="J20:K21"/>
    <mergeCell ref="L19:P19"/>
    <mergeCell ref="L17:P17"/>
    <mergeCell ref="O13:P13"/>
    <mergeCell ref="L18:P18"/>
    <mergeCell ref="B38:N38"/>
    <mergeCell ref="B39:N39"/>
    <mergeCell ref="C21:H21"/>
    <mergeCell ref="C22:H22"/>
    <mergeCell ref="L22:P22"/>
    <mergeCell ref="L23:P23"/>
    <mergeCell ref="A36:P36"/>
    <mergeCell ref="L28:P28"/>
    <mergeCell ref="L27:P27"/>
    <mergeCell ref="L24:P24"/>
    <mergeCell ref="J25:K26"/>
    <mergeCell ref="L25:P26"/>
    <mergeCell ref="A33:O34"/>
    <mergeCell ref="L29:P29"/>
    <mergeCell ref="J30:K31"/>
    <mergeCell ref="L30:P31"/>
  </mergeCells>
  <phoneticPr fontId="0" type="noConversion"/>
  <conditionalFormatting sqref="A32:H32 A26:H30 A33">
    <cfRule type="expression" dxfId="3" priority="4" stopIfTrue="1">
      <formula>#REF!=TRUE</formula>
    </cfRule>
  </conditionalFormatting>
  <conditionalFormatting sqref="L18:L20 L23:L25 L28:L30 C17:H22">
    <cfRule type="expression" dxfId="2" priority="5" stopIfTrue="1">
      <formula>$A$1=TRUE</formula>
    </cfRule>
  </conditionalFormatting>
  <conditionalFormatting sqref="A11">
    <cfRule type="expression" dxfId="1" priority="1" stopIfTrue="1">
      <formula>$F$7&lt;1</formula>
    </cfRule>
  </conditionalFormatting>
  <printOptions horizontalCentered="1" verticalCentered="1"/>
  <pageMargins left="0.39370078740157483" right="0.39370078740157483" top="0.23622047244094491" bottom="0.27559055118110237" header="0.27559055118110237" footer="0.35433070866141736"/>
  <pageSetup paperSize="9" scale="90"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7347" r:id="rId5" name="Drop Down 3">
              <controlPr defaultSize="0" autoLine="0" autoPict="0">
                <anchor moveWithCells="1">
                  <from>
                    <xdr:col>14</xdr:col>
                    <xdr:colOff>0</xdr:colOff>
                    <xdr:row>37</xdr:row>
                    <xdr:rowOff>0</xdr:rowOff>
                  </from>
                  <to>
                    <xdr:col>15</xdr:col>
                    <xdr:colOff>0</xdr:colOff>
                    <xdr:row>38</xdr:row>
                    <xdr:rowOff>9525</xdr:rowOff>
                  </to>
                </anchor>
              </controlPr>
            </control>
          </mc:Choice>
        </mc:AlternateContent>
        <mc:AlternateContent xmlns:mc="http://schemas.openxmlformats.org/markup-compatibility/2006">
          <mc:Choice Requires="x14">
            <control shapeId="57350" r:id="rId6" name="Drop Down 6">
              <controlPr defaultSize="0" autoLine="0" autoPict="0">
                <anchor moveWithCells="1">
                  <from>
                    <xdr:col>14</xdr:col>
                    <xdr:colOff>0</xdr:colOff>
                    <xdr:row>38</xdr:row>
                    <xdr:rowOff>0</xdr:rowOff>
                  </from>
                  <to>
                    <xdr:col>15</xdr:col>
                    <xdr:colOff>0</xdr:colOff>
                    <xdr:row>39</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indexed="45"/>
  </sheetPr>
  <dimension ref="A1:H24"/>
  <sheetViews>
    <sheetView showGridLines="0" zoomScale="115" zoomScaleNormal="115" workbookViewId="0">
      <selection activeCell="D21" sqref="D21"/>
    </sheetView>
  </sheetViews>
  <sheetFormatPr defaultColWidth="0" defaultRowHeight="12.75" zeroHeight="1" x14ac:dyDescent="0.2"/>
  <cols>
    <col min="1" max="1" width="7.85546875" style="114" customWidth="1"/>
    <col min="2" max="2" width="6" style="12" customWidth="1"/>
    <col min="3" max="3" width="21.42578125" style="115" customWidth="1"/>
    <col min="4" max="4" width="112.42578125" style="12" customWidth="1"/>
    <col min="5" max="5" width="1.7109375" style="12" customWidth="1"/>
    <col min="6" max="6" width="13.140625" style="12" hidden="1" customWidth="1"/>
    <col min="7" max="8" width="17" style="12" hidden="1" customWidth="1"/>
    <col min="9" max="16384" width="9.140625" style="108" hidden="1"/>
  </cols>
  <sheetData>
    <row r="1" spans="1:8" ht="18.75" customHeight="1" x14ac:dyDescent="0.2">
      <c r="A1" s="104"/>
      <c r="B1" s="105" t="s">
        <v>25</v>
      </c>
      <c r="C1" s="13"/>
      <c r="D1" s="106"/>
      <c r="E1" s="13"/>
      <c r="F1" s="13"/>
      <c r="G1" s="107">
        <v>5</v>
      </c>
      <c r="H1" s="13"/>
    </row>
    <row r="2" spans="1:8" s="110" customFormat="1" ht="11.25" customHeight="1" x14ac:dyDescent="0.15">
      <c r="A2" s="109"/>
      <c r="B2" s="13"/>
      <c r="C2" s="13"/>
      <c r="D2" s="13"/>
      <c r="E2" s="12"/>
      <c r="F2" s="13"/>
      <c r="G2" s="13"/>
      <c r="H2" s="13"/>
    </row>
    <row r="3" spans="1:8" ht="11.25" x14ac:dyDescent="0.15">
      <c r="A3" s="23"/>
      <c r="B3" s="111" t="s">
        <v>28</v>
      </c>
      <c r="C3" s="111" t="s">
        <v>26</v>
      </c>
      <c r="D3" s="111" t="s">
        <v>27</v>
      </c>
    </row>
    <row r="4" spans="1:8" ht="11.25" customHeight="1" x14ac:dyDescent="0.2">
      <c r="A4" s="22">
        <v>1</v>
      </c>
      <c r="B4" s="55" t="str">
        <f t="shared" ref="B4:B10" si="0">IF(F4=0,"√","X")</f>
        <v>X</v>
      </c>
      <c r="C4" s="112" t="s">
        <v>157</v>
      </c>
      <c r="D4" s="55" t="s">
        <v>178</v>
      </c>
      <c r="E4" s="25"/>
      <c r="F4" s="12">
        <f>IF(Voorblad!H12="",1,0)</f>
        <v>1</v>
      </c>
    </row>
    <row r="5" spans="1:8" ht="11.25" customHeight="1" x14ac:dyDescent="0.2">
      <c r="A5" s="22">
        <v>2</v>
      </c>
      <c r="B5" s="55" t="str">
        <f t="shared" si="0"/>
        <v>X</v>
      </c>
      <c r="C5" s="112" t="s">
        <v>157</v>
      </c>
      <c r="D5" s="55" t="s">
        <v>179</v>
      </c>
      <c r="E5" s="24"/>
      <c r="F5" s="12">
        <f>IF(Voorblad!L18="",1,0)</f>
        <v>1</v>
      </c>
    </row>
    <row r="6" spans="1:8" ht="11.25" customHeight="1" x14ac:dyDescent="0.2">
      <c r="A6" s="22">
        <v>3</v>
      </c>
      <c r="B6" s="55" t="str">
        <f t="shared" si="0"/>
        <v>X</v>
      </c>
      <c r="C6" s="112" t="s">
        <v>157</v>
      </c>
      <c r="D6" s="56" t="s">
        <v>31</v>
      </c>
      <c r="E6" s="24"/>
      <c r="F6" s="12">
        <f>IF(Voorblad!C19="",1,0)</f>
        <v>1</v>
      </c>
    </row>
    <row r="7" spans="1:8" x14ac:dyDescent="0.2">
      <c r="A7" s="22">
        <v>4</v>
      </c>
      <c r="B7" s="55" t="str">
        <f t="shared" si="0"/>
        <v>X</v>
      </c>
      <c r="C7" s="112" t="s">
        <v>157</v>
      </c>
      <c r="D7" s="113" t="s">
        <v>156</v>
      </c>
      <c r="F7" s="12">
        <f>IF(Voorblad!S38=1,1,0)</f>
        <v>1</v>
      </c>
    </row>
    <row r="8" spans="1:8" x14ac:dyDescent="0.2">
      <c r="A8" s="22">
        <v>5</v>
      </c>
      <c r="B8" s="55" t="str">
        <f t="shared" si="0"/>
        <v>X</v>
      </c>
      <c r="C8" s="112" t="s">
        <v>157</v>
      </c>
      <c r="D8" s="113" t="s">
        <v>158</v>
      </c>
      <c r="F8" s="12">
        <f>IF(Voorblad!S39=1,1,0)</f>
        <v>1</v>
      </c>
    </row>
    <row r="9" spans="1:8" x14ac:dyDescent="0.2">
      <c r="A9" s="22">
        <v>6</v>
      </c>
      <c r="B9" s="55" t="str">
        <f t="shared" si="0"/>
        <v>X</v>
      </c>
      <c r="C9" s="112" t="s">
        <v>159</v>
      </c>
      <c r="D9" s="113" t="s">
        <v>181</v>
      </c>
      <c r="F9" s="12">
        <f>IF(Budgetparameters!L41=0,1,0)</f>
        <v>1</v>
      </c>
    </row>
    <row r="10" spans="1:8" x14ac:dyDescent="0.2">
      <c r="A10" s="22">
        <v>7</v>
      </c>
      <c r="B10" s="55" t="str">
        <f t="shared" si="0"/>
        <v>X</v>
      </c>
      <c r="C10" s="112" t="s">
        <v>160</v>
      </c>
      <c r="D10" s="113" t="s">
        <v>182</v>
      </c>
      <c r="F10" s="12">
        <f>IF(Opbrengsten!M23=0,1,0)</f>
        <v>1</v>
      </c>
    </row>
    <row r="11" spans="1:8" x14ac:dyDescent="0.2"/>
    <row r="12" spans="1:8" x14ac:dyDescent="0.2">
      <c r="F12" s="12">
        <f>SUM(F4:F11)</f>
        <v>7</v>
      </c>
    </row>
    <row r="13" spans="1:8" x14ac:dyDescent="0.2"/>
    <row r="14" spans="1:8" x14ac:dyDescent="0.2"/>
    <row r="15" spans="1:8" x14ac:dyDescent="0.2"/>
    <row r="16" spans="1:8" x14ac:dyDescent="0.2"/>
    <row r="17" x14ac:dyDescent="0.2"/>
    <row r="18" x14ac:dyDescent="0.2"/>
    <row r="19" x14ac:dyDescent="0.2"/>
    <row r="20" x14ac:dyDescent="0.2"/>
    <row r="21" x14ac:dyDescent="0.2"/>
    <row r="22" x14ac:dyDescent="0.2"/>
    <row r="23" x14ac:dyDescent="0.2"/>
    <row r="24" x14ac:dyDescent="0.2"/>
  </sheetData>
  <sheetProtection password="F32C" sheet="1" objects="1" scenarios="1"/>
  <phoneticPr fontId="15" type="noConversion"/>
  <conditionalFormatting sqref="B4:B10">
    <cfRule type="expression" dxfId="0" priority="8" stopIfTrue="1">
      <formula>$F4=1</formula>
    </cfRule>
  </conditionalFormatting>
  <printOptions horizontalCentered="1"/>
  <pageMargins left="0.39370078740157483" right="0.39370078740157483" top="0.43307086614173229" bottom="0.27559055118110237" header="0.27559055118110237" footer="0.35433070866141736"/>
  <pageSetup paperSize="9" scale="95" orientation="landscape" r:id="rId1"/>
  <headerFooter alignWithMargins="0">
    <oddHeader>&amp;L&amp;"Verdana,Standaard"&amp;9Nacalculatie GGZ Zvw 2012&amp;C&amp;"Verdana,Standaard"&amp;9&amp;A&amp;R&amp;G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workbookViewId="0">
      <selection activeCell="F8" sqref="F8"/>
    </sheetView>
  </sheetViews>
  <sheetFormatPr defaultColWidth="0" defaultRowHeight="12.75" zeroHeight="1" x14ac:dyDescent="0.2"/>
  <cols>
    <col min="1" max="1" width="3.7109375" style="193" customWidth="1"/>
    <col min="2" max="2" width="27.7109375" style="116" customWidth="1"/>
    <col min="3" max="3" width="34.140625" style="116" bestFit="1" customWidth="1"/>
    <col min="4" max="4" width="36.85546875" style="116" bestFit="1" customWidth="1"/>
    <col min="5" max="5" width="9" style="116" hidden="1" customWidth="1"/>
    <col min="6" max="6" width="17.85546875" style="116" customWidth="1"/>
    <col min="7" max="7" width="12.7109375" style="116" bestFit="1" customWidth="1"/>
    <col min="8" max="8" width="20.140625" style="116" customWidth="1"/>
    <col min="9" max="9" width="9.140625" style="193" customWidth="1"/>
    <col min="10" max="11" width="9.140625" style="116" hidden="1" customWidth="1"/>
    <col min="12" max="12" width="13.140625" style="117" hidden="1" customWidth="1"/>
    <col min="13" max="17" width="9.140625" style="116" hidden="1" customWidth="1"/>
    <col min="18" max="28" width="0" style="116" hidden="1" customWidth="1"/>
    <col min="29" max="16384" width="9.140625" style="116" hidden="1"/>
  </cols>
  <sheetData>
    <row r="1" spans="2:14" ht="81" customHeight="1" thickBot="1" x14ac:dyDescent="0.25">
      <c r="B1" s="194" t="s">
        <v>159</v>
      </c>
      <c r="C1" s="193"/>
      <c r="D1" s="193"/>
      <c r="E1" s="193"/>
      <c r="F1" s="193"/>
      <c r="G1" s="193"/>
      <c r="H1" s="193"/>
    </row>
    <row r="2" spans="2:14" ht="39" thickBot="1" x14ac:dyDescent="0.25">
      <c r="B2" s="118"/>
      <c r="C2" s="119" t="s">
        <v>78</v>
      </c>
      <c r="D2" s="119" t="s">
        <v>79</v>
      </c>
      <c r="E2" s="120" t="s">
        <v>29</v>
      </c>
      <c r="F2" s="120" t="s">
        <v>80</v>
      </c>
      <c r="G2" s="119" t="s">
        <v>183</v>
      </c>
      <c r="H2" s="120" t="s">
        <v>81</v>
      </c>
      <c r="J2" s="121"/>
      <c r="K2" s="122"/>
      <c r="L2" s="123"/>
      <c r="M2" s="122"/>
      <c r="N2" s="122"/>
    </row>
    <row r="3" spans="2:14" ht="25.5" x14ac:dyDescent="0.2">
      <c r="B3" s="354" t="s">
        <v>46</v>
      </c>
      <c r="C3" s="124" t="s">
        <v>47</v>
      </c>
      <c r="D3" s="124" t="s">
        <v>48</v>
      </c>
      <c r="E3" s="125" t="s">
        <v>86</v>
      </c>
      <c r="F3" s="213"/>
      <c r="G3" s="126">
        <v>81248</v>
      </c>
      <c r="H3" s="127">
        <f>F3*G3</f>
        <v>0</v>
      </c>
      <c r="J3" s="348"/>
      <c r="K3" s="128">
        <v>1</v>
      </c>
      <c r="L3" s="129">
        <f>(K3*H3)/100</f>
        <v>0</v>
      </c>
      <c r="M3" s="130"/>
      <c r="N3" s="130"/>
    </row>
    <row r="4" spans="2:14" x14ac:dyDescent="0.2">
      <c r="B4" s="355"/>
      <c r="C4" s="131" t="s">
        <v>49</v>
      </c>
      <c r="D4" s="131" t="s">
        <v>48</v>
      </c>
      <c r="E4" s="132" t="s">
        <v>87</v>
      </c>
      <c r="F4" s="214"/>
      <c r="G4" s="133">
        <v>81248</v>
      </c>
      <c r="H4" s="134">
        <f t="shared" ref="H4:H12" si="0">F4*G4</f>
        <v>0</v>
      </c>
      <c r="J4" s="348"/>
      <c r="K4" s="128">
        <v>2</v>
      </c>
      <c r="L4" s="129">
        <f t="shared" ref="L4:L39" si="1">(K4*H4)/100</f>
        <v>0</v>
      </c>
      <c r="M4" s="130"/>
      <c r="N4" s="130"/>
    </row>
    <row r="5" spans="2:14" x14ac:dyDescent="0.2">
      <c r="B5" s="355"/>
      <c r="C5" s="131" t="s">
        <v>50</v>
      </c>
      <c r="D5" s="131" t="s">
        <v>48</v>
      </c>
      <c r="E5" s="132" t="s">
        <v>88</v>
      </c>
      <c r="F5" s="214"/>
      <c r="G5" s="133">
        <v>95543</v>
      </c>
      <c r="H5" s="134">
        <f t="shared" si="0"/>
        <v>0</v>
      </c>
      <c r="J5" s="348"/>
      <c r="K5" s="128">
        <v>3</v>
      </c>
      <c r="L5" s="129">
        <f t="shared" si="1"/>
        <v>0</v>
      </c>
      <c r="M5" s="130"/>
      <c r="N5" s="130"/>
    </row>
    <row r="6" spans="2:14" x14ac:dyDescent="0.2">
      <c r="B6" s="355"/>
      <c r="C6" s="131" t="s">
        <v>51</v>
      </c>
      <c r="D6" s="131" t="s">
        <v>48</v>
      </c>
      <c r="E6" s="132" t="s">
        <v>89</v>
      </c>
      <c r="F6" s="214"/>
      <c r="G6" s="133">
        <v>166119</v>
      </c>
      <c r="H6" s="134">
        <f t="shared" si="0"/>
        <v>0</v>
      </c>
      <c r="J6" s="348"/>
      <c r="K6" s="128">
        <v>4</v>
      </c>
      <c r="L6" s="129">
        <f t="shared" si="1"/>
        <v>0</v>
      </c>
      <c r="M6" s="130"/>
      <c r="N6" s="130"/>
    </row>
    <row r="7" spans="2:14" x14ac:dyDescent="0.2">
      <c r="B7" s="355"/>
      <c r="C7" s="131" t="s">
        <v>52</v>
      </c>
      <c r="D7" s="131" t="s">
        <v>48</v>
      </c>
      <c r="E7" s="132" t="s">
        <v>90</v>
      </c>
      <c r="F7" s="214"/>
      <c r="G7" s="133">
        <v>121867</v>
      </c>
      <c r="H7" s="134">
        <f t="shared" si="0"/>
        <v>0</v>
      </c>
      <c r="J7" s="348"/>
      <c r="K7" s="128">
        <v>5</v>
      </c>
      <c r="L7" s="129">
        <f t="shared" si="1"/>
        <v>0</v>
      </c>
      <c r="M7" s="130"/>
      <c r="N7" s="130"/>
    </row>
    <row r="8" spans="2:14" x14ac:dyDescent="0.2">
      <c r="B8" s="355"/>
      <c r="C8" s="131" t="s">
        <v>53</v>
      </c>
      <c r="D8" s="131" t="s">
        <v>48</v>
      </c>
      <c r="E8" s="132" t="s">
        <v>91</v>
      </c>
      <c r="F8" s="214"/>
      <c r="G8" s="133">
        <v>59304</v>
      </c>
      <c r="H8" s="134">
        <f t="shared" si="0"/>
        <v>0</v>
      </c>
      <c r="J8" s="348"/>
      <c r="K8" s="128">
        <v>6</v>
      </c>
      <c r="L8" s="129">
        <f t="shared" si="1"/>
        <v>0</v>
      </c>
      <c r="M8" s="130"/>
      <c r="N8" s="130"/>
    </row>
    <row r="9" spans="2:14" x14ac:dyDescent="0.2">
      <c r="B9" s="355"/>
      <c r="C9" s="131" t="s">
        <v>54</v>
      </c>
      <c r="D9" s="131" t="s">
        <v>48</v>
      </c>
      <c r="E9" s="132" t="s">
        <v>92</v>
      </c>
      <c r="F9" s="214"/>
      <c r="G9" s="133">
        <v>185059</v>
      </c>
      <c r="H9" s="134">
        <f t="shared" si="0"/>
        <v>0</v>
      </c>
      <c r="J9" s="348"/>
      <c r="K9" s="128">
        <v>7</v>
      </c>
      <c r="L9" s="129">
        <f t="shared" si="1"/>
        <v>0</v>
      </c>
      <c r="M9" s="130"/>
      <c r="N9" s="130"/>
    </row>
    <row r="10" spans="2:14" ht="25.5" x14ac:dyDescent="0.2">
      <c r="B10" s="355"/>
      <c r="C10" s="131" t="s">
        <v>55</v>
      </c>
      <c r="D10" s="131" t="s">
        <v>48</v>
      </c>
      <c r="E10" s="132" t="s">
        <v>93</v>
      </c>
      <c r="F10" s="214"/>
      <c r="G10" s="133">
        <v>94634</v>
      </c>
      <c r="H10" s="134">
        <f t="shared" si="0"/>
        <v>0</v>
      </c>
      <c r="J10" s="348"/>
      <c r="K10" s="128">
        <v>8</v>
      </c>
      <c r="L10" s="129">
        <f t="shared" si="1"/>
        <v>0</v>
      </c>
      <c r="M10" s="130"/>
      <c r="N10" s="130"/>
    </row>
    <row r="11" spans="2:14" x14ac:dyDescent="0.2">
      <c r="B11" s="355"/>
      <c r="C11" s="131" t="s">
        <v>56</v>
      </c>
      <c r="D11" s="131" t="s">
        <v>48</v>
      </c>
      <c r="E11" s="132" t="s">
        <v>94</v>
      </c>
      <c r="F11" s="214"/>
      <c r="G11" s="133">
        <v>101580</v>
      </c>
      <c r="H11" s="134">
        <f t="shared" si="0"/>
        <v>0</v>
      </c>
      <c r="J11" s="348"/>
      <c r="K11" s="128">
        <v>9</v>
      </c>
      <c r="L11" s="129">
        <f t="shared" si="1"/>
        <v>0</v>
      </c>
      <c r="M11" s="130"/>
      <c r="N11" s="130"/>
    </row>
    <row r="12" spans="2:14" ht="13.5" thickBot="1" x14ac:dyDescent="0.25">
      <c r="B12" s="356"/>
      <c r="C12" s="135" t="s">
        <v>57</v>
      </c>
      <c r="D12" s="135" t="s">
        <v>48</v>
      </c>
      <c r="E12" s="136" t="s">
        <v>95</v>
      </c>
      <c r="F12" s="215"/>
      <c r="G12" s="137">
        <v>97853</v>
      </c>
      <c r="H12" s="138">
        <f t="shared" si="0"/>
        <v>0</v>
      </c>
      <c r="J12" s="348"/>
      <c r="K12" s="128">
        <v>10</v>
      </c>
      <c r="L12" s="129">
        <f t="shared" si="1"/>
        <v>0</v>
      </c>
      <c r="M12" s="130"/>
      <c r="N12" s="130"/>
    </row>
    <row r="13" spans="2:14" ht="13.5" thickBot="1" x14ac:dyDescent="0.25">
      <c r="B13" s="358" t="s">
        <v>82</v>
      </c>
      <c r="C13" s="359"/>
      <c r="D13" s="360"/>
      <c r="E13" s="139" t="s">
        <v>108</v>
      </c>
      <c r="F13" s="140">
        <f>SUM(F3:F12)</f>
        <v>0</v>
      </c>
      <c r="G13" s="141"/>
      <c r="H13" s="142">
        <f>SUM(H3:H12)</f>
        <v>0</v>
      </c>
      <c r="J13" s="348"/>
      <c r="K13" s="128">
        <v>11</v>
      </c>
      <c r="L13" s="129">
        <f t="shared" si="1"/>
        <v>0</v>
      </c>
      <c r="M13" s="130"/>
      <c r="N13" s="130"/>
    </row>
    <row r="14" spans="2:14" ht="13.5" thickBot="1" x14ac:dyDescent="0.25">
      <c r="B14" s="143"/>
      <c r="C14" s="144"/>
      <c r="D14" s="144"/>
      <c r="E14" s="144"/>
      <c r="F14" s="144"/>
      <c r="G14" s="145"/>
      <c r="H14" s="146"/>
      <c r="J14" s="348"/>
      <c r="K14" s="128">
        <v>12</v>
      </c>
      <c r="L14" s="129">
        <f t="shared" si="1"/>
        <v>0</v>
      </c>
      <c r="M14" s="130"/>
      <c r="N14" s="130"/>
    </row>
    <row r="15" spans="2:14" x14ac:dyDescent="0.2">
      <c r="B15" s="354" t="s">
        <v>58</v>
      </c>
      <c r="C15" s="124" t="s">
        <v>59</v>
      </c>
      <c r="D15" s="124" t="s">
        <v>60</v>
      </c>
      <c r="E15" s="125" t="s">
        <v>96</v>
      </c>
      <c r="F15" s="216"/>
      <c r="G15" s="126">
        <v>116364</v>
      </c>
      <c r="H15" s="147">
        <f>F15*G15</f>
        <v>0</v>
      </c>
      <c r="J15" s="348"/>
      <c r="K15" s="128">
        <v>13</v>
      </c>
      <c r="L15" s="129">
        <f t="shared" si="1"/>
        <v>0</v>
      </c>
      <c r="M15" s="130"/>
      <c r="N15" s="130"/>
    </row>
    <row r="16" spans="2:14" x14ac:dyDescent="0.2">
      <c r="B16" s="355"/>
      <c r="C16" s="131" t="s">
        <v>61</v>
      </c>
      <c r="D16" s="131" t="s">
        <v>60</v>
      </c>
      <c r="E16" s="132" t="s">
        <v>97</v>
      </c>
      <c r="F16" s="217"/>
      <c r="G16" s="133">
        <v>143683</v>
      </c>
      <c r="H16" s="148">
        <f t="shared" ref="H16:H19" si="2">F16*G16</f>
        <v>0</v>
      </c>
      <c r="J16" s="348"/>
      <c r="K16" s="128">
        <v>14</v>
      </c>
      <c r="L16" s="129">
        <f t="shared" si="1"/>
        <v>0</v>
      </c>
      <c r="M16" s="130"/>
      <c r="N16" s="130"/>
    </row>
    <row r="17" spans="1:28" x14ac:dyDescent="0.2">
      <c r="B17" s="355"/>
      <c r="C17" s="131" t="s">
        <v>62</v>
      </c>
      <c r="D17" s="131" t="s">
        <v>60</v>
      </c>
      <c r="E17" s="132" t="s">
        <v>98</v>
      </c>
      <c r="F17" s="217"/>
      <c r="G17" s="133">
        <v>158271</v>
      </c>
      <c r="H17" s="148">
        <f t="shared" si="2"/>
        <v>0</v>
      </c>
      <c r="J17" s="348"/>
      <c r="K17" s="128">
        <v>15</v>
      </c>
      <c r="L17" s="129">
        <f t="shared" si="1"/>
        <v>0</v>
      </c>
      <c r="M17" s="130"/>
      <c r="N17" s="130"/>
    </row>
    <row r="18" spans="1:28" x14ac:dyDescent="0.2">
      <c r="B18" s="355"/>
      <c r="C18" s="131" t="s">
        <v>63</v>
      </c>
      <c r="D18" s="131" t="s">
        <v>60</v>
      </c>
      <c r="E18" s="132" t="s">
        <v>99</v>
      </c>
      <c r="F18" s="217"/>
      <c r="G18" s="133">
        <v>208739</v>
      </c>
      <c r="H18" s="148">
        <f t="shared" si="2"/>
        <v>0</v>
      </c>
      <c r="J18" s="348"/>
      <c r="K18" s="128">
        <v>16</v>
      </c>
      <c r="L18" s="129">
        <f t="shared" si="1"/>
        <v>0</v>
      </c>
      <c r="M18" s="130"/>
      <c r="N18" s="130"/>
    </row>
    <row r="19" spans="1:28" ht="13.5" thickBot="1" x14ac:dyDescent="0.25">
      <c r="B19" s="357"/>
      <c r="C19" s="149" t="s">
        <v>64</v>
      </c>
      <c r="D19" s="149" t="s">
        <v>60</v>
      </c>
      <c r="E19" s="150" t="s">
        <v>100</v>
      </c>
      <c r="F19" s="218"/>
      <c r="G19" s="151">
        <v>187526</v>
      </c>
      <c r="H19" s="152">
        <f t="shared" si="2"/>
        <v>0</v>
      </c>
      <c r="J19" s="348"/>
      <c r="K19" s="128">
        <v>17</v>
      </c>
      <c r="L19" s="129">
        <f t="shared" si="1"/>
        <v>0</v>
      </c>
      <c r="M19" s="130"/>
      <c r="N19" s="130"/>
    </row>
    <row r="20" spans="1:28" ht="13.5" thickBot="1" x14ac:dyDescent="0.25">
      <c r="B20" s="361" t="s">
        <v>83</v>
      </c>
      <c r="C20" s="362"/>
      <c r="D20" s="362"/>
      <c r="E20" s="153" t="s">
        <v>109</v>
      </c>
      <c r="F20" s="153">
        <f>SUM(F15:F19)</f>
        <v>0</v>
      </c>
      <c r="G20" s="154"/>
      <c r="H20" s="155">
        <f>SUM(H15:H19)</f>
        <v>0</v>
      </c>
      <c r="J20" s="348"/>
      <c r="K20" s="128">
        <v>18</v>
      </c>
      <c r="L20" s="129">
        <f t="shared" si="1"/>
        <v>0</v>
      </c>
      <c r="M20" s="130"/>
      <c r="N20" s="130"/>
    </row>
    <row r="21" spans="1:28" s="159" customFormat="1" ht="13.5" thickBot="1" x14ac:dyDescent="0.25">
      <c r="A21" s="195"/>
      <c r="B21" s="156"/>
      <c r="C21" s="156"/>
      <c r="D21" s="156"/>
      <c r="E21" s="156"/>
      <c r="F21" s="156"/>
      <c r="G21" s="157"/>
      <c r="H21" s="158"/>
      <c r="I21" s="195"/>
      <c r="J21" s="348"/>
      <c r="K21" s="128">
        <v>19</v>
      </c>
      <c r="L21" s="129">
        <f t="shared" si="1"/>
        <v>0</v>
      </c>
      <c r="M21" s="160"/>
      <c r="N21" s="160"/>
    </row>
    <row r="22" spans="1:28" x14ac:dyDescent="0.2">
      <c r="B22" s="354" t="s">
        <v>65</v>
      </c>
      <c r="C22" s="124" t="s">
        <v>66</v>
      </c>
      <c r="D22" s="124" t="s">
        <v>67</v>
      </c>
      <c r="E22" s="125" t="s">
        <v>101</v>
      </c>
      <c r="F22" s="216"/>
      <c r="G22" s="126">
        <v>8307</v>
      </c>
      <c r="H22" s="147">
        <f>F22*G22</f>
        <v>0</v>
      </c>
      <c r="J22" s="348"/>
      <c r="K22" s="128">
        <v>20</v>
      </c>
      <c r="L22" s="129">
        <f t="shared" si="1"/>
        <v>0</v>
      </c>
      <c r="M22" s="160"/>
      <c r="N22" s="160"/>
    </row>
    <row r="23" spans="1:28" x14ac:dyDescent="0.2">
      <c r="B23" s="355"/>
      <c r="C23" s="131" t="s">
        <v>68</v>
      </c>
      <c r="D23" s="131" t="s">
        <v>69</v>
      </c>
      <c r="E23" s="132" t="s">
        <v>102</v>
      </c>
      <c r="F23" s="217"/>
      <c r="G23" s="133">
        <v>4153</v>
      </c>
      <c r="H23" s="148">
        <f>F23*G23</f>
        <v>0</v>
      </c>
      <c r="J23" s="161"/>
      <c r="K23" s="128">
        <v>21</v>
      </c>
      <c r="L23" s="129">
        <f t="shared" si="1"/>
        <v>0</v>
      </c>
      <c r="M23" s="160"/>
      <c r="N23" s="160"/>
    </row>
    <row r="24" spans="1:28" ht="12.75" customHeight="1" x14ac:dyDescent="0.2">
      <c r="B24" s="355"/>
      <c r="C24" s="131" t="s">
        <v>70</v>
      </c>
      <c r="D24" s="131" t="s">
        <v>71</v>
      </c>
      <c r="E24" s="132" t="s">
        <v>103</v>
      </c>
      <c r="F24" s="132">
        <f>F13</f>
        <v>0</v>
      </c>
      <c r="G24" s="133">
        <v>16852</v>
      </c>
      <c r="H24" s="148">
        <f>F24*G24</f>
        <v>0</v>
      </c>
      <c r="J24" s="161"/>
      <c r="K24" s="128">
        <v>22</v>
      </c>
      <c r="L24" s="129">
        <f t="shared" si="1"/>
        <v>0</v>
      </c>
      <c r="M24" s="128"/>
      <c r="N24" s="130"/>
    </row>
    <row r="25" spans="1:28" ht="13.5" thickBot="1" x14ac:dyDescent="0.25">
      <c r="B25" s="349" t="s">
        <v>84</v>
      </c>
      <c r="C25" s="350"/>
      <c r="D25" s="350"/>
      <c r="E25" s="162" t="s">
        <v>110</v>
      </c>
      <c r="F25" s="162">
        <f>SUM(F22:F24)</f>
        <v>0</v>
      </c>
      <c r="G25" s="163"/>
      <c r="H25" s="164">
        <f>SUM(H22:H24)</f>
        <v>0</v>
      </c>
      <c r="K25" s="128">
        <v>23</v>
      </c>
      <c r="L25" s="129">
        <f t="shared" si="1"/>
        <v>0</v>
      </c>
    </row>
    <row r="26" spans="1:28" s="196" customFormat="1" ht="13.5" thickBot="1" x14ac:dyDescent="0.25">
      <c r="H26" s="199"/>
      <c r="J26" s="193"/>
      <c r="K26" s="200">
        <v>24</v>
      </c>
      <c r="L26" s="201">
        <f t="shared" si="1"/>
        <v>0</v>
      </c>
      <c r="M26" s="193"/>
      <c r="N26" s="193"/>
      <c r="O26" s="193"/>
      <c r="P26" s="193"/>
      <c r="Q26" s="193"/>
      <c r="R26" s="193"/>
      <c r="S26" s="193"/>
      <c r="T26" s="193"/>
      <c r="U26" s="193"/>
      <c r="V26" s="193"/>
      <c r="W26" s="193"/>
      <c r="X26" s="193"/>
      <c r="Y26" s="193"/>
      <c r="Z26" s="193"/>
      <c r="AA26" s="193"/>
      <c r="AB26" s="193"/>
    </row>
    <row r="27" spans="1:28" ht="13.5" hidden="1" thickBot="1" x14ac:dyDescent="0.25">
      <c r="B27" s="166" t="s">
        <v>85</v>
      </c>
      <c r="C27" s="167"/>
      <c r="D27" s="167"/>
      <c r="E27" s="168"/>
      <c r="F27" s="168"/>
      <c r="G27" s="169"/>
      <c r="H27" s="170">
        <f>H25+H20+H13</f>
        <v>0</v>
      </c>
      <c r="K27" s="128">
        <v>25</v>
      </c>
      <c r="L27" s="129">
        <f t="shared" si="1"/>
        <v>0</v>
      </c>
    </row>
    <row r="28" spans="1:28" ht="13.5" hidden="1" thickBot="1" x14ac:dyDescent="0.25">
      <c r="B28" s="144"/>
      <c r="C28" s="144"/>
      <c r="D28" s="144"/>
      <c r="E28" s="144"/>
      <c r="F28" s="144"/>
      <c r="G28" s="171"/>
      <c r="H28" s="172"/>
      <c r="K28" s="128">
        <v>26</v>
      </c>
      <c r="L28" s="129">
        <f t="shared" si="1"/>
        <v>0</v>
      </c>
    </row>
    <row r="29" spans="1:28" ht="25.5" x14ac:dyDescent="0.2">
      <c r="B29" s="354" t="s">
        <v>72</v>
      </c>
      <c r="C29" s="124" t="s">
        <v>73</v>
      </c>
      <c r="D29" s="124" t="s">
        <v>74</v>
      </c>
      <c r="E29" s="124" t="s">
        <v>104</v>
      </c>
      <c r="F29" s="173">
        <f>H13</f>
        <v>0</v>
      </c>
      <c r="G29" s="174">
        <v>0.14000000000000001</v>
      </c>
      <c r="H29" s="147">
        <f>F29*G29</f>
        <v>0</v>
      </c>
      <c r="K29" s="128">
        <v>27</v>
      </c>
      <c r="L29" s="129">
        <f t="shared" si="1"/>
        <v>0</v>
      </c>
    </row>
    <row r="30" spans="1:28" ht="25.5" x14ac:dyDescent="0.2">
      <c r="B30" s="355"/>
      <c r="C30" s="131" t="s">
        <v>75</v>
      </c>
      <c r="D30" s="132" t="s">
        <v>74</v>
      </c>
      <c r="E30" s="131" t="s">
        <v>105</v>
      </c>
      <c r="F30" s="175">
        <f>H13</f>
        <v>0</v>
      </c>
      <c r="G30" s="176">
        <v>0.27</v>
      </c>
      <c r="H30" s="148">
        <f>F30*G30</f>
        <v>0</v>
      </c>
      <c r="K30" s="128">
        <v>28</v>
      </c>
      <c r="L30" s="129">
        <f t="shared" si="1"/>
        <v>0</v>
      </c>
    </row>
    <row r="31" spans="1:28" ht="13.5" thickBot="1" x14ac:dyDescent="0.25">
      <c r="B31" s="349" t="s">
        <v>161</v>
      </c>
      <c r="C31" s="350"/>
      <c r="D31" s="350"/>
      <c r="E31" s="162" t="s">
        <v>111</v>
      </c>
      <c r="F31" s="162">
        <f>SUM(F29:F30)</f>
        <v>0</v>
      </c>
      <c r="G31" s="163"/>
      <c r="H31" s="164">
        <f>SUM(H29:H30)</f>
        <v>0</v>
      </c>
      <c r="K31" s="128">
        <v>29</v>
      </c>
      <c r="L31" s="129">
        <f t="shared" si="1"/>
        <v>0</v>
      </c>
    </row>
    <row r="32" spans="1:28" s="195" customFormat="1" ht="13.5" thickBot="1" x14ac:dyDescent="0.25">
      <c r="B32" s="202"/>
      <c r="C32" s="202"/>
      <c r="D32" s="202"/>
      <c r="E32" s="202"/>
      <c r="F32" s="202"/>
      <c r="G32" s="203"/>
      <c r="H32" s="204"/>
      <c r="K32" s="200">
        <v>30</v>
      </c>
      <c r="L32" s="201">
        <f t="shared" si="1"/>
        <v>0</v>
      </c>
    </row>
    <row r="33" spans="1:28" s="165" customFormat="1" ht="13.5" thickBot="1" x14ac:dyDescent="0.25">
      <c r="A33" s="196"/>
      <c r="B33" s="351" t="s">
        <v>24</v>
      </c>
      <c r="C33" s="352"/>
      <c r="D33" s="153" t="s">
        <v>163</v>
      </c>
      <c r="E33" s="177" t="s">
        <v>106</v>
      </c>
      <c r="F33" s="178"/>
      <c r="G33" s="179">
        <v>7.8E-2</v>
      </c>
      <c r="H33" s="180">
        <f>G33*(H13+H25+H31)</f>
        <v>0</v>
      </c>
      <c r="I33" s="196"/>
      <c r="J33" s="116"/>
      <c r="K33" s="128">
        <v>31</v>
      </c>
      <c r="L33" s="129">
        <f t="shared" si="1"/>
        <v>0</v>
      </c>
      <c r="M33" s="116"/>
      <c r="N33" s="116"/>
      <c r="O33" s="116"/>
      <c r="P33" s="116"/>
      <c r="Q33" s="116"/>
      <c r="R33" s="116"/>
      <c r="S33" s="116"/>
      <c r="T33" s="116"/>
      <c r="U33" s="116"/>
      <c r="V33" s="116"/>
      <c r="W33" s="116"/>
      <c r="X33" s="116"/>
      <c r="Y33" s="116"/>
      <c r="Z33" s="116"/>
      <c r="AA33" s="116"/>
      <c r="AB33" s="116"/>
    </row>
    <row r="34" spans="1:28" s="197" customFormat="1" ht="13.5" thickBot="1" x14ac:dyDescent="0.25">
      <c r="B34" s="205"/>
      <c r="C34" s="205"/>
      <c r="D34" s="200"/>
      <c r="G34" s="206"/>
      <c r="H34" s="207"/>
      <c r="J34" s="195"/>
      <c r="K34" s="200">
        <v>32</v>
      </c>
      <c r="L34" s="201">
        <f t="shared" si="1"/>
        <v>0</v>
      </c>
      <c r="M34" s="195"/>
      <c r="N34" s="195"/>
      <c r="O34" s="208" t="s">
        <v>42</v>
      </c>
      <c r="P34" s="208" t="s">
        <v>43</v>
      </c>
      <c r="Q34" s="195"/>
      <c r="R34" s="195"/>
      <c r="S34" s="195"/>
      <c r="T34" s="195"/>
      <c r="U34" s="195"/>
      <c r="V34" s="195"/>
      <c r="W34" s="195"/>
      <c r="X34" s="195"/>
      <c r="Y34" s="195"/>
      <c r="Z34" s="195"/>
      <c r="AA34" s="195"/>
      <c r="AB34" s="195"/>
    </row>
    <row r="35" spans="1:28" s="184" customFormat="1" ht="13.5" thickBot="1" x14ac:dyDescent="0.25">
      <c r="A35" s="198"/>
      <c r="B35" s="181" t="s">
        <v>162</v>
      </c>
      <c r="C35" s="182"/>
      <c r="D35" s="182"/>
      <c r="E35" s="182" t="s">
        <v>112</v>
      </c>
      <c r="F35" s="182"/>
      <c r="G35" s="182"/>
      <c r="H35" s="183">
        <f>H13+H20+H25+H31+H33</f>
        <v>0</v>
      </c>
      <c r="I35" s="198"/>
      <c r="J35" s="159"/>
      <c r="K35" s="128">
        <v>33</v>
      </c>
      <c r="L35" s="129">
        <f t="shared" si="1"/>
        <v>0</v>
      </c>
      <c r="M35" s="159"/>
      <c r="N35" s="159"/>
      <c r="O35" s="185">
        <f>H35*95%</f>
        <v>0</v>
      </c>
      <c r="P35" s="185">
        <f>H35*105%</f>
        <v>0</v>
      </c>
      <c r="Q35" s="159"/>
      <c r="R35" s="159"/>
      <c r="S35" s="159"/>
      <c r="T35" s="159"/>
      <c r="U35" s="159"/>
      <c r="V35" s="159"/>
      <c r="W35" s="159"/>
      <c r="X35" s="159"/>
      <c r="Y35" s="159"/>
      <c r="Z35" s="159"/>
      <c r="AA35" s="159"/>
      <c r="AB35" s="159"/>
    </row>
    <row r="36" spans="1:28" s="197" customFormat="1" ht="13.5" thickBot="1" x14ac:dyDescent="0.25">
      <c r="B36" s="205"/>
      <c r="C36" s="205"/>
      <c r="D36" s="200"/>
      <c r="G36" s="206"/>
      <c r="H36" s="207"/>
      <c r="J36" s="195"/>
      <c r="K36" s="200">
        <v>34</v>
      </c>
      <c r="L36" s="201">
        <f t="shared" si="1"/>
        <v>0</v>
      </c>
      <c r="M36" s="195"/>
      <c r="N36" s="195"/>
      <c r="O36" s="209">
        <f>O35-H35</f>
        <v>0</v>
      </c>
      <c r="P36" s="209">
        <f>P35-H35</f>
        <v>0</v>
      </c>
      <c r="Q36" s="195"/>
      <c r="R36" s="195"/>
      <c r="S36" s="195"/>
      <c r="T36" s="195"/>
      <c r="U36" s="195"/>
      <c r="V36" s="195"/>
      <c r="W36" s="195"/>
      <c r="X36" s="195"/>
      <c r="Y36" s="195"/>
      <c r="Z36" s="195"/>
      <c r="AA36" s="195"/>
      <c r="AB36" s="195"/>
    </row>
    <row r="37" spans="1:28" ht="13.5" thickBot="1" x14ac:dyDescent="0.25">
      <c r="B37" s="353" t="s">
        <v>76</v>
      </c>
      <c r="C37" s="352"/>
      <c r="D37" s="186" t="s">
        <v>164</v>
      </c>
      <c r="E37" s="187" t="s">
        <v>107</v>
      </c>
      <c r="F37" s="219"/>
      <c r="G37" s="188" t="s">
        <v>77</v>
      </c>
      <c r="H37" s="155">
        <f>F37</f>
        <v>0</v>
      </c>
      <c r="I37" s="193" t="str">
        <f>IF(OR(F37&gt;P36,F37&lt;O36),"Let op! De vrije marge mag niet groter zijn dan +/- 5% van het subtotaal budgetparameters","")</f>
        <v/>
      </c>
      <c r="K37" s="128">
        <v>35</v>
      </c>
      <c r="L37" s="129">
        <f t="shared" si="1"/>
        <v>0</v>
      </c>
    </row>
    <row r="38" spans="1:28" s="193" customFormat="1" ht="13.5" thickBot="1" x14ac:dyDescent="0.25">
      <c r="H38" s="210"/>
      <c r="K38" s="200">
        <v>36</v>
      </c>
      <c r="L38" s="201">
        <f t="shared" si="1"/>
        <v>0</v>
      </c>
    </row>
    <row r="39" spans="1:28" ht="13.5" thickBot="1" x14ac:dyDescent="0.25">
      <c r="B39" s="189" t="s">
        <v>141</v>
      </c>
      <c r="C39" s="190"/>
      <c r="D39" s="190"/>
      <c r="E39" s="182" t="s">
        <v>113</v>
      </c>
      <c r="F39" s="190"/>
      <c r="G39" s="190"/>
      <c r="H39" s="191">
        <f>H35+H37</f>
        <v>0</v>
      </c>
      <c r="K39" s="128">
        <v>37</v>
      </c>
      <c r="L39" s="129">
        <f t="shared" si="1"/>
        <v>0</v>
      </c>
    </row>
    <row r="40" spans="1:28" s="193" customFormat="1" x14ac:dyDescent="0.2">
      <c r="B40" s="211"/>
      <c r="L40" s="212"/>
    </row>
    <row r="41" spans="1:28" hidden="1" x14ac:dyDescent="0.2">
      <c r="L41" s="192">
        <f>SUM(L3:L39)/100000</f>
        <v>0</v>
      </c>
    </row>
  </sheetData>
  <sheetProtection password="F32C" sheet="1" objects="1" scenarios="1"/>
  <mergeCells count="14">
    <mergeCell ref="B33:C33"/>
    <mergeCell ref="B37:C37"/>
    <mergeCell ref="B3:B12"/>
    <mergeCell ref="B15:B19"/>
    <mergeCell ref="B22:B24"/>
    <mergeCell ref="B29:B30"/>
    <mergeCell ref="B13:D13"/>
    <mergeCell ref="B20:D20"/>
    <mergeCell ref="B25:D25"/>
    <mergeCell ref="J3:J12"/>
    <mergeCell ref="J13:J17"/>
    <mergeCell ref="J18:J20"/>
    <mergeCell ref="J21:J22"/>
    <mergeCell ref="B31:D31"/>
  </mergeCells>
  <pageMargins left="0.7" right="0.7" top="0.75" bottom="0.75" header="0.3" footer="0.3"/>
  <pageSetup paperSize="9"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E14" sqref="E14"/>
    </sheetView>
  </sheetViews>
  <sheetFormatPr defaultColWidth="0" defaultRowHeight="12.75" zeroHeight="1" x14ac:dyDescent="0.2"/>
  <cols>
    <col min="1" max="1" width="6.28515625" style="223" customWidth="1"/>
    <col min="2" max="2" width="65" style="225" bestFit="1" customWidth="1"/>
    <col min="3" max="3" width="16.85546875" style="225" bestFit="1" customWidth="1"/>
    <col min="4" max="4" width="10" style="225" customWidth="1"/>
    <col min="5" max="5" width="9.5703125" style="225" customWidth="1"/>
    <col min="6" max="6" width="26.5703125" style="225" customWidth="1"/>
    <col min="7" max="7" width="13.7109375" style="225" customWidth="1"/>
    <col min="8" max="8" width="15.140625" style="225" bestFit="1" customWidth="1"/>
    <col min="9" max="10" width="17.140625" style="225" bestFit="1" customWidth="1"/>
    <col min="11" max="11" width="9.140625" style="223" customWidth="1"/>
    <col min="12" max="12" width="9.140625" style="225" hidden="1" customWidth="1"/>
    <col min="13" max="13" width="12" style="226" hidden="1" customWidth="1"/>
    <col min="14" max="16384" width="9.140625" style="225" hidden="1"/>
  </cols>
  <sheetData>
    <row r="1" spans="1:13" ht="89.25" customHeight="1" thickBot="1" x14ac:dyDescent="0.25">
      <c r="B1" s="224" t="s">
        <v>134</v>
      </c>
      <c r="C1" s="223"/>
      <c r="D1" s="223"/>
      <c r="E1" s="223"/>
      <c r="F1" s="223"/>
      <c r="G1" s="223"/>
      <c r="H1" s="223"/>
      <c r="I1" s="223"/>
      <c r="J1" s="223"/>
    </row>
    <row r="2" spans="1:13" ht="51" x14ac:dyDescent="0.2">
      <c r="B2" s="227" t="s">
        <v>114</v>
      </c>
      <c r="C2" s="227" t="s">
        <v>129</v>
      </c>
      <c r="D2" s="228" t="s">
        <v>165</v>
      </c>
      <c r="E2" s="229" t="s">
        <v>166</v>
      </c>
      <c r="F2" s="230" t="s">
        <v>130</v>
      </c>
      <c r="G2" s="230" t="s">
        <v>173</v>
      </c>
      <c r="H2" s="229" t="s">
        <v>167</v>
      </c>
      <c r="I2" s="230" t="s">
        <v>168</v>
      </c>
      <c r="J2" s="230" t="s">
        <v>169</v>
      </c>
    </row>
    <row r="3" spans="1:13" x14ac:dyDescent="0.2">
      <c r="A3" s="363" t="s">
        <v>131</v>
      </c>
      <c r="B3" s="231" t="s">
        <v>116</v>
      </c>
      <c r="C3" s="231" t="s">
        <v>115</v>
      </c>
      <c r="D3" s="251"/>
      <c r="E3" s="251"/>
      <c r="F3" s="232">
        <f>D3+E3</f>
        <v>0</v>
      </c>
      <c r="G3" s="233">
        <v>177.04</v>
      </c>
      <c r="H3" s="234">
        <f>D3*G3</f>
        <v>0</v>
      </c>
      <c r="I3" s="234">
        <f>E3*G3</f>
        <v>0</v>
      </c>
      <c r="J3" s="234">
        <f>H3+I3</f>
        <v>0</v>
      </c>
      <c r="L3" s="225">
        <v>1</v>
      </c>
      <c r="M3" s="226">
        <f>(L3*J3)/10</f>
        <v>0</v>
      </c>
    </row>
    <row r="4" spans="1:13" x14ac:dyDescent="0.2">
      <c r="A4" s="363"/>
      <c r="B4" s="231" t="s">
        <v>117</v>
      </c>
      <c r="C4" s="231" t="s">
        <v>115</v>
      </c>
      <c r="D4" s="251"/>
      <c r="E4" s="251"/>
      <c r="F4" s="232">
        <f t="shared" ref="F4:F9" si="0">D4+E4</f>
        <v>0</v>
      </c>
      <c r="G4" s="233">
        <v>365.83</v>
      </c>
      <c r="H4" s="234">
        <f t="shared" ref="H4:H9" si="1">D4*G4</f>
        <v>0</v>
      </c>
      <c r="I4" s="234">
        <f t="shared" ref="I4:I9" si="2">E4*G4</f>
        <v>0</v>
      </c>
      <c r="J4" s="234">
        <f t="shared" ref="J4:J9" si="3">H4+I4</f>
        <v>0</v>
      </c>
      <c r="L4" s="225">
        <v>2</v>
      </c>
      <c r="M4" s="226">
        <f t="shared" ref="M4:M21" si="4">(L4*J4)/10</f>
        <v>0</v>
      </c>
    </row>
    <row r="5" spans="1:13" x14ac:dyDescent="0.2">
      <c r="A5" s="363"/>
      <c r="B5" s="231" t="s">
        <v>118</v>
      </c>
      <c r="C5" s="231" t="s">
        <v>115</v>
      </c>
      <c r="D5" s="251"/>
      <c r="E5" s="251"/>
      <c r="F5" s="232">
        <f t="shared" si="0"/>
        <v>0</v>
      </c>
      <c r="G5" s="233">
        <v>698.06</v>
      </c>
      <c r="H5" s="234">
        <f t="shared" si="1"/>
        <v>0</v>
      </c>
      <c r="I5" s="234">
        <f t="shared" si="2"/>
        <v>0</v>
      </c>
      <c r="J5" s="234">
        <f t="shared" si="3"/>
        <v>0</v>
      </c>
      <c r="L5" s="225">
        <v>3</v>
      </c>
      <c r="M5" s="226">
        <f t="shared" si="4"/>
        <v>0</v>
      </c>
    </row>
    <row r="6" spans="1:13" x14ac:dyDescent="0.2">
      <c r="A6" s="363"/>
      <c r="B6" s="231" t="s">
        <v>119</v>
      </c>
      <c r="C6" s="231" t="s">
        <v>115</v>
      </c>
      <c r="D6" s="251"/>
      <c r="E6" s="251"/>
      <c r="F6" s="232">
        <f t="shared" si="0"/>
        <v>0</v>
      </c>
      <c r="G6" s="233">
        <v>1315.82</v>
      </c>
      <c r="H6" s="234">
        <f t="shared" si="1"/>
        <v>0</v>
      </c>
      <c r="I6" s="234">
        <f t="shared" si="2"/>
        <v>0</v>
      </c>
      <c r="J6" s="234">
        <f t="shared" si="3"/>
        <v>0</v>
      </c>
      <c r="L6" s="225">
        <v>4</v>
      </c>
      <c r="M6" s="226">
        <f t="shared" si="4"/>
        <v>0</v>
      </c>
    </row>
    <row r="7" spans="1:13" x14ac:dyDescent="0.2">
      <c r="A7" s="363"/>
      <c r="B7" s="231" t="s">
        <v>120</v>
      </c>
      <c r="C7" s="231" t="s">
        <v>115</v>
      </c>
      <c r="D7" s="251"/>
      <c r="E7" s="251"/>
      <c r="F7" s="232">
        <f t="shared" si="0"/>
        <v>0</v>
      </c>
      <c r="G7" s="233">
        <v>2260.25</v>
      </c>
      <c r="H7" s="234">
        <f t="shared" si="1"/>
        <v>0</v>
      </c>
      <c r="I7" s="234">
        <f t="shared" si="2"/>
        <v>0</v>
      </c>
      <c r="J7" s="234">
        <f t="shared" si="3"/>
        <v>0</v>
      </c>
      <c r="L7" s="225">
        <v>5</v>
      </c>
      <c r="M7" s="226">
        <f t="shared" si="4"/>
        <v>0</v>
      </c>
    </row>
    <row r="8" spans="1:13" x14ac:dyDescent="0.2">
      <c r="A8" s="363"/>
      <c r="B8" s="231" t="s">
        <v>121</v>
      </c>
      <c r="C8" s="231" t="s">
        <v>115</v>
      </c>
      <c r="D8" s="251"/>
      <c r="E8" s="251"/>
      <c r="F8" s="232">
        <f t="shared" si="0"/>
        <v>0</v>
      </c>
      <c r="G8" s="233">
        <v>3340.2</v>
      </c>
      <c r="H8" s="234">
        <f t="shared" si="1"/>
        <v>0</v>
      </c>
      <c r="I8" s="234">
        <f t="shared" si="2"/>
        <v>0</v>
      </c>
      <c r="J8" s="234">
        <f t="shared" si="3"/>
        <v>0</v>
      </c>
      <c r="L8" s="225">
        <v>6</v>
      </c>
      <c r="M8" s="226">
        <f t="shared" si="4"/>
        <v>0</v>
      </c>
    </row>
    <row r="9" spans="1:13" x14ac:dyDescent="0.2">
      <c r="A9" s="363"/>
      <c r="B9" s="231" t="s">
        <v>122</v>
      </c>
      <c r="C9" s="231" t="s">
        <v>115</v>
      </c>
      <c r="D9" s="251"/>
      <c r="E9" s="251"/>
      <c r="F9" s="232">
        <f t="shared" si="0"/>
        <v>0</v>
      </c>
      <c r="G9" s="233">
        <v>5680.48</v>
      </c>
      <c r="H9" s="234">
        <f t="shared" si="1"/>
        <v>0</v>
      </c>
      <c r="I9" s="234">
        <f t="shared" si="2"/>
        <v>0</v>
      </c>
      <c r="J9" s="234">
        <f t="shared" si="3"/>
        <v>0</v>
      </c>
      <c r="L9" s="225">
        <v>7</v>
      </c>
      <c r="M9" s="226">
        <f t="shared" si="4"/>
        <v>0</v>
      </c>
    </row>
    <row r="10" spans="1:13" x14ac:dyDescent="0.2">
      <c r="A10" s="235"/>
      <c r="B10" s="236" t="s">
        <v>174</v>
      </c>
      <c r="C10" s="236"/>
      <c r="D10" s="237">
        <f>SUM(D3:D9)</f>
        <v>0</v>
      </c>
      <c r="E10" s="237">
        <f>SUM(E3:E9)</f>
        <v>0</v>
      </c>
      <c r="F10" s="237">
        <f>SUM(F3:F9)</f>
        <v>0</v>
      </c>
      <c r="G10" s="238"/>
      <c r="H10" s="239">
        <f>SUM(H3:H9)</f>
        <v>0</v>
      </c>
      <c r="I10" s="239">
        <f t="shared" ref="I10:J10" si="5">SUM(I3:I9)</f>
        <v>0</v>
      </c>
      <c r="J10" s="239">
        <f t="shared" si="5"/>
        <v>0</v>
      </c>
      <c r="L10" s="225">
        <v>8</v>
      </c>
      <c r="M10" s="226">
        <f t="shared" si="4"/>
        <v>0</v>
      </c>
    </row>
    <row r="11" spans="1:13" s="223" customFormat="1" x14ac:dyDescent="0.2">
      <c r="D11" s="240"/>
      <c r="E11" s="240"/>
      <c r="F11" s="240"/>
      <c r="G11" s="241"/>
      <c r="H11" s="242"/>
      <c r="I11" s="242"/>
      <c r="J11" s="242"/>
      <c r="L11" s="223">
        <v>9</v>
      </c>
      <c r="M11" s="243">
        <f t="shared" si="4"/>
        <v>0</v>
      </c>
    </row>
    <row r="12" spans="1:13" x14ac:dyDescent="0.2">
      <c r="A12" s="363" t="s">
        <v>132</v>
      </c>
      <c r="B12" s="231" t="s">
        <v>124</v>
      </c>
      <c r="C12" s="231" t="s">
        <v>123</v>
      </c>
      <c r="D12" s="251"/>
      <c r="E12" s="251"/>
      <c r="F12" s="232">
        <f>D12+E12</f>
        <v>0</v>
      </c>
      <c r="G12" s="233">
        <v>318.8</v>
      </c>
      <c r="H12" s="234">
        <f>D12*G12</f>
        <v>0</v>
      </c>
      <c r="I12" s="234">
        <f>E12*G12</f>
        <v>0</v>
      </c>
      <c r="J12" s="234">
        <f>H12+I12</f>
        <v>0</v>
      </c>
      <c r="L12" s="225">
        <v>10</v>
      </c>
      <c r="M12" s="226">
        <f t="shared" si="4"/>
        <v>0</v>
      </c>
    </row>
    <row r="13" spans="1:13" x14ac:dyDescent="0.2">
      <c r="A13" s="363"/>
      <c r="B13" s="231" t="s">
        <v>125</v>
      </c>
      <c r="C13" s="231" t="s">
        <v>123</v>
      </c>
      <c r="D13" s="251"/>
      <c r="E13" s="251"/>
      <c r="F13" s="232">
        <f t="shared" ref="F13:F16" si="6">D13+E13</f>
        <v>0</v>
      </c>
      <c r="G13" s="233">
        <v>393.65</v>
      </c>
      <c r="H13" s="234">
        <f t="shared" ref="H13:H16" si="7">D13*G13</f>
        <v>0</v>
      </c>
      <c r="I13" s="234">
        <f t="shared" ref="I13:I16" si="8">E13*G13</f>
        <v>0</v>
      </c>
      <c r="J13" s="234">
        <f t="shared" ref="J13:J16" si="9">H13+I13</f>
        <v>0</v>
      </c>
      <c r="L13" s="225">
        <v>11</v>
      </c>
      <c r="M13" s="226">
        <f t="shared" si="4"/>
        <v>0</v>
      </c>
    </row>
    <row r="14" spans="1:13" x14ac:dyDescent="0.2">
      <c r="A14" s="363"/>
      <c r="B14" s="231" t="s">
        <v>126</v>
      </c>
      <c r="C14" s="231" t="s">
        <v>123</v>
      </c>
      <c r="D14" s="251"/>
      <c r="E14" s="251"/>
      <c r="F14" s="232">
        <f t="shared" si="6"/>
        <v>0</v>
      </c>
      <c r="G14" s="233">
        <v>433.62</v>
      </c>
      <c r="H14" s="234">
        <f t="shared" si="7"/>
        <v>0</v>
      </c>
      <c r="I14" s="234">
        <f t="shared" si="8"/>
        <v>0</v>
      </c>
      <c r="J14" s="234">
        <f t="shared" si="9"/>
        <v>0</v>
      </c>
      <c r="L14" s="225">
        <v>12</v>
      </c>
      <c r="M14" s="226">
        <f t="shared" si="4"/>
        <v>0</v>
      </c>
    </row>
    <row r="15" spans="1:13" x14ac:dyDescent="0.2">
      <c r="A15" s="363"/>
      <c r="B15" s="231" t="s">
        <v>127</v>
      </c>
      <c r="C15" s="231" t="s">
        <v>123</v>
      </c>
      <c r="D15" s="251"/>
      <c r="E15" s="251"/>
      <c r="F15" s="232">
        <f t="shared" si="6"/>
        <v>0</v>
      </c>
      <c r="G15" s="233">
        <v>571.89</v>
      </c>
      <c r="H15" s="234">
        <f t="shared" si="7"/>
        <v>0</v>
      </c>
      <c r="I15" s="234">
        <f t="shared" si="8"/>
        <v>0</v>
      </c>
      <c r="J15" s="234">
        <f t="shared" si="9"/>
        <v>0</v>
      </c>
      <c r="L15" s="225">
        <v>13</v>
      </c>
      <c r="M15" s="226">
        <f t="shared" si="4"/>
        <v>0</v>
      </c>
    </row>
    <row r="16" spans="1:13" x14ac:dyDescent="0.2">
      <c r="A16" s="363"/>
      <c r="B16" s="231" t="s">
        <v>128</v>
      </c>
      <c r="C16" s="231" t="s">
        <v>123</v>
      </c>
      <c r="D16" s="251"/>
      <c r="E16" s="251"/>
      <c r="F16" s="232">
        <f t="shared" si="6"/>
        <v>0</v>
      </c>
      <c r="G16" s="233">
        <v>513.77</v>
      </c>
      <c r="H16" s="234">
        <f t="shared" si="7"/>
        <v>0</v>
      </c>
      <c r="I16" s="234">
        <f t="shared" si="8"/>
        <v>0</v>
      </c>
      <c r="J16" s="234">
        <f t="shared" si="9"/>
        <v>0</v>
      </c>
      <c r="L16" s="225">
        <v>14</v>
      </c>
      <c r="M16" s="226">
        <f t="shared" si="4"/>
        <v>0</v>
      </c>
    </row>
    <row r="17" spans="2:13" x14ac:dyDescent="0.2">
      <c r="B17" s="236" t="s">
        <v>175</v>
      </c>
      <c r="C17" s="236"/>
      <c r="D17" s="237">
        <f>SUM(D12:D16)</f>
        <v>0</v>
      </c>
      <c r="E17" s="237">
        <f>SUM(E12:E16)</f>
        <v>0</v>
      </c>
      <c r="F17" s="237">
        <f>SUM(F12:F16)</f>
        <v>0</v>
      </c>
      <c r="G17" s="238"/>
      <c r="H17" s="239">
        <f>SUM(H12:H16)</f>
        <v>0</v>
      </c>
      <c r="I17" s="239">
        <f>SUM(I12:I16)</f>
        <v>0</v>
      </c>
      <c r="J17" s="239">
        <f>SUM(J12:J16)</f>
        <v>0</v>
      </c>
      <c r="L17" s="225">
        <v>15</v>
      </c>
      <c r="M17" s="226">
        <f t="shared" si="4"/>
        <v>0</v>
      </c>
    </row>
    <row r="18" spans="2:13" s="223" customFormat="1" x14ac:dyDescent="0.2">
      <c r="L18" s="223">
        <v>16</v>
      </c>
      <c r="M18" s="243">
        <f t="shared" si="4"/>
        <v>0</v>
      </c>
    </row>
    <row r="19" spans="2:13" x14ac:dyDescent="0.2">
      <c r="B19" s="244" t="s">
        <v>170</v>
      </c>
      <c r="C19" s="245"/>
      <c r="D19" s="245"/>
      <c r="E19" s="245"/>
      <c r="F19" s="245"/>
      <c r="G19" s="246"/>
      <c r="H19" s="247">
        <f>H10+H17</f>
        <v>0</v>
      </c>
      <c r="I19" s="247">
        <f>I10+I17</f>
        <v>0</v>
      </c>
      <c r="J19" s="247">
        <f>J10+J17</f>
        <v>0</v>
      </c>
      <c r="L19" s="225">
        <v>17</v>
      </c>
      <c r="M19" s="226">
        <f t="shared" si="4"/>
        <v>0</v>
      </c>
    </row>
    <row r="20" spans="2:13" s="223" customFormat="1" ht="13.5" thickBot="1" x14ac:dyDescent="0.25">
      <c r="L20" s="223">
        <v>18</v>
      </c>
      <c r="M20" s="243">
        <f t="shared" si="4"/>
        <v>0</v>
      </c>
    </row>
    <row r="21" spans="2:13" ht="13.5" thickBot="1" x14ac:dyDescent="0.25">
      <c r="B21" s="244" t="s">
        <v>133</v>
      </c>
      <c r="C21" s="245"/>
      <c r="D21" s="245"/>
      <c r="E21" s="245"/>
      <c r="F21" s="245"/>
      <c r="G21" s="245"/>
      <c r="H21" s="248"/>
      <c r="I21" s="248"/>
      <c r="J21" s="249">
        <f>IF(I19=0,0,I19/J19)</f>
        <v>0</v>
      </c>
      <c r="L21" s="225">
        <v>19</v>
      </c>
      <c r="M21" s="226">
        <f t="shared" si="4"/>
        <v>0</v>
      </c>
    </row>
    <row r="22" spans="2:13" s="223" customFormat="1" x14ac:dyDescent="0.2">
      <c r="M22" s="243"/>
    </row>
    <row r="23" spans="2:13" hidden="1" x14ac:dyDescent="0.2">
      <c r="M23" s="250">
        <f>SUM(M3:M21)/10000</f>
        <v>0</v>
      </c>
    </row>
  </sheetData>
  <sheetProtection password="F32C" sheet="1" objects="1" scenarios="1"/>
  <mergeCells count="2">
    <mergeCell ref="A3:A9"/>
    <mergeCell ref="A12:A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E10" sqref="E10"/>
    </sheetView>
  </sheetViews>
  <sheetFormatPr defaultColWidth="0" defaultRowHeight="12.75" zeroHeight="1" x14ac:dyDescent="0.2"/>
  <cols>
    <col min="1" max="1" width="9.140625" style="220" customWidth="1"/>
    <col min="2" max="2" width="61.7109375" style="21" customWidth="1"/>
    <col min="3" max="3" width="16.85546875" style="21" customWidth="1"/>
    <col min="4" max="4" width="18.28515625" style="28" bestFit="1" customWidth="1"/>
    <col min="5" max="5" width="9.140625" style="220" customWidth="1"/>
    <col min="6" max="6" width="0" style="21" hidden="1" customWidth="1"/>
    <col min="7" max="16384" width="9.140625" style="21" hidden="1"/>
  </cols>
  <sheetData>
    <row r="1" spans="2:4" s="220" customFormat="1" ht="83.25" customHeight="1" thickBot="1" x14ac:dyDescent="0.25">
      <c r="B1" s="221" t="s">
        <v>135</v>
      </c>
      <c r="D1" s="222"/>
    </row>
    <row r="2" spans="2:4" ht="39" customHeight="1" thickBot="1" x14ac:dyDescent="0.25">
      <c r="B2" s="36" t="s">
        <v>136</v>
      </c>
      <c r="C2" s="37"/>
      <c r="D2" s="38" t="s">
        <v>140</v>
      </c>
    </row>
    <row r="3" spans="2:4" x14ac:dyDescent="0.2">
      <c r="B3" s="34" t="s">
        <v>137</v>
      </c>
      <c r="C3" s="34"/>
      <c r="D3" s="35">
        <f>Budgetparameters!H3</f>
        <v>0</v>
      </c>
    </row>
    <row r="4" spans="2:4" x14ac:dyDescent="0.2">
      <c r="B4" s="26"/>
      <c r="C4" s="26"/>
      <c r="D4" s="27"/>
    </row>
    <row r="5" spans="2:4" x14ac:dyDescent="0.2">
      <c r="B5" s="26" t="s">
        <v>172</v>
      </c>
      <c r="C5" s="26"/>
      <c r="D5" s="27">
        <f>C6*C7</f>
        <v>0</v>
      </c>
    </row>
    <row r="6" spans="2:4" x14ac:dyDescent="0.2">
      <c r="B6" s="32" t="s">
        <v>138</v>
      </c>
      <c r="C6" s="42">
        <f>Opbrengsten!J21</f>
        <v>0</v>
      </c>
      <c r="D6" s="27"/>
    </row>
    <row r="7" spans="2:4" x14ac:dyDescent="0.2">
      <c r="B7" s="32" t="s">
        <v>139</v>
      </c>
      <c r="C7" s="33">
        <f>Budgetparameters!H39-Resultaat!D3</f>
        <v>0</v>
      </c>
      <c r="D7" s="27"/>
    </row>
    <row r="8" spans="2:4" x14ac:dyDescent="0.2">
      <c r="B8" s="26"/>
      <c r="C8" s="26"/>
      <c r="D8" s="27"/>
    </row>
    <row r="9" spans="2:4" x14ac:dyDescent="0.2">
      <c r="B9" s="29" t="s">
        <v>146</v>
      </c>
      <c r="C9" s="29"/>
      <c r="D9" s="30">
        <f>D5+D3</f>
        <v>0</v>
      </c>
    </row>
    <row r="10" spans="2:4" x14ac:dyDescent="0.2">
      <c r="B10" s="26"/>
      <c r="C10" s="26"/>
      <c r="D10" s="27"/>
    </row>
    <row r="11" spans="2:4" x14ac:dyDescent="0.2">
      <c r="B11" s="29" t="s">
        <v>147</v>
      </c>
      <c r="C11" s="29"/>
      <c r="D11" s="30">
        <f>Opbrengsten!I19</f>
        <v>0</v>
      </c>
    </row>
    <row r="12" spans="2:4" ht="13.5" thickBot="1" x14ac:dyDescent="0.25">
      <c r="B12" s="26"/>
      <c r="C12" s="26"/>
      <c r="D12" s="39"/>
    </row>
    <row r="13" spans="2:4" ht="13.5" thickBot="1" x14ac:dyDescent="0.25">
      <c r="B13" s="41" t="s">
        <v>171</v>
      </c>
      <c r="C13" s="31"/>
      <c r="D13" s="40">
        <f>D9-D11</f>
        <v>0</v>
      </c>
    </row>
    <row r="14" spans="2:4" s="220" customFormat="1" x14ac:dyDescent="0.2">
      <c r="D14" s="222"/>
    </row>
    <row r="15" spans="2:4" s="220" customFormat="1" hidden="1" x14ac:dyDescent="0.2">
      <c r="D15" s="222"/>
    </row>
  </sheetData>
  <sheetProtection password="F32C"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election activeCell="A37" sqref="A37"/>
    </sheetView>
  </sheetViews>
  <sheetFormatPr defaultColWidth="0" defaultRowHeight="12.75" zeroHeight="1" x14ac:dyDescent="0.2"/>
  <cols>
    <col min="1" max="13" width="9.140625" style="291" customWidth="1"/>
    <col min="14" max="16384" width="9.140625" style="92" hidden="1"/>
  </cols>
  <sheetData>
    <row r="1" spans="2:11" x14ac:dyDescent="0.2"/>
    <row r="2" spans="2:11" s="223" customFormat="1" ht="83.25" customHeight="1" x14ac:dyDescent="0.2">
      <c r="B2" s="224" t="s">
        <v>186</v>
      </c>
      <c r="D2" s="242"/>
    </row>
    <row r="3" spans="2:11" x14ac:dyDescent="0.2">
      <c r="B3" s="364"/>
      <c r="C3" s="365"/>
      <c r="D3" s="365"/>
      <c r="E3" s="365"/>
      <c r="F3" s="365"/>
      <c r="G3" s="365"/>
      <c r="H3" s="365"/>
      <c r="I3" s="365"/>
      <c r="J3" s="365"/>
      <c r="K3" s="366"/>
    </row>
    <row r="4" spans="2:11" x14ac:dyDescent="0.2">
      <c r="B4" s="367"/>
      <c r="C4" s="368"/>
      <c r="D4" s="368"/>
      <c r="E4" s="368"/>
      <c r="F4" s="368"/>
      <c r="G4" s="368"/>
      <c r="H4" s="368"/>
      <c r="I4" s="368"/>
      <c r="J4" s="368"/>
      <c r="K4" s="369"/>
    </row>
    <row r="5" spans="2:11" x14ac:dyDescent="0.2">
      <c r="B5" s="367"/>
      <c r="C5" s="368"/>
      <c r="D5" s="368"/>
      <c r="E5" s="368"/>
      <c r="F5" s="368"/>
      <c r="G5" s="368"/>
      <c r="H5" s="368"/>
      <c r="I5" s="368"/>
      <c r="J5" s="368"/>
      <c r="K5" s="369"/>
    </row>
    <row r="6" spans="2:11" x14ac:dyDescent="0.2">
      <c r="B6" s="367"/>
      <c r="C6" s="368"/>
      <c r="D6" s="368"/>
      <c r="E6" s="368"/>
      <c r="F6" s="368"/>
      <c r="G6" s="368"/>
      <c r="H6" s="368"/>
      <c r="I6" s="368"/>
      <c r="J6" s="368"/>
      <c r="K6" s="369"/>
    </row>
    <row r="7" spans="2:11" x14ac:dyDescent="0.2">
      <c r="B7" s="367"/>
      <c r="C7" s="368"/>
      <c r="D7" s="368"/>
      <c r="E7" s="368"/>
      <c r="F7" s="368"/>
      <c r="G7" s="368"/>
      <c r="H7" s="368"/>
      <c r="I7" s="368"/>
      <c r="J7" s="368"/>
      <c r="K7" s="369"/>
    </row>
    <row r="8" spans="2:11" x14ac:dyDescent="0.2">
      <c r="B8" s="367"/>
      <c r="C8" s="368"/>
      <c r="D8" s="368"/>
      <c r="E8" s="368"/>
      <c r="F8" s="368"/>
      <c r="G8" s="368"/>
      <c r="H8" s="368"/>
      <c r="I8" s="368"/>
      <c r="J8" s="368"/>
      <c r="K8" s="369"/>
    </row>
    <row r="9" spans="2:11" x14ac:dyDescent="0.2">
      <c r="B9" s="367"/>
      <c r="C9" s="368"/>
      <c r="D9" s="368"/>
      <c r="E9" s="368"/>
      <c r="F9" s="368"/>
      <c r="G9" s="368"/>
      <c r="H9" s="368"/>
      <c r="I9" s="368"/>
      <c r="J9" s="368"/>
      <c r="K9" s="369"/>
    </row>
    <row r="10" spans="2:11" x14ac:dyDescent="0.2">
      <c r="B10" s="367"/>
      <c r="C10" s="368"/>
      <c r="D10" s="368"/>
      <c r="E10" s="368"/>
      <c r="F10" s="368"/>
      <c r="G10" s="368"/>
      <c r="H10" s="368"/>
      <c r="I10" s="368"/>
      <c r="J10" s="368"/>
      <c r="K10" s="369"/>
    </row>
    <row r="11" spans="2:11" x14ac:dyDescent="0.2">
      <c r="B11" s="367"/>
      <c r="C11" s="368"/>
      <c r="D11" s="368"/>
      <c r="E11" s="368"/>
      <c r="F11" s="368"/>
      <c r="G11" s="368"/>
      <c r="H11" s="368"/>
      <c r="I11" s="368"/>
      <c r="J11" s="368"/>
      <c r="K11" s="369"/>
    </row>
    <row r="12" spans="2:11" x14ac:dyDescent="0.2">
      <c r="B12" s="367"/>
      <c r="C12" s="368"/>
      <c r="D12" s="368"/>
      <c r="E12" s="368"/>
      <c r="F12" s="368"/>
      <c r="G12" s="368"/>
      <c r="H12" s="368"/>
      <c r="I12" s="368"/>
      <c r="J12" s="368"/>
      <c r="K12" s="369"/>
    </row>
    <row r="13" spans="2:11" x14ac:dyDescent="0.2">
      <c r="B13" s="367"/>
      <c r="C13" s="368"/>
      <c r="D13" s="368"/>
      <c r="E13" s="368"/>
      <c r="F13" s="368"/>
      <c r="G13" s="368"/>
      <c r="H13" s="368"/>
      <c r="I13" s="368"/>
      <c r="J13" s="368"/>
      <c r="K13" s="369"/>
    </row>
    <row r="14" spans="2:11" x14ac:dyDescent="0.2">
      <c r="B14" s="367"/>
      <c r="C14" s="368"/>
      <c r="D14" s="368"/>
      <c r="E14" s="368"/>
      <c r="F14" s="368"/>
      <c r="G14" s="368"/>
      <c r="H14" s="368"/>
      <c r="I14" s="368"/>
      <c r="J14" s="368"/>
      <c r="K14" s="369"/>
    </row>
    <row r="15" spans="2:11" x14ac:dyDescent="0.2">
      <c r="B15" s="367"/>
      <c r="C15" s="368"/>
      <c r="D15" s="368"/>
      <c r="E15" s="368"/>
      <c r="F15" s="368"/>
      <c r="G15" s="368"/>
      <c r="H15" s="368"/>
      <c r="I15" s="368"/>
      <c r="J15" s="368"/>
      <c r="K15" s="369"/>
    </row>
    <row r="16" spans="2:11" x14ac:dyDescent="0.2">
      <c r="B16" s="367"/>
      <c r="C16" s="368"/>
      <c r="D16" s="368"/>
      <c r="E16" s="368"/>
      <c r="F16" s="368"/>
      <c r="G16" s="368"/>
      <c r="H16" s="368"/>
      <c r="I16" s="368"/>
      <c r="J16" s="368"/>
      <c r="K16" s="369"/>
    </row>
    <row r="17" spans="2:11" x14ac:dyDescent="0.2">
      <c r="B17" s="367"/>
      <c r="C17" s="368"/>
      <c r="D17" s="368"/>
      <c r="E17" s="368"/>
      <c r="F17" s="368"/>
      <c r="G17" s="368"/>
      <c r="H17" s="368"/>
      <c r="I17" s="368"/>
      <c r="J17" s="368"/>
      <c r="K17" s="369"/>
    </row>
    <row r="18" spans="2:11" x14ac:dyDescent="0.2">
      <c r="B18" s="367"/>
      <c r="C18" s="368"/>
      <c r="D18" s="368"/>
      <c r="E18" s="368"/>
      <c r="F18" s="368"/>
      <c r="G18" s="368"/>
      <c r="H18" s="368"/>
      <c r="I18" s="368"/>
      <c r="J18" s="368"/>
      <c r="K18" s="369"/>
    </row>
    <row r="19" spans="2:11" x14ac:dyDescent="0.2">
      <c r="B19" s="367"/>
      <c r="C19" s="368"/>
      <c r="D19" s="368"/>
      <c r="E19" s="368"/>
      <c r="F19" s="368"/>
      <c r="G19" s="368"/>
      <c r="H19" s="368"/>
      <c r="I19" s="368"/>
      <c r="J19" s="368"/>
      <c r="K19" s="369"/>
    </row>
    <row r="20" spans="2:11" x14ac:dyDescent="0.2">
      <c r="B20" s="367"/>
      <c r="C20" s="368"/>
      <c r="D20" s="368"/>
      <c r="E20" s="368"/>
      <c r="F20" s="368"/>
      <c r="G20" s="368"/>
      <c r="H20" s="368"/>
      <c r="I20" s="368"/>
      <c r="J20" s="368"/>
      <c r="K20" s="369"/>
    </row>
    <row r="21" spans="2:11" x14ac:dyDescent="0.2">
      <c r="B21" s="367"/>
      <c r="C21" s="368"/>
      <c r="D21" s="368"/>
      <c r="E21" s="368"/>
      <c r="F21" s="368"/>
      <c r="G21" s="368"/>
      <c r="H21" s="368"/>
      <c r="I21" s="368"/>
      <c r="J21" s="368"/>
      <c r="K21" s="369"/>
    </row>
    <row r="22" spans="2:11" x14ac:dyDescent="0.2">
      <c r="B22" s="367"/>
      <c r="C22" s="368"/>
      <c r="D22" s="368"/>
      <c r="E22" s="368"/>
      <c r="F22" s="368"/>
      <c r="G22" s="368"/>
      <c r="H22" s="368"/>
      <c r="I22" s="368"/>
      <c r="J22" s="368"/>
      <c r="K22" s="369"/>
    </row>
    <row r="23" spans="2:11" x14ac:dyDescent="0.2">
      <c r="B23" s="367"/>
      <c r="C23" s="368"/>
      <c r="D23" s="368"/>
      <c r="E23" s="368"/>
      <c r="F23" s="368"/>
      <c r="G23" s="368"/>
      <c r="H23" s="368"/>
      <c r="I23" s="368"/>
      <c r="J23" s="368"/>
      <c r="K23" s="369"/>
    </row>
    <row r="24" spans="2:11" x14ac:dyDescent="0.2">
      <c r="B24" s="367"/>
      <c r="C24" s="368"/>
      <c r="D24" s="368"/>
      <c r="E24" s="368"/>
      <c r="F24" s="368"/>
      <c r="G24" s="368"/>
      <c r="H24" s="368"/>
      <c r="I24" s="368"/>
      <c r="J24" s="368"/>
      <c r="K24" s="369"/>
    </row>
    <row r="25" spans="2:11" x14ac:dyDescent="0.2">
      <c r="B25" s="367"/>
      <c r="C25" s="368"/>
      <c r="D25" s="368"/>
      <c r="E25" s="368"/>
      <c r="F25" s="368"/>
      <c r="G25" s="368"/>
      <c r="H25" s="368"/>
      <c r="I25" s="368"/>
      <c r="J25" s="368"/>
      <c r="K25" s="369"/>
    </row>
    <row r="26" spans="2:11" x14ac:dyDescent="0.2">
      <c r="B26" s="367"/>
      <c r="C26" s="368"/>
      <c r="D26" s="368"/>
      <c r="E26" s="368"/>
      <c r="F26" s="368"/>
      <c r="G26" s="368"/>
      <c r="H26" s="368"/>
      <c r="I26" s="368"/>
      <c r="J26" s="368"/>
      <c r="K26" s="369"/>
    </row>
    <row r="27" spans="2:11" x14ac:dyDescent="0.2">
      <c r="B27" s="367"/>
      <c r="C27" s="368"/>
      <c r="D27" s="368"/>
      <c r="E27" s="368"/>
      <c r="F27" s="368"/>
      <c r="G27" s="368"/>
      <c r="H27" s="368"/>
      <c r="I27" s="368"/>
      <c r="J27" s="368"/>
      <c r="K27" s="369"/>
    </row>
    <row r="28" spans="2:11" x14ac:dyDescent="0.2">
      <c r="B28" s="367"/>
      <c r="C28" s="368"/>
      <c r="D28" s="368"/>
      <c r="E28" s="368"/>
      <c r="F28" s="368"/>
      <c r="G28" s="368"/>
      <c r="H28" s="368"/>
      <c r="I28" s="368"/>
      <c r="J28" s="368"/>
      <c r="K28" s="369"/>
    </row>
    <row r="29" spans="2:11" x14ac:dyDescent="0.2">
      <c r="B29" s="367"/>
      <c r="C29" s="368"/>
      <c r="D29" s="368"/>
      <c r="E29" s="368"/>
      <c r="F29" s="368"/>
      <c r="G29" s="368"/>
      <c r="H29" s="368"/>
      <c r="I29" s="368"/>
      <c r="J29" s="368"/>
      <c r="K29" s="369"/>
    </row>
    <row r="30" spans="2:11" x14ac:dyDescent="0.2">
      <c r="B30" s="367"/>
      <c r="C30" s="368"/>
      <c r="D30" s="368"/>
      <c r="E30" s="368"/>
      <c r="F30" s="368"/>
      <c r="G30" s="368"/>
      <c r="H30" s="368"/>
      <c r="I30" s="368"/>
      <c r="J30" s="368"/>
      <c r="K30" s="369"/>
    </row>
    <row r="31" spans="2:11" x14ac:dyDescent="0.2">
      <c r="B31" s="367"/>
      <c r="C31" s="368"/>
      <c r="D31" s="368"/>
      <c r="E31" s="368"/>
      <c r="F31" s="368"/>
      <c r="G31" s="368"/>
      <c r="H31" s="368"/>
      <c r="I31" s="368"/>
      <c r="J31" s="368"/>
      <c r="K31" s="369"/>
    </row>
    <row r="32" spans="2:11" x14ac:dyDescent="0.2">
      <c r="B32" s="367"/>
      <c r="C32" s="368"/>
      <c r="D32" s="368"/>
      <c r="E32" s="368"/>
      <c r="F32" s="368"/>
      <c r="G32" s="368"/>
      <c r="H32" s="368"/>
      <c r="I32" s="368"/>
      <c r="J32" s="368"/>
      <c r="K32" s="369"/>
    </row>
    <row r="33" spans="2:11" x14ac:dyDescent="0.2">
      <c r="B33" s="367"/>
      <c r="C33" s="368"/>
      <c r="D33" s="368"/>
      <c r="E33" s="368"/>
      <c r="F33" s="368"/>
      <c r="G33" s="368"/>
      <c r="H33" s="368"/>
      <c r="I33" s="368"/>
      <c r="J33" s="368"/>
      <c r="K33" s="369"/>
    </row>
    <row r="34" spans="2:11" x14ac:dyDescent="0.2">
      <c r="B34" s="367"/>
      <c r="C34" s="368"/>
      <c r="D34" s="368"/>
      <c r="E34" s="368"/>
      <c r="F34" s="368"/>
      <c r="G34" s="368"/>
      <c r="H34" s="368"/>
      <c r="I34" s="368"/>
      <c r="J34" s="368"/>
      <c r="K34" s="369"/>
    </row>
    <row r="35" spans="2:11" x14ac:dyDescent="0.2">
      <c r="B35" s="367"/>
      <c r="C35" s="368"/>
      <c r="D35" s="368"/>
      <c r="E35" s="368"/>
      <c r="F35" s="368"/>
      <c r="G35" s="368"/>
      <c r="H35" s="368"/>
      <c r="I35" s="368"/>
      <c r="J35" s="368"/>
      <c r="K35" s="369"/>
    </row>
    <row r="36" spans="2:11" x14ac:dyDescent="0.2">
      <c r="B36" s="367"/>
      <c r="C36" s="368"/>
      <c r="D36" s="368"/>
      <c r="E36" s="368"/>
      <c r="F36" s="368"/>
      <c r="G36" s="368"/>
      <c r="H36" s="368"/>
      <c r="I36" s="368"/>
      <c r="J36" s="368"/>
      <c r="K36" s="369"/>
    </row>
    <row r="37" spans="2:11" x14ac:dyDescent="0.2">
      <c r="B37" s="370"/>
      <c r="C37" s="371"/>
      <c r="D37" s="371"/>
      <c r="E37" s="371"/>
      <c r="F37" s="371"/>
      <c r="G37" s="371"/>
      <c r="H37" s="371"/>
      <c r="I37" s="371"/>
      <c r="J37" s="371"/>
      <c r="K37" s="372"/>
    </row>
    <row r="38" spans="2:11" x14ac:dyDescent="0.2"/>
    <row r="39" spans="2:11" x14ac:dyDescent="0.2"/>
  </sheetData>
  <sheetProtection password="F32C" sheet="1" objects="1" scenarios="1"/>
  <mergeCells count="1">
    <mergeCell ref="B3:K3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2:ED659"/>
  <sheetViews>
    <sheetView zoomScaleNormal="100" workbookViewId="0">
      <selection activeCell="I47" sqref="I47"/>
    </sheetView>
  </sheetViews>
  <sheetFormatPr defaultRowHeight="12.75" x14ac:dyDescent="0.2"/>
  <cols>
    <col min="1" max="1" width="12" style="253" customWidth="1"/>
    <col min="2" max="2" width="8" style="253" customWidth="1"/>
    <col min="3" max="3" width="8.85546875" style="253" bestFit="1" customWidth="1"/>
    <col min="4" max="4" width="21.28515625" style="253" customWidth="1"/>
    <col min="5" max="5" width="14.42578125" style="253" customWidth="1"/>
    <col min="6" max="6" width="8.5703125" style="253" bestFit="1" customWidth="1"/>
    <col min="7" max="7" width="13.140625" style="253" customWidth="1"/>
    <col min="8" max="8" width="13.5703125" style="253" customWidth="1"/>
    <col min="9" max="9" width="10.28515625" style="253" bestFit="1" customWidth="1"/>
    <col min="10" max="10" width="10.28515625" style="253" customWidth="1"/>
    <col min="11" max="11" width="17.7109375" style="225" customWidth="1"/>
    <col min="12" max="16384" width="9.140625" style="225"/>
  </cols>
  <sheetData>
    <row r="2" spans="1:134" x14ac:dyDescent="0.2">
      <c r="AA2" s="225" t="s">
        <v>185</v>
      </c>
      <c r="AQ2" s="225" t="s">
        <v>184</v>
      </c>
    </row>
    <row r="3" spans="1:134" x14ac:dyDescent="0.2">
      <c r="C3" s="254" t="str">
        <f>Voorblad!A17</f>
        <v>Naam</v>
      </c>
      <c r="D3" s="254" t="str">
        <f>Voorblad!F41</f>
        <v>Totaal voorlopig budget Zvw 2019</v>
      </c>
      <c r="E3" s="254" t="str">
        <f>Voorblad!F42</f>
        <v>Totaal voorlopige opbrengsten Zvw 2019</v>
      </c>
      <c r="F3" s="254" t="str">
        <f>Voorblad!F43</f>
        <v>Aanvraag voorlopig opbrengstresultaat Zvw 2019</v>
      </c>
      <c r="G3" s="254" t="str">
        <f>Voorblad!F44</f>
        <v xml:space="preserve">Verdeelsleutel voorcalculatie </v>
      </c>
      <c r="H3" s="253" t="s">
        <v>47</v>
      </c>
      <c r="I3" s="253" t="s">
        <v>49</v>
      </c>
      <c r="J3" s="253" t="s">
        <v>50</v>
      </c>
      <c r="K3" s="253" t="s">
        <v>51</v>
      </c>
      <c r="L3" s="253" t="s">
        <v>52</v>
      </c>
      <c r="M3" s="253" t="s">
        <v>53</v>
      </c>
      <c r="N3" s="253" t="s">
        <v>54</v>
      </c>
      <c r="O3" s="253" t="s">
        <v>55</v>
      </c>
      <c r="P3" s="253" t="s">
        <v>56</v>
      </c>
      <c r="Q3" s="253" t="s">
        <v>57</v>
      </c>
      <c r="R3" s="255" t="s">
        <v>59</v>
      </c>
      <c r="S3" s="255" t="s">
        <v>61</v>
      </c>
      <c r="T3" s="255" t="s">
        <v>62</v>
      </c>
      <c r="U3" s="255" t="s">
        <v>63</v>
      </c>
      <c r="V3" s="255" t="s">
        <v>64</v>
      </c>
      <c r="W3" s="255" t="s">
        <v>66</v>
      </c>
      <c r="X3" s="255" t="s">
        <v>68</v>
      </c>
      <c r="Y3" s="255" t="s">
        <v>76</v>
      </c>
      <c r="Z3" s="255" t="s">
        <v>141</v>
      </c>
      <c r="AA3" s="255" t="s">
        <v>165</v>
      </c>
      <c r="AB3" s="255" t="s">
        <v>165</v>
      </c>
      <c r="AC3" s="255" t="s">
        <v>165</v>
      </c>
      <c r="AD3" s="255" t="s">
        <v>165</v>
      </c>
      <c r="AE3" s="255" t="s">
        <v>165</v>
      </c>
      <c r="AF3" s="255" t="s">
        <v>165</v>
      </c>
      <c r="AG3" s="255" t="s">
        <v>165</v>
      </c>
      <c r="AH3" s="253" t="s">
        <v>166</v>
      </c>
      <c r="AI3" s="253" t="s">
        <v>166</v>
      </c>
      <c r="AJ3" s="253" t="s">
        <v>166</v>
      </c>
      <c r="AK3" s="253" t="s">
        <v>166</v>
      </c>
      <c r="AL3" s="253" t="s">
        <v>166</v>
      </c>
      <c r="AM3" s="253" t="s">
        <v>166</v>
      </c>
      <c r="AN3" s="253" t="s">
        <v>166</v>
      </c>
      <c r="AO3" s="255" t="s">
        <v>168</v>
      </c>
      <c r="AP3" s="255" t="s">
        <v>133</v>
      </c>
      <c r="AQ3" s="256" t="s">
        <v>165</v>
      </c>
      <c r="AR3" s="256" t="s">
        <v>165</v>
      </c>
      <c r="AS3" s="256" t="s">
        <v>165</v>
      </c>
      <c r="AT3" s="256" t="s">
        <v>165</v>
      </c>
      <c r="AU3" s="256" t="s">
        <v>165</v>
      </c>
      <c r="AV3" s="257" t="s">
        <v>166</v>
      </c>
      <c r="AW3" s="257" t="s">
        <v>166</v>
      </c>
      <c r="AX3" s="257" t="s">
        <v>166</v>
      </c>
      <c r="AY3" s="257" t="s">
        <v>166</v>
      </c>
      <c r="AZ3" s="257" t="s">
        <v>166</v>
      </c>
      <c r="BA3" s="254" t="e">
        <f>#REF!</f>
        <v>#REF!</v>
      </c>
      <c r="BB3" s="254" t="e">
        <f>#REF!</f>
        <v>#REF!</v>
      </c>
      <c r="BC3" s="254" t="e">
        <f>#REF!</f>
        <v>#REF!</v>
      </c>
      <c r="BD3" s="254" t="e">
        <f>#REF!</f>
        <v>#REF!</v>
      </c>
      <c r="BE3" s="254" t="e">
        <f>#REF!</f>
        <v>#REF!</v>
      </c>
      <c r="BF3" s="254" t="e">
        <f>#REF!</f>
        <v>#REF!</v>
      </c>
      <c r="BG3" s="254" t="e">
        <f>#REF!</f>
        <v>#REF!</v>
      </c>
      <c r="BH3" s="254" t="e">
        <f>#REF!</f>
        <v>#REF!</v>
      </c>
      <c r="BI3" s="254" t="e">
        <f>#REF!</f>
        <v>#REF!</v>
      </c>
      <c r="BJ3" s="254" t="e">
        <f>#REF!</f>
        <v>#REF!</v>
      </c>
      <c r="BK3" s="254" t="e">
        <f>#REF!</f>
        <v>#REF!</v>
      </c>
      <c r="BL3" s="254" t="e">
        <f>#REF!</f>
        <v>#REF!</v>
      </c>
      <c r="BM3" s="254" t="e">
        <f>#REF!</f>
        <v>#REF!</v>
      </c>
      <c r="BN3" s="254" t="e">
        <f>#REF!</f>
        <v>#REF!</v>
      </c>
      <c r="BO3" s="254" t="e">
        <f>#REF!</f>
        <v>#REF!</v>
      </c>
      <c r="BP3" s="254" t="e">
        <f>#REF!</f>
        <v>#REF!</v>
      </c>
      <c r="BQ3" s="254" t="e">
        <f>#REF!</f>
        <v>#REF!</v>
      </c>
      <c r="BR3" s="254" t="e">
        <f>#REF!</f>
        <v>#REF!</v>
      </c>
      <c r="BS3" s="254" t="e">
        <f>#REF!</f>
        <v>#REF!</v>
      </c>
      <c r="BT3" s="254" t="e">
        <f>#REF!</f>
        <v>#REF!</v>
      </c>
      <c r="BU3" s="254" t="e">
        <f>#REF!</f>
        <v>#REF!</v>
      </c>
      <c r="BV3" s="254" t="e">
        <f>#REF!</f>
        <v>#REF!</v>
      </c>
      <c r="BW3" s="254" t="e">
        <f>#REF!</f>
        <v>#REF!</v>
      </c>
      <c r="BX3" s="254" t="e">
        <f>#REF!</f>
        <v>#REF!</v>
      </c>
      <c r="BY3" s="254" t="e">
        <f>#REF!</f>
        <v>#REF!</v>
      </c>
      <c r="BZ3" s="254" t="e">
        <f>#REF!</f>
        <v>#REF!</v>
      </c>
      <c r="CA3" s="254" t="e">
        <f>#REF!</f>
        <v>#REF!</v>
      </c>
      <c r="CB3" s="254" t="e">
        <f>#REF!</f>
        <v>#REF!</v>
      </c>
      <c r="CC3" s="254" t="e">
        <f>#REF!</f>
        <v>#REF!</v>
      </c>
      <c r="CD3" s="254" t="e">
        <f>#REF!</f>
        <v>#REF!</v>
      </c>
      <c r="CE3" s="254" t="e">
        <f>#REF!</f>
        <v>#REF!</v>
      </c>
      <c r="CF3" s="254" t="e">
        <f>#REF!</f>
        <v>#REF!</v>
      </c>
      <c r="CG3" s="254" t="e">
        <f>#REF!</f>
        <v>#REF!</v>
      </c>
      <c r="CH3" s="254" t="e">
        <f>#REF!</f>
        <v>#REF!</v>
      </c>
      <c r="CI3" s="254" t="e">
        <f>#REF!</f>
        <v>#REF!</v>
      </c>
      <c r="CJ3" s="254" t="e">
        <f>#REF!</f>
        <v>#REF!</v>
      </c>
      <c r="CK3" s="254" t="e">
        <f>#REF!</f>
        <v>#REF!</v>
      </c>
      <c r="CL3" s="254" t="e">
        <f>#REF!</f>
        <v>#REF!</v>
      </c>
      <c r="CM3" s="254" t="e">
        <f>#REF!</f>
        <v>#REF!</v>
      </c>
      <c r="CN3" s="254" t="e">
        <f>#REF!</f>
        <v>#REF!</v>
      </c>
      <c r="CO3" s="254" t="e">
        <f>#REF!</f>
        <v>#REF!</v>
      </c>
      <c r="CP3" s="254" t="e">
        <f>#REF!</f>
        <v>#REF!</v>
      </c>
      <c r="CQ3" s="254" t="e">
        <f>#REF!</f>
        <v>#REF!</v>
      </c>
      <c r="CR3" s="254" t="e">
        <f>#REF!</f>
        <v>#REF!</v>
      </c>
      <c r="CS3" s="254" t="e">
        <f>#REF!</f>
        <v>#REF!</v>
      </c>
      <c r="CT3" s="254" t="e">
        <f>#REF!</f>
        <v>#REF!</v>
      </c>
      <c r="CU3" s="254" t="e">
        <f>#REF!</f>
        <v>#REF!</v>
      </c>
      <c r="CV3" s="254" t="e">
        <f>#REF!</f>
        <v>#REF!</v>
      </c>
      <c r="CW3" s="254" t="e">
        <f>#REF!</f>
        <v>#REF!</v>
      </c>
      <c r="CX3" s="254" t="e">
        <f>#REF!</f>
        <v>#REF!</v>
      </c>
      <c r="CY3" s="254" t="e">
        <f>#REF!</f>
        <v>#REF!</v>
      </c>
      <c r="CZ3" s="254" t="e">
        <f>#REF!</f>
        <v>#REF!</v>
      </c>
      <c r="DA3" s="254" t="e">
        <f>#REF!</f>
        <v>#REF!</v>
      </c>
      <c r="DB3" s="254" t="e">
        <f>#REF!</f>
        <v>#REF!</v>
      </c>
      <c r="DC3" s="254" t="e">
        <f>#REF!</f>
        <v>#REF!</v>
      </c>
      <c r="DD3" s="254" t="e">
        <f>#REF!</f>
        <v>#REF!</v>
      </c>
      <c r="DE3" s="254" t="e">
        <f>#REF!</f>
        <v>#REF!</v>
      </c>
      <c r="DF3" s="254" t="e">
        <f>#REF!</f>
        <v>#REF!</v>
      </c>
      <c r="DG3" s="254" t="e">
        <f>#REF!</f>
        <v>#REF!</v>
      </c>
      <c r="DH3" s="254" t="e">
        <f>#REF!</f>
        <v>#REF!</v>
      </c>
      <c r="DI3" s="254" t="e">
        <f>#REF!</f>
        <v>#REF!</v>
      </c>
      <c r="DJ3" s="254" t="e">
        <f>#REF!</f>
        <v>#REF!</v>
      </c>
      <c r="DK3" s="254" t="e">
        <f>#REF!</f>
        <v>#REF!</v>
      </c>
      <c r="DL3" s="254" t="e">
        <f>#REF!</f>
        <v>#REF!</v>
      </c>
      <c r="DM3" s="254" t="e">
        <f>#REF!</f>
        <v>#REF!</v>
      </c>
      <c r="DN3" s="254" t="e">
        <f>#REF!</f>
        <v>#REF!</v>
      </c>
      <c r="DO3" s="254" t="e">
        <f>#REF!</f>
        <v>#REF!</v>
      </c>
      <c r="DP3" s="254" t="e">
        <f>#REF!</f>
        <v>#REF!</v>
      </c>
      <c r="DQ3" s="254" t="e">
        <f>#REF!</f>
        <v>#REF!</v>
      </c>
      <c r="DR3" s="254" t="e">
        <f>#REF!</f>
        <v>#REF!</v>
      </c>
      <c r="DS3" s="254" t="e">
        <f>#REF!</f>
        <v>#REF!</v>
      </c>
      <c r="DT3" s="254" t="e">
        <f>#REF!</f>
        <v>#REF!</v>
      </c>
      <c r="DU3" s="254" t="s">
        <v>41</v>
      </c>
      <c r="DV3" s="254" t="s">
        <v>33</v>
      </c>
      <c r="DW3" s="254" t="s">
        <v>34</v>
      </c>
      <c r="DX3" s="254" t="s">
        <v>35</v>
      </c>
      <c r="DY3" s="225" t="s">
        <v>37</v>
      </c>
      <c r="DZ3" s="225" t="s">
        <v>38</v>
      </c>
      <c r="EA3" s="225" t="s">
        <v>39</v>
      </c>
      <c r="EB3" s="225" t="s">
        <v>40</v>
      </c>
      <c r="EC3" s="225" t="s">
        <v>44</v>
      </c>
      <c r="ED3" s="225" t="s">
        <v>45</v>
      </c>
    </row>
    <row r="4" spans="1:134" x14ac:dyDescent="0.2">
      <c r="A4" s="258" t="s">
        <v>36</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c r="DM4" s="259"/>
      <c r="DN4" s="259"/>
      <c r="DO4" s="259"/>
      <c r="DP4" s="259"/>
      <c r="DQ4" s="259"/>
      <c r="DR4" s="259"/>
      <c r="DS4" s="259"/>
      <c r="DT4" s="259"/>
      <c r="DU4" s="259"/>
      <c r="DV4" s="259"/>
      <c r="DW4" s="259"/>
      <c r="DX4" s="259"/>
    </row>
    <row r="5" spans="1:134" x14ac:dyDescent="0.2">
      <c r="A5" s="260" t="s">
        <v>32</v>
      </c>
      <c r="B5" s="261" t="s">
        <v>30</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c r="DM5" s="259"/>
      <c r="DN5" s="259"/>
      <c r="DO5" s="259"/>
      <c r="DP5" s="259"/>
      <c r="DQ5" s="259"/>
      <c r="DR5" s="259"/>
      <c r="DS5" s="259"/>
      <c r="DT5" s="259"/>
      <c r="DU5" s="259"/>
      <c r="DV5" s="259"/>
      <c r="DW5" s="259"/>
      <c r="DX5" s="259"/>
    </row>
    <row r="6" spans="1:134" x14ac:dyDescent="0.2">
      <c r="A6" s="262">
        <v>450</v>
      </c>
      <c r="B6" s="263">
        <f>Voorblad!H12</f>
        <v>0</v>
      </c>
      <c r="C6" s="264">
        <f>Voorblad!C17</f>
        <v>0</v>
      </c>
      <c r="D6" s="264">
        <f>Voorblad!O41</f>
        <v>0</v>
      </c>
      <c r="E6" s="264">
        <f>Voorblad!O42</f>
        <v>0</v>
      </c>
      <c r="F6" s="264">
        <f>Voorblad!O43</f>
        <v>0</v>
      </c>
      <c r="G6" s="264">
        <f>Voorblad!O44</f>
        <v>0</v>
      </c>
      <c r="H6" s="264">
        <f>E10</f>
        <v>0</v>
      </c>
      <c r="I6" s="264">
        <f>E11</f>
        <v>0</v>
      </c>
      <c r="J6" s="264">
        <f>E12</f>
        <v>0</v>
      </c>
      <c r="K6" s="264">
        <f>E13</f>
        <v>0</v>
      </c>
      <c r="L6" s="264">
        <f>E14</f>
        <v>0</v>
      </c>
      <c r="M6" s="264">
        <f>E15</f>
        <v>0</v>
      </c>
      <c r="N6" s="264">
        <f>E16</f>
        <v>0</v>
      </c>
      <c r="O6" s="264">
        <f>E17</f>
        <v>0</v>
      </c>
      <c r="P6" s="264">
        <f>E18</f>
        <v>0</v>
      </c>
      <c r="Q6" s="264">
        <f>E19</f>
        <v>0</v>
      </c>
      <c r="R6" s="264">
        <f>E20</f>
        <v>0</v>
      </c>
      <c r="S6" s="264">
        <f>E21</f>
        <v>0</v>
      </c>
      <c r="T6" s="264">
        <f>E22</f>
        <v>0</v>
      </c>
      <c r="U6" s="264">
        <f>E23</f>
        <v>0</v>
      </c>
      <c r="V6" s="264">
        <f>E24</f>
        <v>0</v>
      </c>
      <c r="W6" s="264">
        <f>E25</f>
        <v>0</v>
      </c>
      <c r="X6" s="264">
        <f>E26</f>
        <v>0</v>
      </c>
      <c r="Y6" s="264">
        <f>E27</f>
        <v>0</v>
      </c>
      <c r="Z6" s="264">
        <f>E28</f>
        <v>0</v>
      </c>
      <c r="AA6" s="264">
        <f>E29</f>
        <v>0</v>
      </c>
      <c r="AB6" s="264">
        <f>E30</f>
        <v>0</v>
      </c>
      <c r="AC6" s="264">
        <f>E31</f>
        <v>0</v>
      </c>
      <c r="AD6" s="264">
        <f>E32</f>
        <v>0</v>
      </c>
      <c r="AE6" s="264">
        <f>E33</f>
        <v>0</v>
      </c>
      <c r="AF6" s="264">
        <f>E34</f>
        <v>0</v>
      </c>
      <c r="AG6" s="264">
        <f>E35</f>
        <v>0</v>
      </c>
      <c r="AH6" s="264">
        <f>G29</f>
        <v>0</v>
      </c>
      <c r="AI6" s="264">
        <f>G30</f>
        <v>0</v>
      </c>
      <c r="AJ6" s="264">
        <f>G31</f>
        <v>0</v>
      </c>
      <c r="AK6" s="264">
        <f>G32</f>
        <v>0</v>
      </c>
      <c r="AL6" s="264">
        <f>G33</f>
        <v>0</v>
      </c>
      <c r="AM6" s="264">
        <f>G34</f>
        <v>0</v>
      </c>
      <c r="AN6" s="264">
        <f>G35</f>
        <v>0</v>
      </c>
      <c r="AO6" s="264">
        <f>E36</f>
        <v>0</v>
      </c>
      <c r="AP6" s="264">
        <f>E37</f>
        <v>0</v>
      </c>
      <c r="AQ6" s="264">
        <f>E38</f>
        <v>0</v>
      </c>
      <c r="AR6" s="264">
        <f>E39</f>
        <v>0</v>
      </c>
      <c r="AS6" s="264">
        <f>E40</f>
        <v>0</v>
      </c>
      <c r="AT6" s="264">
        <f>E41</f>
        <v>0</v>
      </c>
      <c r="AU6" s="264">
        <f>E42</f>
        <v>0</v>
      </c>
      <c r="AV6" s="264">
        <f>G38</f>
        <v>0</v>
      </c>
      <c r="AW6" s="264">
        <f>G39</f>
        <v>0</v>
      </c>
      <c r="AX6" s="264">
        <f>G40</f>
        <v>0</v>
      </c>
      <c r="AY6" s="264">
        <f>G41</f>
        <v>0</v>
      </c>
      <c r="AZ6" s="264">
        <f>G42</f>
        <v>0</v>
      </c>
      <c r="BA6" s="264" t="e">
        <f>#REF!</f>
        <v>#REF!</v>
      </c>
      <c r="BB6" s="264" t="e">
        <f>#REF!</f>
        <v>#REF!</v>
      </c>
      <c r="BC6" s="264" t="e">
        <f>#REF!</f>
        <v>#REF!</v>
      </c>
      <c r="BD6" s="264" t="e">
        <f>#REF!</f>
        <v>#REF!</v>
      </c>
      <c r="BE6" s="264" t="e">
        <f>#REF!</f>
        <v>#REF!</v>
      </c>
      <c r="BF6" s="264" t="e">
        <f>#REF!</f>
        <v>#REF!</v>
      </c>
      <c r="BG6" s="264" t="e">
        <f>#REF!</f>
        <v>#REF!</v>
      </c>
      <c r="BH6" s="264" t="e">
        <f>#REF!</f>
        <v>#REF!</v>
      </c>
      <c r="BI6" s="264" t="e">
        <f>#REF!</f>
        <v>#REF!</v>
      </c>
      <c r="BJ6" s="264" t="e">
        <f>#REF!</f>
        <v>#REF!</v>
      </c>
      <c r="BK6" s="264" t="e">
        <f>#REF!</f>
        <v>#REF!</v>
      </c>
      <c r="BL6" s="264" t="e">
        <f>#REF!</f>
        <v>#REF!</v>
      </c>
      <c r="BM6" s="264" t="e">
        <f>#REF!</f>
        <v>#REF!</v>
      </c>
      <c r="BN6" s="264" t="e">
        <f>#REF!</f>
        <v>#REF!</v>
      </c>
      <c r="BO6" s="264" t="e">
        <f>#REF!</f>
        <v>#REF!</v>
      </c>
      <c r="BP6" s="264" t="e">
        <f>#REF!</f>
        <v>#REF!</v>
      </c>
      <c r="BQ6" s="264" t="e">
        <f>#REF!</f>
        <v>#REF!</v>
      </c>
      <c r="BR6" s="264" t="e">
        <f>#REF!</f>
        <v>#REF!</v>
      </c>
      <c r="BS6" s="264" t="e">
        <f>#REF!</f>
        <v>#REF!</v>
      </c>
      <c r="BT6" s="264" t="e">
        <f>#REF!</f>
        <v>#REF!</v>
      </c>
      <c r="BU6" s="264" t="e">
        <f>#REF!</f>
        <v>#REF!</v>
      </c>
      <c r="BV6" s="264" t="e">
        <f>#REF!</f>
        <v>#REF!</v>
      </c>
      <c r="BW6" s="264" t="e">
        <f>#REF!</f>
        <v>#REF!</v>
      </c>
      <c r="BX6" s="264" t="e">
        <f>#REF!</f>
        <v>#REF!</v>
      </c>
      <c r="BY6" s="264" t="e">
        <f>#REF!</f>
        <v>#REF!</v>
      </c>
      <c r="BZ6" s="264" t="e">
        <f>#REF!</f>
        <v>#REF!</v>
      </c>
      <c r="CA6" s="264" t="e">
        <f>#REF!</f>
        <v>#REF!</v>
      </c>
      <c r="CB6" s="264" t="e">
        <f>#REF!</f>
        <v>#REF!</v>
      </c>
      <c r="CC6" s="264" t="e">
        <f>#REF!</f>
        <v>#REF!</v>
      </c>
      <c r="CD6" s="264" t="e">
        <f>#REF!</f>
        <v>#REF!</v>
      </c>
      <c r="CE6" s="264" t="e">
        <f>#REF!</f>
        <v>#REF!</v>
      </c>
      <c r="CF6" s="264" t="e">
        <f>#REF!</f>
        <v>#REF!</v>
      </c>
      <c r="CG6" s="264" t="e">
        <f>#REF!</f>
        <v>#REF!</v>
      </c>
      <c r="CH6" s="264" t="e">
        <f>#REF!</f>
        <v>#REF!</v>
      </c>
      <c r="CI6" s="264" t="e">
        <f>#REF!</f>
        <v>#REF!</v>
      </c>
      <c r="CJ6" s="264" t="e">
        <f>#REF!</f>
        <v>#REF!</v>
      </c>
      <c r="CK6" s="264" t="e">
        <f>#REF!</f>
        <v>#REF!</v>
      </c>
      <c r="CL6" s="264" t="e">
        <f>#REF!</f>
        <v>#REF!</v>
      </c>
      <c r="CM6" s="264" t="e">
        <f>#REF!</f>
        <v>#REF!</v>
      </c>
      <c r="CN6" s="264" t="e">
        <f>#REF!</f>
        <v>#REF!</v>
      </c>
      <c r="CO6" s="264" t="e">
        <f>#REF!</f>
        <v>#REF!</v>
      </c>
      <c r="CP6" s="264" t="e">
        <f>#REF!</f>
        <v>#REF!</v>
      </c>
      <c r="CQ6" s="264" t="e">
        <f>#REF!</f>
        <v>#REF!</v>
      </c>
      <c r="CR6" s="264" t="e">
        <f>#REF!</f>
        <v>#REF!</v>
      </c>
      <c r="CS6" s="264" t="e">
        <f>#REF!</f>
        <v>#REF!</v>
      </c>
      <c r="CT6" s="264" t="e">
        <f>#REF!</f>
        <v>#REF!</v>
      </c>
      <c r="CU6" s="264" t="e">
        <f>#REF!</f>
        <v>#REF!</v>
      </c>
      <c r="CV6" s="264" t="e">
        <f>#REF!</f>
        <v>#REF!</v>
      </c>
      <c r="CW6" s="264" t="e">
        <f>#REF!</f>
        <v>#REF!</v>
      </c>
      <c r="CX6" s="264" t="e">
        <f>#REF!</f>
        <v>#REF!</v>
      </c>
      <c r="CY6" s="264" t="e">
        <f>#REF!</f>
        <v>#REF!</v>
      </c>
      <c r="CZ6" s="264" t="e">
        <f>#REF!</f>
        <v>#REF!</v>
      </c>
      <c r="DA6" s="264" t="e">
        <f>#REF!</f>
        <v>#REF!</v>
      </c>
      <c r="DB6" s="264" t="e">
        <f>#REF!</f>
        <v>#REF!</v>
      </c>
      <c r="DC6" s="264" t="e">
        <f>#REF!</f>
        <v>#REF!</v>
      </c>
      <c r="DD6" s="264" t="e">
        <f>#REF!</f>
        <v>#REF!</v>
      </c>
      <c r="DE6" s="264" t="e">
        <f>#REF!</f>
        <v>#REF!</v>
      </c>
      <c r="DF6" s="264" t="e">
        <f>#REF!</f>
        <v>#REF!</v>
      </c>
      <c r="DG6" s="264" t="e">
        <f>#REF!</f>
        <v>#REF!</v>
      </c>
      <c r="DH6" s="264" t="e">
        <f>#REF!</f>
        <v>#REF!</v>
      </c>
      <c r="DI6" s="264" t="e">
        <f>#REF!</f>
        <v>#REF!</v>
      </c>
      <c r="DJ6" s="264" t="e">
        <f>#REF!</f>
        <v>#REF!</v>
      </c>
      <c r="DK6" s="264" t="e">
        <f>#REF!</f>
        <v>#REF!</v>
      </c>
      <c r="DL6" s="264" t="e">
        <f>#REF!</f>
        <v>#REF!</v>
      </c>
      <c r="DM6" s="264" t="e">
        <f>#REF!</f>
        <v>#REF!</v>
      </c>
      <c r="DN6" s="264" t="e">
        <f>#REF!</f>
        <v>#REF!</v>
      </c>
      <c r="DO6" s="264" t="e">
        <f>#REF!</f>
        <v>#REF!</v>
      </c>
      <c r="DP6" s="264" t="e">
        <f>#REF!</f>
        <v>#REF!</v>
      </c>
      <c r="DQ6" s="264" t="e">
        <f>#REF!</f>
        <v>#REF!</v>
      </c>
      <c r="DR6" s="264" t="e">
        <f>#REF!</f>
        <v>#REF!</v>
      </c>
      <c r="DS6" s="264" t="e">
        <f>#REF!</f>
        <v>#REF!</v>
      </c>
      <c r="DT6" s="264" t="e">
        <f>#REF!</f>
        <v>#REF!</v>
      </c>
      <c r="DU6" s="264">
        <f>IF(Voorblad!H13="nee",#REF!,0)</f>
        <v>0</v>
      </c>
      <c r="DV6" s="265" t="e">
        <f>IF(#REF!="ja",#REF!,#REF!)</f>
        <v>#REF!</v>
      </c>
      <c r="DW6" s="265" t="e">
        <f>IF(#REF!="ja",#REF!,#REF!)</f>
        <v>#REF!</v>
      </c>
      <c r="DX6" s="265" t="e">
        <f>IF(#REF!="ja",#REF!,#REF!)</f>
        <v>#REF!</v>
      </c>
      <c r="DY6" s="225">
        <v>-233066.57380004227</v>
      </c>
      <c r="DZ6" s="225">
        <v>-2.5212217994274619E-3</v>
      </c>
      <c r="EA6" s="225">
        <v>92208849.426199958</v>
      </c>
      <c r="EB6" s="225">
        <v>6743535.5738000423</v>
      </c>
      <c r="EC6" s="225" t="e">
        <f>#REF!</f>
        <v>#REF!</v>
      </c>
      <c r="ED6" s="266" t="e">
        <f>#REF!</f>
        <v>#REF!</v>
      </c>
    </row>
    <row r="10" spans="1:134" x14ac:dyDescent="0.2">
      <c r="D10" s="257" t="s">
        <v>47</v>
      </c>
      <c r="E10" s="267">
        <f>Budgetparameters!F3</f>
        <v>0</v>
      </c>
    </row>
    <row r="11" spans="1:134" x14ac:dyDescent="0.2">
      <c r="D11" s="257" t="s">
        <v>49</v>
      </c>
      <c r="E11" s="267">
        <f>Budgetparameters!F4</f>
        <v>0</v>
      </c>
      <c r="H11" s="268"/>
      <c r="I11" s="269"/>
      <c r="J11" s="269"/>
    </row>
    <row r="12" spans="1:134" x14ac:dyDescent="0.2">
      <c r="D12" s="257" t="s">
        <v>50</v>
      </c>
      <c r="E12" s="267">
        <f>Budgetparameters!F5</f>
        <v>0</v>
      </c>
      <c r="H12" s="268"/>
      <c r="I12" s="269"/>
      <c r="J12" s="269"/>
    </row>
    <row r="13" spans="1:134" x14ac:dyDescent="0.2">
      <c r="D13" s="257" t="s">
        <v>51</v>
      </c>
      <c r="E13" s="267">
        <f>Budgetparameters!F6</f>
        <v>0</v>
      </c>
      <c r="H13" s="268"/>
      <c r="I13" s="269"/>
      <c r="J13" s="269"/>
    </row>
    <row r="14" spans="1:134" x14ac:dyDescent="0.2">
      <c r="D14" s="257" t="s">
        <v>52</v>
      </c>
      <c r="E14" s="267">
        <f>Budgetparameters!F7</f>
        <v>0</v>
      </c>
      <c r="H14" s="268"/>
      <c r="I14" s="269"/>
      <c r="J14" s="269"/>
    </row>
    <row r="15" spans="1:134" x14ac:dyDescent="0.2">
      <c r="D15" s="257" t="s">
        <v>53</v>
      </c>
      <c r="E15" s="267">
        <f>Budgetparameters!F8</f>
        <v>0</v>
      </c>
      <c r="H15" s="268"/>
      <c r="I15" s="269"/>
      <c r="J15" s="269"/>
    </row>
    <row r="16" spans="1:134" x14ac:dyDescent="0.2">
      <c r="D16" s="257" t="s">
        <v>54</v>
      </c>
      <c r="E16" s="267">
        <f>Budgetparameters!F9</f>
        <v>0</v>
      </c>
      <c r="H16" s="268"/>
      <c r="I16" s="269"/>
      <c r="J16" s="269"/>
    </row>
    <row r="17" spans="3:10" x14ac:dyDescent="0.2">
      <c r="D17" s="257" t="s">
        <v>55</v>
      </c>
      <c r="E17" s="267">
        <f>Budgetparameters!F10</f>
        <v>0</v>
      </c>
      <c r="H17" s="268"/>
      <c r="I17" s="269"/>
      <c r="J17" s="269"/>
    </row>
    <row r="18" spans="3:10" x14ac:dyDescent="0.2">
      <c r="D18" s="257" t="s">
        <v>56</v>
      </c>
      <c r="E18" s="267">
        <f>Budgetparameters!F11</f>
        <v>0</v>
      </c>
      <c r="H18" s="268"/>
      <c r="I18" s="269"/>
      <c r="J18" s="269"/>
    </row>
    <row r="19" spans="3:10" x14ac:dyDescent="0.2">
      <c r="D19" s="257" t="s">
        <v>57</v>
      </c>
      <c r="E19" s="267">
        <f>Budgetparameters!F12</f>
        <v>0</v>
      </c>
      <c r="H19" s="268"/>
      <c r="I19" s="269"/>
      <c r="J19" s="269"/>
    </row>
    <row r="20" spans="3:10" x14ac:dyDescent="0.2">
      <c r="D20" s="256" t="s">
        <v>59</v>
      </c>
      <c r="E20" s="270">
        <f>Budgetparameters!F15</f>
        <v>0</v>
      </c>
      <c r="H20" s="268"/>
      <c r="I20" s="269"/>
      <c r="J20" s="269"/>
    </row>
    <row r="21" spans="3:10" x14ac:dyDescent="0.2">
      <c r="D21" s="256" t="s">
        <v>61</v>
      </c>
      <c r="E21" s="270">
        <f>Budgetparameters!F16</f>
        <v>0</v>
      </c>
      <c r="H21" s="268"/>
      <c r="I21" s="269"/>
      <c r="J21" s="269"/>
    </row>
    <row r="22" spans="3:10" x14ac:dyDescent="0.2">
      <c r="D22" s="256" t="s">
        <v>62</v>
      </c>
      <c r="E22" s="270">
        <f>Budgetparameters!F17</f>
        <v>0</v>
      </c>
      <c r="H22" s="268"/>
      <c r="I22" s="269"/>
      <c r="J22" s="269"/>
    </row>
    <row r="23" spans="3:10" x14ac:dyDescent="0.2">
      <c r="D23" s="256" t="s">
        <v>63</v>
      </c>
      <c r="E23" s="270">
        <f>Budgetparameters!F18</f>
        <v>0</v>
      </c>
      <c r="H23" s="268"/>
      <c r="I23" s="269"/>
      <c r="J23" s="269"/>
    </row>
    <row r="24" spans="3:10" x14ac:dyDescent="0.2">
      <c r="D24" s="256" t="s">
        <v>64</v>
      </c>
      <c r="E24" s="270">
        <f>Budgetparameters!F19</f>
        <v>0</v>
      </c>
      <c r="H24" s="268"/>
      <c r="I24" s="269"/>
      <c r="J24" s="269"/>
    </row>
    <row r="25" spans="3:10" x14ac:dyDescent="0.2">
      <c r="D25" s="256" t="s">
        <v>66</v>
      </c>
      <c r="E25" s="270">
        <f>Budgetparameters!F22</f>
        <v>0</v>
      </c>
      <c r="H25" s="268"/>
      <c r="I25" s="269"/>
      <c r="J25" s="269"/>
    </row>
    <row r="26" spans="3:10" x14ac:dyDescent="0.2">
      <c r="D26" s="256" t="s">
        <v>68</v>
      </c>
      <c r="E26" s="270">
        <f>Budgetparameters!F23</f>
        <v>0</v>
      </c>
      <c r="H26" s="268"/>
      <c r="I26" s="269"/>
      <c r="J26" s="269"/>
    </row>
    <row r="27" spans="3:10" x14ac:dyDescent="0.2">
      <c r="D27" s="256" t="s">
        <v>76</v>
      </c>
      <c r="E27" s="270">
        <f>Budgetparameters!F37</f>
        <v>0</v>
      </c>
      <c r="H27" s="268"/>
      <c r="I27" s="269"/>
      <c r="J27" s="269"/>
    </row>
    <row r="28" spans="3:10" x14ac:dyDescent="0.2">
      <c r="D28" s="256" t="s">
        <v>141</v>
      </c>
      <c r="E28" s="270">
        <f>Budgetparameters!H39</f>
        <v>0</v>
      </c>
      <c r="H28" s="268"/>
      <c r="I28" s="269"/>
      <c r="J28" s="269"/>
    </row>
    <row r="29" spans="3:10" x14ac:dyDescent="0.2">
      <c r="C29" s="252" t="s">
        <v>116</v>
      </c>
      <c r="D29" s="256" t="s">
        <v>165</v>
      </c>
      <c r="E29" s="270">
        <f>Opbrengsten!D3</f>
        <v>0</v>
      </c>
      <c r="F29" s="257" t="s">
        <v>166</v>
      </c>
      <c r="G29" s="271">
        <f>Opbrengsten!E3</f>
        <v>0</v>
      </c>
      <c r="H29" s="268"/>
      <c r="I29" s="269"/>
      <c r="J29" s="269"/>
    </row>
    <row r="30" spans="3:10" x14ac:dyDescent="0.2">
      <c r="C30" s="252" t="s">
        <v>117</v>
      </c>
      <c r="D30" s="256" t="s">
        <v>165</v>
      </c>
      <c r="E30" s="270">
        <f>Opbrengsten!D4</f>
        <v>0</v>
      </c>
      <c r="F30" s="257" t="s">
        <v>166</v>
      </c>
      <c r="G30" s="271">
        <f>Opbrengsten!E4</f>
        <v>0</v>
      </c>
      <c r="H30" s="268"/>
      <c r="I30" s="269"/>
      <c r="J30" s="269"/>
    </row>
    <row r="31" spans="3:10" x14ac:dyDescent="0.2">
      <c r="C31" s="252" t="s">
        <v>118</v>
      </c>
      <c r="D31" s="256" t="s">
        <v>165</v>
      </c>
      <c r="E31" s="270">
        <f>Opbrengsten!D5</f>
        <v>0</v>
      </c>
      <c r="F31" s="257" t="s">
        <v>166</v>
      </c>
      <c r="G31" s="271">
        <f>Opbrengsten!E5</f>
        <v>0</v>
      </c>
      <c r="H31" s="268"/>
      <c r="I31" s="269"/>
      <c r="J31" s="269"/>
    </row>
    <row r="32" spans="3:10" x14ac:dyDescent="0.2">
      <c r="C32" s="252" t="s">
        <v>119</v>
      </c>
      <c r="D32" s="256" t="s">
        <v>165</v>
      </c>
      <c r="E32" s="270">
        <f>Opbrengsten!D6</f>
        <v>0</v>
      </c>
      <c r="F32" s="257" t="s">
        <v>166</v>
      </c>
      <c r="G32" s="271">
        <f>Opbrengsten!E6</f>
        <v>0</v>
      </c>
      <c r="H32" s="268"/>
      <c r="I32" s="269"/>
      <c r="J32" s="269"/>
    </row>
    <row r="33" spans="3:10" x14ac:dyDescent="0.2">
      <c r="C33" s="252" t="s">
        <v>120</v>
      </c>
      <c r="D33" s="256" t="s">
        <v>165</v>
      </c>
      <c r="E33" s="270">
        <f>Opbrengsten!D7</f>
        <v>0</v>
      </c>
      <c r="F33" s="257" t="s">
        <v>166</v>
      </c>
      <c r="G33" s="271">
        <f>Opbrengsten!E7</f>
        <v>0</v>
      </c>
      <c r="H33" s="268"/>
      <c r="I33" s="269"/>
      <c r="J33" s="269"/>
    </row>
    <row r="34" spans="3:10" x14ac:dyDescent="0.2">
      <c r="C34" s="252" t="s">
        <v>121</v>
      </c>
      <c r="D34" s="256" t="s">
        <v>165</v>
      </c>
      <c r="E34" s="270">
        <f>Opbrengsten!D8</f>
        <v>0</v>
      </c>
      <c r="F34" s="257" t="s">
        <v>166</v>
      </c>
      <c r="G34" s="271">
        <f>Opbrengsten!E8</f>
        <v>0</v>
      </c>
      <c r="H34" s="268"/>
      <c r="I34" s="269"/>
      <c r="J34" s="269"/>
    </row>
    <row r="35" spans="3:10" x14ac:dyDescent="0.2">
      <c r="C35" s="252" t="s">
        <v>122</v>
      </c>
      <c r="D35" s="256" t="s">
        <v>165</v>
      </c>
      <c r="E35" s="270">
        <f>Opbrengsten!D9</f>
        <v>0</v>
      </c>
      <c r="F35" s="257" t="s">
        <v>166</v>
      </c>
      <c r="G35" s="271">
        <f>Opbrengsten!E9</f>
        <v>0</v>
      </c>
      <c r="H35" s="268"/>
      <c r="I35" s="269"/>
      <c r="J35" s="269"/>
    </row>
    <row r="36" spans="3:10" x14ac:dyDescent="0.2">
      <c r="C36" s="257" t="str">
        <f>Opbrengsten!B19</f>
        <v>Totaal te verwachten omzet/ voorlopige opbrengsten o.b.v. vaste tarieven Zvw</v>
      </c>
      <c r="D36" s="256" t="s">
        <v>168</v>
      </c>
      <c r="E36" s="270">
        <f>Opbrengsten!I19</f>
        <v>0</v>
      </c>
      <c r="F36" s="257" t="str">
        <f>Opbrengsten!J2</f>
        <v>Totaal omzet</v>
      </c>
      <c r="G36" s="257">
        <f>Opbrengsten!J19</f>
        <v>0</v>
      </c>
      <c r="H36" s="270"/>
      <c r="I36" s="269"/>
      <c r="J36" s="269"/>
    </row>
    <row r="37" spans="3:10" x14ac:dyDescent="0.2">
      <c r="C37" s="257"/>
      <c r="D37" s="256" t="s">
        <v>133</v>
      </c>
      <c r="E37" s="270">
        <f>Opbrengsten!J21</f>
        <v>0</v>
      </c>
      <c r="F37" s="257"/>
      <c r="G37" s="257"/>
      <c r="H37" s="270"/>
      <c r="I37" s="269"/>
      <c r="J37" s="269"/>
    </row>
    <row r="38" spans="3:10" x14ac:dyDescent="0.2">
      <c r="C38" s="257" t="s">
        <v>123</v>
      </c>
      <c r="D38" s="256" t="s">
        <v>165</v>
      </c>
      <c r="E38" s="270">
        <f>Opbrengsten!D12</f>
        <v>0</v>
      </c>
      <c r="F38" s="257" t="s">
        <v>166</v>
      </c>
      <c r="G38" s="271">
        <f>Opbrengsten!E12</f>
        <v>0</v>
      </c>
      <c r="H38" s="270"/>
      <c r="I38" s="269"/>
      <c r="J38" s="269"/>
    </row>
    <row r="39" spans="3:10" x14ac:dyDescent="0.2">
      <c r="C39" s="257" t="s">
        <v>123</v>
      </c>
      <c r="D39" s="256" t="s">
        <v>165</v>
      </c>
      <c r="E39" s="270">
        <f>Opbrengsten!D13</f>
        <v>0</v>
      </c>
      <c r="F39" s="257" t="s">
        <v>166</v>
      </c>
      <c r="G39" s="271">
        <f>Opbrengsten!E13</f>
        <v>0</v>
      </c>
      <c r="H39" s="270"/>
      <c r="I39" s="269"/>
      <c r="J39" s="269"/>
    </row>
    <row r="40" spans="3:10" x14ac:dyDescent="0.2">
      <c r="C40" s="257" t="s">
        <v>123</v>
      </c>
      <c r="D40" s="256" t="s">
        <v>165</v>
      </c>
      <c r="E40" s="270">
        <f>Opbrengsten!D14</f>
        <v>0</v>
      </c>
      <c r="F40" s="257" t="s">
        <v>166</v>
      </c>
      <c r="G40" s="271">
        <f>Opbrengsten!E14</f>
        <v>0</v>
      </c>
      <c r="H40" s="270"/>
      <c r="I40" s="269"/>
      <c r="J40" s="269"/>
    </row>
    <row r="41" spans="3:10" x14ac:dyDescent="0.2">
      <c r="C41" s="257" t="s">
        <v>123</v>
      </c>
      <c r="D41" s="256" t="s">
        <v>165</v>
      </c>
      <c r="E41" s="270">
        <f>Opbrengsten!D15</f>
        <v>0</v>
      </c>
      <c r="F41" s="257" t="s">
        <v>166</v>
      </c>
      <c r="G41" s="271">
        <f>Opbrengsten!E15</f>
        <v>0</v>
      </c>
      <c r="H41" s="270"/>
      <c r="I41" s="269"/>
      <c r="J41" s="269"/>
    </row>
    <row r="42" spans="3:10" x14ac:dyDescent="0.2">
      <c r="C42" s="257" t="s">
        <v>123</v>
      </c>
      <c r="D42" s="256" t="s">
        <v>165</v>
      </c>
      <c r="E42" s="270">
        <f>Opbrengsten!D16</f>
        <v>0</v>
      </c>
      <c r="F42" s="257" t="s">
        <v>166</v>
      </c>
      <c r="G42" s="271">
        <f>Opbrengsten!E16</f>
        <v>0</v>
      </c>
      <c r="H42" s="270"/>
      <c r="I42" s="269"/>
      <c r="J42" s="269"/>
    </row>
    <row r="43" spans="3:10" x14ac:dyDescent="0.2">
      <c r="C43" s="257"/>
      <c r="D43" s="256"/>
      <c r="E43" s="270"/>
      <c r="F43" s="257"/>
      <c r="G43" s="257"/>
      <c r="H43" s="270"/>
      <c r="I43" s="269"/>
      <c r="J43" s="269"/>
    </row>
    <row r="44" spans="3:10" x14ac:dyDescent="0.2">
      <c r="D44" s="255"/>
      <c r="E44" s="268"/>
      <c r="H44" s="268"/>
      <c r="I44" s="269"/>
      <c r="J44" s="269"/>
    </row>
    <row r="45" spans="3:10" x14ac:dyDescent="0.2">
      <c r="D45" s="255"/>
      <c r="E45" s="268"/>
      <c r="H45" s="268"/>
      <c r="I45" s="269"/>
      <c r="J45" s="269"/>
    </row>
    <row r="46" spans="3:10" x14ac:dyDescent="0.2">
      <c r="D46" s="255"/>
      <c r="E46" s="268"/>
      <c r="H46" s="268"/>
      <c r="I46" s="269"/>
      <c r="J46" s="269"/>
    </row>
    <row r="47" spans="3:10" x14ac:dyDescent="0.2">
      <c r="D47" s="255"/>
      <c r="E47" s="268"/>
      <c r="H47" s="268"/>
      <c r="I47" s="269"/>
      <c r="J47" s="269"/>
    </row>
    <row r="48" spans="3:10" x14ac:dyDescent="0.2">
      <c r="D48" s="255"/>
      <c r="E48" s="268"/>
      <c r="H48" s="268"/>
      <c r="I48" s="269"/>
      <c r="J48" s="269"/>
    </row>
    <row r="49" spans="4:10" x14ac:dyDescent="0.2">
      <c r="D49" s="255"/>
      <c r="E49" s="268"/>
      <c r="H49" s="268"/>
      <c r="I49" s="269"/>
      <c r="J49" s="269"/>
    </row>
    <row r="50" spans="4:10" x14ac:dyDescent="0.2">
      <c r="D50" s="255"/>
      <c r="E50" s="268"/>
      <c r="H50" s="268"/>
      <c r="I50" s="269"/>
      <c r="J50" s="269"/>
    </row>
    <row r="51" spans="4:10" x14ac:dyDescent="0.2">
      <c r="D51" s="255"/>
      <c r="E51" s="268"/>
      <c r="H51" s="268"/>
      <c r="I51" s="269"/>
      <c r="J51" s="269"/>
    </row>
    <row r="52" spans="4:10" x14ac:dyDescent="0.2">
      <c r="D52" s="255"/>
      <c r="E52" s="268"/>
      <c r="H52" s="268"/>
      <c r="I52" s="269"/>
      <c r="J52" s="269"/>
    </row>
    <row r="53" spans="4:10" x14ac:dyDescent="0.2">
      <c r="D53" s="255"/>
      <c r="E53" s="268"/>
      <c r="H53" s="268"/>
      <c r="I53" s="269"/>
      <c r="J53" s="269"/>
    </row>
    <row r="54" spans="4:10" x14ac:dyDescent="0.2">
      <c r="D54" s="255"/>
      <c r="E54" s="268"/>
      <c r="H54" s="268"/>
      <c r="I54" s="269"/>
      <c r="J54" s="269"/>
    </row>
    <row r="55" spans="4:10" x14ac:dyDescent="0.2">
      <c r="D55" s="255"/>
      <c r="E55" s="268"/>
      <c r="H55" s="268"/>
      <c r="I55" s="269"/>
      <c r="J55" s="269"/>
    </row>
    <row r="56" spans="4:10" x14ac:dyDescent="0.2">
      <c r="D56" s="255"/>
      <c r="E56" s="268"/>
      <c r="H56" s="268"/>
      <c r="I56" s="269"/>
      <c r="J56" s="269"/>
    </row>
    <row r="57" spans="4:10" x14ac:dyDescent="0.2">
      <c r="D57" s="255"/>
      <c r="E57" s="268"/>
      <c r="H57" s="268"/>
      <c r="I57" s="269"/>
      <c r="J57" s="269"/>
    </row>
    <row r="58" spans="4:10" x14ac:dyDescent="0.2">
      <c r="D58" s="255"/>
      <c r="E58" s="268"/>
      <c r="H58" s="268"/>
      <c r="I58" s="269"/>
      <c r="J58" s="269"/>
    </row>
    <row r="59" spans="4:10" x14ac:dyDescent="0.2">
      <c r="D59" s="255"/>
      <c r="E59" s="268"/>
      <c r="H59" s="268"/>
      <c r="I59" s="269"/>
      <c r="J59" s="269"/>
    </row>
    <row r="60" spans="4:10" x14ac:dyDescent="0.2">
      <c r="D60" s="255"/>
      <c r="E60" s="268"/>
      <c r="H60" s="268"/>
      <c r="I60" s="269"/>
      <c r="J60" s="269"/>
    </row>
    <row r="61" spans="4:10" x14ac:dyDescent="0.2">
      <c r="D61" s="255"/>
      <c r="E61" s="268"/>
      <c r="H61" s="268"/>
      <c r="I61" s="269"/>
      <c r="J61" s="269"/>
    </row>
    <row r="62" spans="4:10" x14ac:dyDescent="0.2">
      <c r="D62" s="255"/>
      <c r="E62" s="268"/>
      <c r="H62" s="268"/>
      <c r="I62" s="269"/>
      <c r="J62" s="269"/>
    </row>
    <row r="63" spans="4:10" x14ac:dyDescent="0.2">
      <c r="D63" s="255"/>
      <c r="E63" s="268"/>
      <c r="H63" s="268"/>
      <c r="I63" s="269"/>
      <c r="J63" s="269"/>
    </row>
    <row r="64" spans="4:10" x14ac:dyDescent="0.2">
      <c r="D64" s="255"/>
      <c r="E64" s="268"/>
      <c r="H64" s="268"/>
      <c r="I64" s="269"/>
      <c r="J64" s="269"/>
    </row>
    <row r="65" spans="4:10" x14ac:dyDescent="0.2">
      <c r="D65" s="255"/>
      <c r="E65" s="268"/>
      <c r="H65" s="268"/>
      <c r="I65" s="269"/>
      <c r="J65" s="269"/>
    </row>
    <row r="66" spans="4:10" x14ac:dyDescent="0.2">
      <c r="D66" s="255"/>
      <c r="E66" s="268"/>
      <c r="H66" s="268"/>
      <c r="I66" s="269"/>
      <c r="J66" s="269"/>
    </row>
    <row r="67" spans="4:10" x14ac:dyDescent="0.2">
      <c r="D67" s="255"/>
      <c r="E67" s="268"/>
      <c r="H67" s="268"/>
      <c r="I67" s="269"/>
      <c r="J67" s="269"/>
    </row>
    <row r="68" spans="4:10" x14ac:dyDescent="0.2">
      <c r="D68" s="255"/>
      <c r="E68" s="268"/>
      <c r="H68" s="268"/>
      <c r="I68" s="269"/>
      <c r="J68" s="269"/>
    </row>
    <row r="69" spans="4:10" x14ac:dyDescent="0.2">
      <c r="D69" s="255"/>
      <c r="E69" s="268"/>
      <c r="H69" s="268"/>
      <c r="I69" s="269"/>
      <c r="J69" s="269"/>
    </row>
    <row r="70" spans="4:10" x14ac:dyDescent="0.2">
      <c r="D70" s="255"/>
      <c r="E70" s="268"/>
      <c r="H70" s="268"/>
      <c r="I70" s="269"/>
      <c r="J70" s="269"/>
    </row>
    <row r="71" spans="4:10" x14ac:dyDescent="0.2">
      <c r="D71" s="255"/>
      <c r="E71" s="268"/>
      <c r="H71" s="268"/>
      <c r="I71" s="269"/>
      <c r="J71" s="269"/>
    </row>
    <row r="72" spans="4:10" x14ac:dyDescent="0.2">
      <c r="D72" s="255"/>
      <c r="E72" s="268"/>
      <c r="H72" s="268"/>
      <c r="I72" s="269"/>
      <c r="J72" s="269"/>
    </row>
    <row r="73" spans="4:10" x14ac:dyDescent="0.2">
      <c r="D73" s="255"/>
      <c r="E73" s="268"/>
      <c r="H73" s="268"/>
      <c r="I73" s="269"/>
      <c r="J73" s="269"/>
    </row>
    <row r="74" spans="4:10" x14ac:dyDescent="0.2">
      <c r="D74" s="255"/>
      <c r="E74" s="268"/>
      <c r="H74" s="268"/>
      <c r="I74" s="269"/>
      <c r="J74" s="269"/>
    </row>
    <row r="75" spans="4:10" x14ac:dyDescent="0.2">
      <c r="D75" s="255"/>
      <c r="E75" s="268"/>
      <c r="H75" s="268"/>
      <c r="I75" s="269"/>
      <c r="J75" s="269"/>
    </row>
    <row r="76" spans="4:10" x14ac:dyDescent="0.2">
      <c r="D76" s="255"/>
      <c r="E76" s="268"/>
      <c r="H76" s="268"/>
      <c r="I76" s="269"/>
      <c r="J76" s="269"/>
    </row>
    <row r="77" spans="4:10" x14ac:dyDescent="0.2">
      <c r="D77" s="255"/>
      <c r="E77" s="268"/>
      <c r="H77" s="268"/>
      <c r="I77" s="269"/>
      <c r="J77" s="269"/>
    </row>
    <row r="78" spans="4:10" x14ac:dyDescent="0.2">
      <c r="D78" s="255"/>
      <c r="E78" s="268"/>
      <c r="H78" s="268"/>
      <c r="I78" s="269"/>
      <c r="J78" s="269"/>
    </row>
    <row r="79" spans="4:10" x14ac:dyDescent="0.2">
      <c r="D79" s="255"/>
      <c r="E79" s="268"/>
      <c r="H79" s="268"/>
      <c r="I79" s="269"/>
      <c r="J79" s="269"/>
    </row>
    <row r="80" spans="4:10" x14ac:dyDescent="0.2">
      <c r="D80" s="255"/>
      <c r="E80" s="268"/>
      <c r="H80" s="268"/>
      <c r="I80" s="269"/>
      <c r="J80" s="269"/>
    </row>
    <row r="81" spans="4:10" x14ac:dyDescent="0.2">
      <c r="D81" s="255"/>
      <c r="E81" s="268"/>
      <c r="H81" s="268"/>
      <c r="I81" s="269"/>
      <c r="J81" s="269"/>
    </row>
    <row r="82" spans="4:10" x14ac:dyDescent="0.2">
      <c r="D82" s="255"/>
      <c r="E82" s="268"/>
      <c r="H82" s="268"/>
      <c r="I82" s="269"/>
      <c r="J82" s="269"/>
    </row>
    <row r="83" spans="4:10" x14ac:dyDescent="0.2">
      <c r="D83" s="255"/>
      <c r="E83" s="268"/>
      <c r="H83" s="268"/>
      <c r="I83" s="269"/>
      <c r="J83" s="269"/>
    </row>
    <row r="84" spans="4:10" x14ac:dyDescent="0.2">
      <c r="D84" s="255"/>
      <c r="E84" s="268"/>
      <c r="H84" s="268"/>
      <c r="I84" s="269"/>
      <c r="J84" s="269"/>
    </row>
    <row r="85" spans="4:10" x14ac:dyDescent="0.2">
      <c r="D85" s="255"/>
      <c r="E85" s="268"/>
      <c r="H85" s="268"/>
      <c r="I85" s="269"/>
      <c r="J85" s="269"/>
    </row>
    <row r="86" spans="4:10" x14ac:dyDescent="0.2">
      <c r="D86" s="255"/>
      <c r="E86" s="268"/>
      <c r="H86" s="268"/>
      <c r="I86" s="269"/>
      <c r="J86" s="269"/>
    </row>
    <row r="87" spans="4:10" x14ac:dyDescent="0.2">
      <c r="D87" s="255"/>
      <c r="E87" s="268"/>
      <c r="H87" s="268"/>
      <c r="I87" s="269"/>
      <c r="J87" s="269"/>
    </row>
    <row r="88" spans="4:10" x14ac:dyDescent="0.2">
      <c r="D88" s="255"/>
      <c r="E88" s="268"/>
      <c r="H88" s="268"/>
      <c r="I88" s="269"/>
      <c r="J88" s="269"/>
    </row>
    <row r="89" spans="4:10" x14ac:dyDescent="0.2">
      <c r="D89" s="255"/>
      <c r="E89" s="268"/>
      <c r="H89" s="268"/>
      <c r="I89" s="269"/>
      <c r="J89" s="269"/>
    </row>
    <row r="90" spans="4:10" x14ac:dyDescent="0.2">
      <c r="D90" s="255"/>
      <c r="E90" s="268"/>
      <c r="H90" s="268"/>
      <c r="I90" s="269"/>
      <c r="J90" s="269"/>
    </row>
    <row r="91" spans="4:10" x14ac:dyDescent="0.2">
      <c r="D91" s="255"/>
      <c r="E91" s="268"/>
      <c r="H91" s="268"/>
      <c r="I91" s="269"/>
      <c r="J91" s="269"/>
    </row>
    <row r="92" spans="4:10" x14ac:dyDescent="0.2">
      <c r="D92" s="255"/>
      <c r="E92" s="268"/>
      <c r="H92" s="268"/>
      <c r="I92" s="269"/>
      <c r="J92" s="269"/>
    </row>
    <row r="93" spans="4:10" x14ac:dyDescent="0.2">
      <c r="D93" s="255"/>
      <c r="E93" s="268"/>
      <c r="H93" s="268"/>
      <c r="I93" s="269"/>
      <c r="J93" s="269"/>
    </row>
    <row r="94" spans="4:10" x14ac:dyDescent="0.2">
      <c r="D94" s="255"/>
      <c r="E94" s="268"/>
      <c r="H94" s="268"/>
      <c r="I94" s="269"/>
      <c r="J94" s="269"/>
    </row>
    <row r="95" spans="4:10" x14ac:dyDescent="0.2">
      <c r="D95" s="255"/>
      <c r="E95" s="268"/>
      <c r="H95" s="268"/>
      <c r="I95" s="269"/>
      <c r="J95" s="269"/>
    </row>
    <row r="96" spans="4:10" x14ac:dyDescent="0.2">
      <c r="D96" s="255"/>
      <c r="E96" s="268"/>
      <c r="H96" s="268"/>
      <c r="I96" s="269"/>
      <c r="J96" s="269"/>
    </row>
    <row r="97" spans="4:10" x14ac:dyDescent="0.2">
      <c r="D97" s="255"/>
      <c r="E97" s="268"/>
      <c r="H97" s="268"/>
      <c r="I97" s="269"/>
      <c r="J97" s="269"/>
    </row>
    <row r="98" spans="4:10" x14ac:dyDescent="0.2">
      <c r="D98" s="255"/>
      <c r="E98" s="268"/>
      <c r="H98" s="268"/>
      <c r="I98" s="269"/>
      <c r="J98" s="269"/>
    </row>
    <row r="99" spans="4:10" x14ac:dyDescent="0.2">
      <c r="D99" s="255"/>
      <c r="E99" s="268"/>
      <c r="H99" s="268"/>
      <c r="I99" s="269"/>
      <c r="J99" s="269"/>
    </row>
    <row r="100" spans="4:10" x14ac:dyDescent="0.2">
      <c r="D100" s="255"/>
      <c r="E100" s="268"/>
      <c r="H100" s="268"/>
      <c r="I100" s="269"/>
      <c r="J100" s="269"/>
    </row>
    <row r="101" spans="4:10" x14ac:dyDescent="0.2">
      <c r="D101" s="255"/>
      <c r="E101" s="268"/>
      <c r="H101" s="268"/>
      <c r="I101" s="269"/>
      <c r="J101" s="269"/>
    </row>
    <row r="102" spans="4:10" x14ac:dyDescent="0.2">
      <c r="D102" s="255"/>
      <c r="E102" s="268"/>
      <c r="H102" s="268"/>
      <c r="I102" s="269"/>
      <c r="J102" s="269"/>
    </row>
    <row r="103" spans="4:10" x14ac:dyDescent="0.2">
      <c r="D103" s="255"/>
      <c r="E103" s="268"/>
      <c r="H103" s="268"/>
      <c r="I103" s="269"/>
      <c r="J103" s="269"/>
    </row>
    <row r="104" spans="4:10" x14ac:dyDescent="0.2">
      <c r="D104" s="255"/>
      <c r="E104" s="268"/>
      <c r="H104" s="268"/>
      <c r="I104" s="269"/>
      <c r="J104" s="269"/>
    </row>
    <row r="105" spans="4:10" x14ac:dyDescent="0.2">
      <c r="D105" s="255"/>
      <c r="E105" s="268"/>
      <c r="H105" s="268"/>
      <c r="I105" s="269"/>
      <c r="J105" s="269"/>
    </row>
    <row r="106" spans="4:10" x14ac:dyDescent="0.2">
      <c r="D106" s="255"/>
      <c r="E106" s="268"/>
      <c r="H106" s="268"/>
      <c r="I106" s="269"/>
      <c r="J106" s="269"/>
    </row>
    <row r="107" spans="4:10" x14ac:dyDescent="0.2">
      <c r="D107" s="255"/>
      <c r="E107" s="268"/>
      <c r="H107" s="268"/>
      <c r="I107" s="269"/>
      <c r="J107" s="269"/>
    </row>
    <row r="108" spans="4:10" x14ac:dyDescent="0.2">
      <c r="D108" s="255"/>
      <c r="E108" s="268"/>
      <c r="H108" s="268"/>
      <c r="I108" s="269"/>
      <c r="J108" s="269"/>
    </row>
    <row r="109" spans="4:10" x14ac:dyDescent="0.2">
      <c r="D109" s="255"/>
      <c r="E109" s="268"/>
      <c r="H109" s="268"/>
      <c r="I109" s="269"/>
      <c r="J109" s="269"/>
    </row>
    <row r="110" spans="4:10" x14ac:dyDescent="0.2">
      <c r="D110" s="255"/>
      <c r="E110" s="268"/>
      <c r="H110" s="268"/>
      <c r="I110" s="269"/>
      <c r="J110" s="269"/>
    </row>
    <row r="111" spans="4:10" x14ac:dyDescent="0.2">
      <c r="D111" s="255"/>
      <c r="E111" s="268"/>
      <c r="H111" s="268"/>
      <c r="I111" s="269"/>
      <c r="J111" s="269"/>
    </row>
    <row r="112" spans="4:10" x14ac:dyDescent="0.2">
      <c r="D112" s="255"/>
      <c r="E112" s="268"/>
      <c r="H112" s="268"/>
      <c r="I112" s="269"/>
      <c r="J112" s="269"/>
    </row>
    <row r="113" spans="4:10" x14ac:dyDescent="0.2">
      <c r="D113" s="255"/>
      <c r="E113" s="268"/>
      <c r="H113" s="268"/>
      <c r="I113" s="269"/>
      <c r="J113" s="269"/>
    </row>
    <row r="114" spans="4:10" x14ac:dyDescent="0.2">
      <c r="D114" s="255"/>
      <c r="E114" s="268"/>
      <c r="H114" s="268"/>
      <c r="I114" s="269"/>
      <c r="J114" s="269"/>
    </row>
    <row r="115" spans="4:10" x14ac:dyDescent="0.2">
      <c r="D115" s="255"/>
      <c r="E115" s="268"/>
      <c r="H115" s="268"/>
      <c r="I115" s="269"/>
      <c r="J115" s="269"/>
    </row>
    <row r="116" spans="4:10" x14ac:dyDescent="0.2">
      <c r="D116" s="255"/>
      <c r="E116" s="268"/>
      <c r="H116" s="268"/>
      <c r="I116" s="269"/>
      <c r="J116" s="269"/>
    </row>
    <row r="117" spans="4:10" x14ac:dyDescent="0.2">
      <c r="D117" s="255"/>
      <c r="E117" s="268"/>
      <c r="H117" s="268"/>
      <c r="I117" s="269"/>
      <c r="J117" s="269"/>
    </row>
    <row r="118" spans="4:10" x14ac:dyDescent="0.2">
      <c r="D118" s="255"/>
      <c r="E118" s="268"/>
      <c r="H118" s="268"/>
      <c r="I118" s="269"/>
      <c r="J118" s="269"/>
    </row>
    <row r="119" spans="4:10" x14ac:dyDescent="0.2">
      <c r="D119" s="255"/>
      <c r="E119" s="268"/>
      <c r="H119" s="268"/>
      <c r="I119" s="269"/>
      <c r="J119" s="269"/>
    </row>
    <row r="120" spans="4:10" x14ac:dyDescent="0.2">
      <c r="D120" s="255"/>
      <c r="E120" s="268"/>
      <c r="H120" s="268"/>
      <c r="I120" s="269"/>
      <c r="J120" s="269"/>
    </row>
    <row r="121" spans="4:10" x14ac:dyDescent="0.2">
      <c r="D121" s="255"/>
      <c r="E121" s="268"/>
      <c r="H121" s="268"/>
      <c r="I121" s="269"/>
      <c r="J121" s="269"/>
    </row>
    <row r="122" spans="4:10" x14ac:dyDescent="0.2">
      <c r="D122" s="255"/>
      <c r="E122" s="268"/>
      <c r="H122" s="268"/>
      <c r="I122" s="269"/>
      <c r="J122" s="269"/>
    </row>
    <row r="123" spans="4:10" x14ac:dyDescent="0.2">
      <c r="D123" s="255"/>
      <c r="E123" s="268"/>
      <c r="H123" s="268"/>
      <c r="I123" s="269"/>
      <c r="J123" s="269"/>
    </row>
    <row r="124" spans="4:10" x14ac:dyDescent="0.2">
      <c r="D124" s="255"/>
      <c r="E124" s="268"/>
      <c r="H124" s="268"/>
      <c r="I124" s="269"/>
      <c r="J124" s="269"/>
    </row>
    <row r="125" spans="4:10" x14ac:dyDescent="0.2">
      <c r="D125" s="255"/>
      <c r="E125" s="268"/>
      <c r="H125" s="268"/>
      <c r="I125" s="269"/>
      <c r="J125" s="269"/>
    </row>
    <row r="126" spans="4:10" x14ac:dyDescent="0.2">
      <c r="D126" s="255"/>
      <c r="E126" s="268"/>
      <c r="H126" s="268"/>
      <c r="I126" s="269"/>
      <c r="J126" s="269"/>
    </row>
    <row r="127" spans="4:10" x14ac:dyDescent="0.2">
      <c r="D127" s="255"/>
      <c r="E127" s="268"/>
      <c r="H127" s="268"/>
      <c r="I127" s="269"/>
      <c r="J127" s="269"/>
    </row>
    <row r="128" spans="4:10" x14ac:dyDescent="0.2">
      <c r="D128" s="255"/>
      <c r="E128" s="268"/>
      <c r="H128" s="268"/>
      <c r="I128" s="269"/>
      <c r="J128" s="269"/>
    </row>
    <row r="129" spans="4:31" x14ac:dyDescent="0.2">
      <c r="D129" s="255"/>
      <c r="E129" s="268"/>
      <c r="H129" s="268"/>
      <c r="I129" s="269"/>
      <c r="J129" s="269"/>
    </row>
    <row r="130" spans="4:31" x14ac:dyDescent="0.2">
      <c r="D130" s="255"/>
      <c r="E130" s="268"/>
      <c r="H130" s="268"/>
      <c r="I130" s="269"/>
      <c r="J130" s="269"/>
    </row>
    <row r="131" spans="4:31" x14ac:dyDescent="0.2">
      <c r="D131" s="255"/>
      <c r="E131" s="268"/>
      <c r="H131" s="268"/>
      <c r="I131" s="269"/>
      <c r="J131" s="269"/>
    </row>
    <row r="132" spans="4:31" x14ac:dyDescent="0.2">
      <c r="D132" s="255"/>
      <c r="E132" s="268"/>
      <c r="H132" s="268"/>
      <c r="I132" s="269"/>
      <c r="J132" s="269"/>
    </row>
    <row r="133" spans="4:31" x14ac:dyDescent="0.2">
      <c r="D133" s="255"/>
      <c r="E133" s="272"/>
      <c r="H133" s="268"/>
      <c r="I133" s="269"/>
      <c r="J133" s="269"/>
    </row>
    <row r="134" spans="4:31" x14ac:dyDescent="0.2">
      <c r="D134" s="255"/>
      <c r="E134" s="273"/>
      <c r="H134" s="268"/>
      <c r="I134" s="269"/>
      <c r="J134" s="269"/>
    </row>
    <row r="135" spans="4:31" x14ac:dyDescent="0.2">
      <c r="D135" s="255"/>
      <c r="E135" s="273"/>
      <c r="H135" s="268"/>
      <c r="I135" s="269"/>
      <c r="J135" s="269"/>
    </row>
    <row r="136" spans="4:31" x14ac:dyDescent="0.2">
      <c r="D136" s="255"/>
      <c r="E136" s="273"/>
      <c r="H136" s="268"/>
      <c r="I136" s="269"/>
      <c r="J136" s="269"/>
    </row>
    <row r="137" spans="4:31" x14ac:dyDescent="0.2">
      <c r="D137" s="255"/>
      <c r="E137" s="274"/>
      <c r="G137" s="272"/>
      <c r="H137" s="268"/>
      <c r="I137" s="269"/>
      <c r="J137" s="269"/>
    </row>
    <row r="138" spans="4:31" x14ac:dyDescent="0.2">
      <c r="D138" s="255"/>
      <c r="E138" s="274"/>
      <c r="G138" s="272"/>
      <c r="H138" s="268"/>
      <c r="I138" s="269"/>
      <c r="J138" s="269"/>
    </row>
    <row r="139" spans="4:31" x14ac:dyDescent="0.2">
      <c r="D139" s="255"/>
      <c r="E139" s="274"/>
      <c r="G139" s="275"/>
      <c r="H139" s="268"/>
      <c r="I139" s="269"/>
      <c r="J139" s="269"/>
    </row>
    <row r="140" spans="4:31" x14ac:dyDescent="0.2">
      <c r="D140" s="255"/>
      <c r="E140" s="274"/>
      <c r="G140" s="272"/>
      <c r="H140" s="268"/>
      <c r="I140" s="269"/>
      <c r="J140" s="269"/>
      <c r="Q140" s="253"/>
      <c r="R140" s="253"/>
      <c r="S140" s="253"/>
      <c r="T140" s="253"/>
      <c r="U140" s="253"/>
      <c r="V140" s="253"/>
      <c r="W140" s="253"/>
      <c r="X140" s="253"/>
      <c r="Y140" s="253"/>
      <c r="Z140" s="253"/>
      <c r="AA140" s="253"/>
      <c r="AB140" s="253"/>
      <c r="AC140" s="253"/>
      <c r="AD140" s="253"/>
      <c r="AE140" s="253"/>
    </row>
    <row r="141" spans="4:31" x14ac:dyDescent="0.2">
      <c r="D141" s="255"/>
      <c r="E141" s="274"/>
      <c r="G141" s="272"/>
      <c r="H141" s="268"/>
      <c r="I141" s="269"/>
      <c r="J141" s="269"/>
    </row>
    <row r="142" spans="4:31" s="253" customFormat="1" x14ac:dyDescent="0.2">
      <c r="D142" s="255"/>
      <c r="E142" s="274"/>
      <c r="G142" s="272"/>
      <c r="H142" s="268"/>
      <c r="I142" s="269"/>
      <c r="J142" s="269"/>
      <c r="K142" s="225"/>
      <c r="L142" s="225"/>
      <c r="Q142" s="225"/>
      <c r="R142" s="225"/>
      <c r="S142" s="225"/>
      <c r="T142" s="225"/>
      <c r="U142" s="225"/>
      <c r="V142" s="225"/>
      <c r="W142" s="225"/>
      <c r="X142" s="225"/>
      <c r="Y142" s="225"/>
      <c r="Z142" s="225"/>
      <c r="AA142" s="225"/>
      <c r="AB142" s="225"/>
      <c r="AC142" s="225"/>
      <c r="AD142" s="225"/>
      <c r="AE142" s="225"/>
    </row>
    <row r="143" spans="4:31" x14ac:dyDescent="0.2">
      <c r="D143" s="255"/>
      <c r="E143" s="274"/>
      <c r="G143" s="272"/>
      <c r="H143" s="268"/>
      <c r="I143" s="269"/>
      <c r="J143" s="269"/>
    </row>
    <row r="144" spans="4:31" x14ac:dyDescent="0.2">
      <c r="D144" s="255"/>
      <c r="E144" s="274"/>
      <c r="G144" s="272"/>
      <c r="H144" s="268"/>
      <c r="I144" s="269"/>
      <c r="J144" s="269"/>
    </row>
    <row r="145" spans="4:10" x14ac:dyDescent="0.2">
      <c r="D145" s="255"/>
      <c r="E145" s="274"/>
      <c r="G145" s="272"/>
      <c r="H145" s="268"/>
      <c r="I145" s="269"/>
      <c r="J145" s="269"/>
    </row>
    <row r="146" spans="4:10" x14ac:dyDescent="0.2">
      <c r="D146" s="255"/>
      <c r="E146" s="274"/>
      <c r="G146" s="272"/>
      <c r="H146" s="268"/>
      <c r="I146" s="269"/>
      <c r="J146" s="269"/>
    </row>
    <row r="147" spans="4:10" x14ac:dyDescent="0.2">
      <c r="D147" s="255"/>
      <c r="E147" s="274"/>
      <c r="G147" s="272"/>
      <c r="H147" s="268"/>
      <c r="I147" s="269"/>
      <c r="J147" s="269"/>
    </row>
    <row r="148" spans="4:10" x14ac:dyDescent="0.2">
      <c r="D148" s="255"/>
      <c r="E148" s="274"/>
      <c r="G148" s="275"/>
      <c r="H148" s="268"/>
      <c r="I148" s="269"/>
      <c r="J148" s="269"/>
    </row>
    <row r="149" spans="4:10" x14ac:dyDescent="0.2">
      <c r="D149" s="255"/>
      <c r="E149" s="274"/>
      <c r="G149" s="272"/>
      <c r="H149" s="268"/>
      <c r="I149" s="269"/>
      <c r="J149" s="269"/>
    </row>
    <row r="150" spans="4:10" x14ac:dyDescent="0.2">
      <c r="D150" s="255"/>
      <c r="E150" s="274"/>
      <c r="G150" s="272"/>
      <c r="H150" s="268"/>
      <c r="I150" s="269"/>
      <c r="J150" s="269"/>
    </row>
    <row r="151" spans="4:10" x14ac:dyDescent="0.2">
      <c r="D151" s="255"/>
      <c r="E151" s="274"/>
      <c r="G151" s="272"/>
      <c r="H151" s="268"/>
      <c r="I151" s="269"/>
      <c r="J151" s="269"/>
    </row>
    <row r="152" spans="4:10" x14ac:dyDescent="0.2">
      <c r="D152" s="255"/>
      <c r="E152" s="274"/>
      <c r="G152" s="272"/>
      <c r="H152" s="268"/>
      <c r="I152" s="269"/>
      <c r="J152" s="269"/>
    </row>
    <row r="153" spans="4:10" x14ac:dyDescent="0.2">
      <c r="D153" s="255"/>
      <c r="E153" s="274"/>
      <c r="H153" s="268"/>
      <c r="I153" s="269"/>
      <c r="J153" s="269"/>
    </row>
    <row r="154" spans="4:10" x14ac:dyDescent="0.2">
      <c r="D154" s="255"/>
      <c r="E154" s="274"/>
      <c r="H154" s="268"/>
      <c r="I154" s="269"/>
      <c r="J154" s="269"/>
    </row>
    <row r="155" spans="4:10" x14ac:dyDescent="0.2">
      <c r="D155" s="255"/>
      <c r="E155" s="274"/>
      <c r="H155" s="268"/>
      <c r="I155" s="269"/>
      <c r="J155" s="269"/>
    </row>
    <row r="156" spans="4:10" x14ac:dyDescent="0.2">
      <c r="D156" s="255"/>
      <c r="E156" s="274"/>
      <c r="H156" s="268"/>
      <c r="I156" s="269"/>
      <c r="J156" s="269"/>
    </row>
    <row r="157" spans="4:10" x14ac:dyDescent="0.2">
      <c r="D157" s="255"/>
      <c r="E157" s="274"/>
      <c r="H157" s="268"/>
      <c r="I157" s="269"/>
      <c r="J157" s="269"/>
    </row>
    <row r="158" spans="4:10" x14ac:dyDescent="0.2">
      <c r="D158" s="255"/>
      <c r="E158" s="274"/>
      <c r="H158" s="268"/>
      <c r="I158" s="269"/>
      <c r="J158" s="269"/>
    </row>
    <row r="159" spans="4:10" x14ac:dyDescent="0.2">
      <c r="D159" s="255"/>
      <c r="E159" s="274"/>
      <c r="H159" s="268"/>
      <c r="I159" s="269"/>
      <c r="J159" s="269"/>
    </row>
    <row r="160" spans="4:10" x14ac:dyDescent="0.2">
      <c r="D160" s="255"/>
      <c r="E160" s="274"/>
      <c r="H160" s="268"/>
      <c r="I160" s="269"/>
      <c r="J160" s="269"/>
    </row>
    <row r="161" spans="4:10" x14ac:dyDescent="0.2">
      <c r="D161" s="255"/>
      <c r="E161" s="274"/>
      <c r="H161" s="268"/>
      <c r="I161" s="269"/>
      <c r="J161" s="269"/>
    </row>
    <row r="162" spans="4:10" x14ac:dyDescent="0.2">
      <c r="D162" s="255"/>
      <c r="E162" s="274"/>
      <c r="H162" s="268"/>
      <c r="I162" s="269"/>
      <c r="J162" s="269"/>
    </row>
    <row r="163" spans="4:10" x14ac:dyDescent="0.2">
      <c r="D163" s="255"/>
      <c r="E163" s="274"/>
      <c r="H163" s="268"/>
      <c r="I163" s="269"/>
      <c r="J163" s="269"/>
    </row>
    <row r="164" spans="4:10" x14ac:dyDescent="0.2">
      <c r="D164" s="255"/>
      <c r="E164" s="274"/>
      <c r="H164" s="268"/>
      <c r="I164" s="269"/>
      <c r="J164" s="269"/>
    </row>
    <row r="165" spans="4:10" x14ac:dyDescent="0.2">
      <c r="D165" s="255"/>
      <c r="E165" s="274"/>
      <c r="H165" s="268"/>
      <c r="I165" s="269"/>
      <c r="J165" s="269"/>
    </row>
    <row r="166" spans="4:10" x14ac:dyDescent="0.2">
      <c r="D166" s="255"/>
      <c r="E166" s="274"/>
      <c r="H166" s="268"/>
      <c r="I166" s="269"/>
      <c r="J166" s="269"/>
    </row>
    <row r="167" spans="4:10" x14ac:dyDescent="0.2">
      <c r="D167" s="255"/>
      <c r="E167" s="274"/>
      <c r="H167" s="268"/>
      <c r="I167" s="269"/>
      <c r="J167" s="269"/>
    </row>
    <row r="168" spans="4:10" x14ac:dyDescent="0.2">
      <c r="D168" s="255"/>
      <c r="E168" s="274"/>
      <c r="H168" s="268"/>
      <c r="I168" s="269"/>
      <c r="J168" s="269"/>
    </row>
    <row r="169" spans="4:10" x14ac:dyDescent="0.2">
      <c r="D169" s="255"/>
      <c r="E169" s="274"/>
      <c r="H169" s="268"/>
      <c r="I169" s="269"/>
      <c r="J169" s="269"/>
    </row>
    <row r="170" spans="4:10" x14ac:dyDescent="0.2">
      <c r="D170" s="255"/>
      <c r="E170" s="274"/>
      <c r="H170" s="268"/>
      <c r="I170" s="269"/>
      <c r="J170" s="269"/>
    </row>
    <row r="171" spans="4:10" x14ac:dyDescent="0.2">
      <c r="D171" s="255"/>
      <c r="E171" s="274"/>
      <c r="H171" s="268"/>
      <c r="I171" s="269"/>
      <c r="J171" s="269"/>
    </row>
    <row r="172" spans="4:10" x14ac:dyDescent="0.2">
      <c r="D172" s="255"/>
      <c r="E172" s="274"/>
      <c r="H172" s="268"/>
      <c r="I172" s="269"/>
      <c r="J172" s="269"/>
    </row>
    <row r="173" spans="4:10" x14ac:dyDescent="0.2">
      <c r="D173" s="255"/>
      <c r="E173" s="274"/>
      <c r="H173" s="268"/>
      <c r="I173" s="269"/>
      <c r="J173" s="269"/>
    </row>
    <row r="174" spans="4:10" x14ac:dyDescent="0.2">
      <c r="D174" s="255"/>
      <c r="E174" s="274"/>
      <c r="H174" s="268"/>
      <c r="I174" s="269"/>
      <c r="J174" s="269"/>
    </row>
    <row r="175" spans="4:10" x14ac:dyDescent="0.2">
      <c r="D175" s="255"/>
      <c r="E175" s="274"/>
      <c r="H175" s="268"/>
      <c r="I175" s="269"/>
      <c r="J175" s="269"/>
    </row>
    <row r="176" spans="4:10" x14ac:dyDescent="0.2">
      <c r="D176" s="255"/>
      <c r="E176" s="274"/>
      <c r="H176" s="268"/>
      <c r="I176" s="269"/>
      <c r="J176" s="269"/>
    </row>
    <row r="177" spans="4:10" x14ac:dyDescent="0.2">
      <c r="D177" s="255"/>
      <c r="E177" s="274"/>
      <c r="H177" s="268"/>
      <c r="I177" s="269"/>
      <c r="J177" s="269"/>
    </row>
    <row r="178" spans="4:10" x14ac:dyDescent="0.2">
      <c r="D178" s="255"/>
      <c r="E178" s="274"/>
      <c r="H178" s="268"/>
      <c r="I178" s="269"/>
      <c r="J178" s="269"/>
    </row>
    <row r="179" spans="4:10" x14ac:dyDescent="0.2">
      <c r="D179" s="255"/>
      <c r="E179" s="274"/>
      <c r="H179" s="268"/>
      <c r="I179" s="269"/>
      <c r="J179" s="269"/>
    </row>
    <row r="180" spans="4:10" x14ac:dyDescent="0.2">
      <c r="D180" s="255"/>
      <c r="E180" s="274"/>
      <c r="H180" s="268"/>
      <c r="I180" s="269"/>
      <c r="J180" s="269"/>
    </row>
    <row r="181" spans="4:10" x14ac:dyDescent="0.2">
      <c r="D181" s="255"/>
      <c r="E181" s="274"/>
      <c r="H181" s="268"/>
      <c r="I181" s="269"/>
      <c r="J181" s="269"/>
    </row>
    <row r="182" spans="4:10" x14ac:dyDescent="0.2">
      <c r="D182" s="255"/>
      <c r="E182" s="274"/>
      <c r="H182" s="268"/>
      <c r="I182" s="269"/>
      <c r="J182" s="269"/>
    </row>
    <row r="183" spans="4:10" x14ac:dyDescent="0.2">
      <c r="D183" s="255"/>
      <c r="E183" s="274"/>
      <c r="H183" s="268"/>
      <c r="I183" s="269"/>
      <c r="J183" s="269"/>
    </row>
    <row r="184" spans="4:10" x14ac:dyDescent="0.2">
      <c r="D184" s="255"/>
      <c r="E184" s="274"/>
      <c r="H184" s="268"/>
      <c r="I184" s="269"/>
      <c r="J184" s="269"/>
    </row>
    <row r="185" spans="4:10" x14ac:dyDescent="0.2">
      <c r="D185" s="255"/>
      <c r="E185" s="274"/>
      <c r="H185" s="268"/>
      <c r="I185" s="269"/>
      <c r="J185" s="269"/>
    </row>
    <row r="186" spans="4:10" x14ac:dyDescent="0.2">
      <c r="D186" s="255"/>
      <c r="E186" s="274"/>
      <c r="H186" s="268"/>
      <c r="I186" s="269"/>
      <c r="J186" s="269"/>
    </row>
    <row r="187" spans="4:10" x14ac:dyDescent="0.2">
      <c r="D187" s="255"/>
      <c r="E187" s="274"/>
      <c r="H187" s="268"/>
      <c r="I187" s="269"/>
      <c r="J187" s="269"/>
    </row>
    <row r="188" spans="4:10" x14ac:dyDescent="0.2">
      <c r="D188" s="255"/>
      <c r="E188" s="274"/>
      <c r="H188" s="268"/>
      <c r="I188" s="269"/>
      <c r="J188" s="269"/>
    </row>
    <row r="189" spans="4:10" x14ac:dyDescent="0.2">
      <c r="D189" s="255"/>
      <c r="E189" s="274"/>
      <c r="H189" s="268"/>
      <c r="I189" s="269"/>
      <c r="J189" s="269"/>
    </row>
    <row r="190" spans="4:10" x14ac:dyDescent="0.2">
      <c r="D190" s="255"/>
      <c r="E190" s="274"/>
      <c r="H190" s="268"/>
      <c r="I190" s="269"/>
      <c r="J190" s="269"/>
    </row>
    <row r="191" spans="4:10" x14ac:dyDescent="0.2">
      <c r="D191" s="255"/>
      <c r="E191" s="274"/>
      <c r="H191" s="268"/>
      <c r="I191" s="269"/>
      <c r="J191" s="269"/>
    </row>
    <row r="192" spans="4:10" x14ac:dyDescent="0.2">
      <c r="D192" s="255"/>
      <c r="E192" s="274"/>
      <c r="H192" s="268"/>
      <c r="I192" s="269"/>
      <c r="J192" s="269"/>
    </row>
    <row r="193" spans="1:13" x14ac:dyDescent="0.2">
      <c r="D193" s="255"/>
      <c r="E193" s="274"/>
      <c r="H193" s="268"/>
      <c r="I193" s="269"/>
      <c r="J193" s="269"/>
    </row>
    <row r="194" spans="1:13" x14ac:dyDescent="0.2">
      <c r="D194" s="255"/>
      <c r="E194" s="274"/>
      <c r="H194" s="268"/>
      <c r="I194" s="269"/>
      <c r="J194" s="269"/>
    </row>
    <row r="195" spans="1:13" x14ac:dyDescent="0.2">
      <c r="D195" s="255"/>
      <c r="E195" s="274"/>
      <c r="H195" s="268"/>
      <c r="I195" s="269"/>
      <c r="J195" s="269"/>
    </row>
    <row r="196" spans="1:13" x14ac:dyDescent="0.2">
      <c r="A196" s="276"/>
      <c r="C196" s="276"/>
      <c r="D196" s="277"/>
      <c r="E196" s="278"/>
      <c r="F196" s="276"/>
      <c r="G196" s="276"/>
      <c r="H196" s="279"/>
      <c r="I196" s="280"/>
      <c r="J196" s="280"/>
      <c r="K196" s="281"/>
      <c r="L196" s="281"/>
      <c r="M196" s="281"/>
    </row>
    <row r="197" spans="1:13" x14ac:dyDescent="0.2">
      <c r="D197" s="255"/>
      <c r="E197" s="274"/>
      <c r="H197" s="268"/>
      <c r="I197" s="269"/>
      <c r="J197" s="269"/>
    </row>
    <row r="198" spans="1:13" x14ac:dyDescent="0.2">
      <c r="D198" s="255"/>
      <c r="E198" s="274"/>
      <c r="H198" s="268"/>
      <c r="I198" s="269"/>
      <c r="J198" s="269"/>
    </row>
    <row r="199" spans="1:13" x14ac:dyDescent="0.2">
      <c r="D199" s="255"/>
      <c r="E199" s="274"/>
      <c r="H199" s="268"/>
      <c r="I199" s="269"/>
      <c r="J199" s="269"/>
    </row>
    <row r="200" spans="1:13" x14ac:dyDescent="0.2">
      <c r="D200" s="255"/>
      <c r="E200" s="274"/>
      <c r="H200" s="268"/>
      <c r="I200" s="269"/>
      <c r="J200" s="269"/>
    </row>
    <row r="201" spans="1:13" x14ac:dyDescent="0.2">
      <c r="D201" s="255"/>
      <c r="E201" s="274"/>
      <c r="H201" s="268"/>
      <c r="I201" s="269"/>
      <c r="J201" s="269"/>
    </row>
    <row r="202" spans="1:13" x14ac:dyDescent="0.2">
      <c r="D202" s="255"/>
      <c r="E202" s="274"/>
      <c r="H202" s="268"/>
      <c r="I202" s="269"/>
      <c r="J202" s="269"/>
    </row>
    <row r="203" spans="1:13" x14ac:dyDescent="0.2">
      <c r="D203" s="255"/>
      <c r="E203" s="274"/>
      <c r="H203" s="268"/>
      <c r="I203" s="269"/>
      <c r="J203" s="269"/>
    </row>
    <row r="204" spans="1:13" x14ac:dyDescent="0.2">
      <c r="D204" s="255"/>
      <c r="E204" s="274"/>
      <c r="H204" s="268"/>
      <c r="I204" s="269"/>
      <c r="J204" s="269"/>
    </row>
    <row r="205" spans="1:13" x14ac:dyDescent="0.2">
      <c r="D205" s="255"/>
      <c r="E205" s="274"/>
      <c r="H205" s="268"/>
      <c r="I205" s="269"/>
      <c r="J205" s="269"/>
    </row>
    <row r="206" spans="1:13" x14ac:dyDescent="0.2">
      <c r="D206" s="255"/>
      <c r="E206" s="274"/>
      <c r="H206" s="268"/>
      <c r="I206" s="269"/>
      <c r="J206" s="269"/>
    </row>
    <row r="207" spans="1:13" x14ac:dyDescent="0.2">
      <c r="D207" s="255"/>
      <c r="E207" s="274"/>
      <c r="H207" s="268"/>
      <c r="I207" s="269"/>
      <c r="J207" s="269"/>
    </row>
    <row r="208" spans="1:13" x14ac:dyDescent="0.2">
      <c r="D208" s="255"/>
      <c r="E208" s="274"/>
      <c r="H208" s="268"/>
      <c r="I208" s="269"/>
      <c r="J208" s="269"/>
    </row>
    <row r="209" spans="1:13" x14ac:dyDescent="0.2">
      <c r="A209" s="276"/>
      <c r="C209" s="276"/>
      <c r="D209" s="277"/>
      <c r="E209" s="278"/>
      <c r="F209" s="276"/>
      <c r="G209" s="276"/>
      <c r="H209" s="279"/>
      <c r="I209" s="280"/>
      <c r="J209" s="280"/>
      <c r="K209" s="281"/>
      <c r="L209" s="281"/>
      <c r="M209" s="281"/>
    </row>
    <row r="210" spans="1:13" x14ac:dyDescent="0.2">
      <c r="D210" s="255"/>
      <c r="E210" s="282"/>
      <c r="H210" s="268"/>
      <c r="I210" s="269"/>
      <c r="J210" s="269"/>
    </row>
    <row r="211" spans="1:13" x14ac:dyDescent="0.2">
      <c r="D211" s="255"/>
      <c r="E211" s="282"/>
      <c r="H211" s="268"/>
      <c r="I211" s="269"/>
      <c r="J211" s="269"/>
    </row>
    <row r="212" spans="1:13" x14ac:dyDescent="0.2">
      <c r="D212" s="255"/>
      <c r="E212" s="282"/>
      <c r="H212" s="268"/>
      <c r="I212" s="269"/>
      <c r="J212" s="269"/>
    </row>
    <row r="213" spans="1:13" x14ac:dyDescent="0.2">
      <c r="D213" s="255"/>
      <c r="E213" s="282"/>
      <c r="H213" s="268"/>
      <c r="I213" s="269"/>
      <c r="J213" s="269"/>
    </row>
    <row r="214" spans="1:13" x14ac:dyDescent="0.2">
      <c r="D214" s="255"/>
      <c r="E214" s="282"/>
      <c r="H214" s="268"/>
      <c r="I214" s="269"/>
      <c r="J214" s="269"/>
    </row>
    <row r="215" spans="1:13" x14ac:dyDescent="0.2">
      <c r="D215" s="255"/>
      <c r="E215" s="282"/>
      <c r="H215" s="268"/>
      <c r="I215" s="269"/>
      <c r="J215" s="269"/>
    </row>
    <row r="216" spans="1:13" x14ac:dyDescent="0.2">
      <c r="D216" s="255"/>
      <c r="E216" s="282"/>
      <c r="H216" s="268"/>
      <c r="I216" s="269"/>
      <c r="J216" s="269"/>
    </row>
    <row r="217" spans="1:13" x14ac:dyDescent="0.2">
      <c r="D217" s="255"/>
      <c r="E217" s="282"/>
      <c r="H217" s="268"/>
      <c r="I217" s="269"/>
      <c r="J217" s="269"/>
    </row>
    <row r="218" spans="1:13" x14ac:dyDescent="0.2">
      <c r="D218" s="255"/>
      <c r="E218" s="282"/>
      <c r="H218" s="268"/>
      <c r="I218" s="269"/>
      <c r="J218" s="269"/>
    </row>
    <row r="219" spans="1:13" x14ac:dyDescent="0.2">
      <c r="D219" s="255"/>
      <c r="E219" s="282"/>
      <c r="H219" s="268"/>
      <c r="I219" s="269"/>
      <c r="J219" s="269"/>
    </row>
    <row r="220" spans="1:13" x14ac:dyDescent="0.2">
      <c r="D220" s="255"/>
      <c r="E220" s="282"/>
      <c r="H220" s="268"/>
      <c r="I220" s="269"/>
      <c r="J220" s="269"/>
    </row>
    <row r="221" spans="1:13" x14ac:dyDescent="0.2">
      <c r="D221" s="255"/>
      <c r="E221" s="282"/>
      <c r="H221" s="268"/>
      <c r="I221" s="269"/>
      <c r="J221" s="269"/>
    </row>
    <row r="222" spans="1:13" x14ac:dyDescent="0.2">
      <c r="D222" s="255"/>
      <c r="E222" s="282"/>
      <c r="H222" s="268"/>
      <c r="I222" s="269"/>
      <c r="J222" s="269"/>
    </row>
    <row r="223" spans="1:13" x14ac:dyDescent="0.2">
      <c r="D223" s="255"/>
      <c r="E223" s="282"/>
      <c r="H223" s="268"/>
      <c r="I223" s="269"/>
      <c r="J223" s="269"/>
    </row>
    <row r="224" spans="1:13" x14ac:dyDescent="0.2">
      <c r="D224" s="255"/>
      <c r="E224" s="282"/>
      <c r="H224" s="268"/>
      <c r="I224" s="269"/>
      <c r="J224" s="269"/>
    </row>
    <row r="225" spans="1:14" x14ac:dyDescent="0.2">
      <c r="D225" s="255"/>
      <c r="E225" s="282"/>
      <c r="H225" s="268"/>
      <c r="I225" s="269"/>
      <c r="J225" s="269"/>
    </row>
    <row r="226" spans="1:14" x14ac:dyDescent="0.2">
      <c r="D226" s="255"/>
      <c r="E226" s="282"/>
      <c r="H226" s="268"/>
      <c r="I226" s="269"/>
      <c r="J226" s="269"/>
    </row>
    <row r="227" spans="1:14" x14ac:dyDescent="0.2">
      <c r="D227" s="255"/>
      <c r="E227" s="282"/>
      <c r="H227" s="268"/>
      <c r="I227" s="269"/>
      <c r="J227" s="269"/>
    </row>
    <row r="228" spans="1:14" x14ac:dyDescent="0.2">
      <c r="D228" s="255"/>
      <c r="E228" s="282"/>
      <c r="H228" s="268"/>
      <c r="I228" s="269"/>
      <c r="J228" s="269"/>
    </row>
    <row r="229" spans="1:14" x14ac:dyDescent="0.2">
      <c r="D229" s="255"/>
      <c r="E229" s="282"/>
      <c r="H229" s="268"/>
      <c r="I229" s="269"/>
      <c r="J229" s="269"/>
    </row>
    <row r="230" spans="1:14" x14ac:dyDescent="0.2">
      <c r="D230" s="255"/>
      <c r="E230" s="282"/>
      <c r="H230" s="268"/>
      <c r="I230" s="269"/>
      <c r="J230" s="269"/>
    </row>
    <row r="231" spans="1:14" x14ac:dyDescent="0.2">
      <c r="D231" s="255"/>
      <c r="E231" s="282"/>
      <c r="H231" s="268"/>
      <c r="I231" s="269"/>
      <c r="J231" s="269"/>
    </row>
    <row r="232" spans="1:14" x14ac:dyDescent="0.2">
      <c r="D232" s="255"/>
      <c r="E232" s="282"/>
      <c r="H232" s="268"/>
      <c r="I232" s="269"/>
      <c r="J232" s="269"/>
    </row>
    <row r="233" spans="1:14" x14ac:dyDescent="0.2">
      <c r="D233" s="255"/>
      <c r="E233" s="282"/>
      <c r="H233" s="268"/>
      <c r="I233" s="269"/>
      <c r="J233" s="269"/>
    </row>
    <row r="234" spans="1:14" x14ac:dyDescent="0.2">
      <c r="D234" s="255"/>
      <c r="E234" s="282"/>
      <c r="H234" s="268"/>
      <c r="I234" s="269"/>
      <c r="J234" s="269"/>
    </row>
    <row r="235" spans="1:14" x14ac:dyDescent="0.2">
      <c r="D235" s="255"/>
      <c r="E235" s="282"/>
      <c r="H235" s="268"/>
      <c r="I235" s="269"/>
      <c r="J235" s="269"/>
    </row>
    <row r="236" spans="1:14" x14ac:dyDescent="0.2">
      <c r="D236" s="255"/>
      <c r="E236" s="282"/>
      <c r="H236" s="268"/>
      <c r="I236" s="269"/>
      <c r="J236" s="269"/>
    </row>
    <row r="237" spans="1:14" x14ac:dyDescent="0.2">
      <c r="D237" s="255"/>
      <c r="E237" s="282"/>
      <c r="H237" s="268"/>
      <c r="I237" s="269"/>
      <c r="J237" s="269"/>
    </row>
    <row r="238" spans="1:14" x14ac:dyDescent="0.2">
      <c r="D238" s="255"/>
      <c r="E238" s="282"/>
      <c r="H238" s="268"/>
      <c r="I238" s="269"/>
      <c r="J238" s="269"/>
    </row>
    <row r="239" spans="1:14" x14ac:dyDescent="0.2">
      <c r="A239" s="276"/>
      <c r="B239" s="276"/>
      <c r="C239" s="276"/>
      <c r="D239" s="277"/>
      <c r="E239" s="278"/>
      <c r="F239" s="276"/>
      <c r="G239" s="276"/>
      <c r="H239" s="279"/>
      <c r="I239" s="280"/>
      <c r="J239" s="280"/>
      <c r="K239" s="281"/>
      <c r="L239" s="281"/>
      <c r="M239" s="281"/>
      <c r="N239" s="281"/>
    </row>
    <row r="240" spans="1:14" x14ac:dyDescent="0.2">
      <c r="D240" s="255"/>
      <c r="E240" s="282"/>
      <c r="H240" s="268"/>
      <c r="I240" s="269"/>
      <c r="J240" s="269"/>
    </row>
    <row r="241" spans="4:10" x14ac:dyDescent="0.2">
      <c r="D241" s="255"/>
      <c r="E241" s="282"/>
      <c r="H241" s="268"/>
      <c r="I241" s="269"/>
      <c r="J241" s="269"/>
    </row>
    <row r="242" spans="4:10" x14ac:dyDescent="0.2">
      <c r="D242" s="255"/>
      <c r="E242" s="282"/>
      <c r="H242" s="268"/>
      <c r="I242" s="269"/>
      <c r="J242" s="269"/>
    </row>
    <row r="243" spans="4:10" x14ac:dyDescent="0.2">
      <c r="D243" s="255"/>
      <c r="E243" s="282"/>
      <c r="H243" s="268"/>
      <c r="I243" s="269"/>
      <c r="J243" s="269"/>
    </row>
    <row r="244" spans="4:10" x14ac:dyDescent="0.2">
      <c r="D244" s="255"/>
      <c r="E244" s="282"/>
      <c r="H244" s="268"/>
      <c r="I244" s="269"/>
      <c r="J244" s="269"/>
    </row>
    <row r="245" spans="4:10" x14ac:dyDescent="0.2">
      <c r="D245" s="255"/>
      <c r="E245" s="282"/>
      <c r="H245" s="268"/>
      <c r="I245" s="269"/>
      <c r="J245" s="269"/>
    </row>
    <row r="246" spans="4:10" x14ac:dyDescent="0.2">
      <c r="D246" s="255"/>
      <c r="E246" s="282"/>
      <c r="H246" s="268"/>
      <c r="I246" s="269"/>
      <c r="J246" s="269"/>
    </row>
    <row r="247" spans="4:10" x14ac:dyDescent="0.2">
      <c r="D247" s="255"/>
      <c r="E247" s="282"/>
      <c r="H247" s="268"/>
      <c r="I247" s="269"/>
      <c r="J247" s="269"/>
    </row>
    <row r="248" spans="4:10" x14ac:dyDescent="0.2">
      <c r="D248" s="255"/>
      <c r="E248" s="282"/>
      <c r="H248" s="268"/>
      <c r="I248" s="269"/>
      <c r="J248" s="269"/>
    </row>
    <row r="249" spans="4:10" x14ac:dyDescent="0.2">
      <c r="D249" s="255"/>
      <c r="E249" s="282"/>
      <c r="H249" s="268"/>
      <c r="I249" s="269"/>
      <c r="J249" s="269"/>
    </row>
    <row r="250" spans="4:10" x14ac:dyDescent="0.2">
      <c r="D250" s="255"/>
      <c r="E250" s="282"/>
      <c r="H250" s="268"/>
      <c r="I250" s="269"/>
      <c r="J250" s="269"/>
    </row>
    <row r="251" spans="4:10" x14ac:dyDescent="0.2">
      <c r="D251" s="255"/>
      <c r="E251" s="282"/>
      <c r="H251" s="268"/>
      <c r="I251" s="269"/>
      <c r="J251" s="269"/>
    </row>
    <row r="252" spans="4:10" x14ac:dyDescent="0.2">
      <c r="D252" s="255"/>
      <c r="E252" s="282"/>
      <c r="H252" s="268"/>
      <c r="I252" s="269"/>
      <c r="J252" s="269"/>
    </row>
    <row r="253" spans="4:10" x14ac:dyDescent="0.2">
      <c r="D253" s="255"/>
      <c r="E253" s="282"/>
      <c r="H253" s="268"/>
      <c r="I253" s="269"/>
      <c r="J253" s="269"/>
    </row>
    <row r="254" spans="4:10" x14ac:dyDescent="0.2">
      <c r="D254" s="255"/>
      <c r="E254" s="282"/>
      <c r="H254" s="268"/>
      <c r="I254" s="269"/>
      <c r="J254" s="269"/>
    </row>
    <row r="255" spans="4:10" x14ac:dyDescent="0.2">
      <c r="D255" s="255"/>
      <c r="E255" s="282"/>
      <c r="H255" s="268"/>
      <c r="I255" s="269"/>
      <c r="J255" s="269"/>
    </row>
    <row r="256" spans="4:10" x14ac:dyDescent="0.2">
      <c r="D256" s="255"/>
      <c r="E256" s="282"/>
      <c r="H256" s="268"/>
      <c r="I256" s="269"/>
      <c r="J256" s="269"/>
    </row>
    <row r="257" spans="4:10" x14ac:dyDescent="0.2">
      <c r="D257" s="255"/>
      <c r="E257" s="282"/>
      <c r="H257" s="268"/>
      <c r="I257" s="269"/>
      <c r="J257" s="269"/>
    </row>
    <row r="258" spans="4:10" x14ac:dyDescent="0.2">
      <c r="D258" s="255"/>
      <c r="E258" s="282"/>
      <c r="H258" s="268"/>
      <c r="I258" s="269"/>
      <c r="J258" s="269"/>
    </row>
    <row r="259" spans="4:10" x14ac:dyDescent="0.2">
      <c r="D259" s="255"/>
      <c r="E259" s="282"/>
      <c r="H259" s="268"/>
      <c r="I259" s="269"/>
      <c r="J259" s="269"/>
    </row>
    <row r="260" spans="4:10" x14ac:dyDescent="0.2">
      <c r="D260" s="255"/>
      <c r="E260" s="282"/>
      <c r="H260" s="268"/>
      <c r="I260" s="269"/>
      <c r="J260" s="269"/>
    </row>
    <row r="261" spans="4:10" x14ac:dyDescent="0.2">
      <c r="D261" s="255"/>
      <c r="E261" s="282"/>
      <c r="H261" s="268"/>
      <c r="I261" s="269"/>
      <c r="J261" s="269"/>
    </row>
    <row r="262" spans="4:10" x14ac:dyDescent="0.2">
      <c r="D262" s="255"/>
      <c r="E262" s="282"/>
      <c r="H262" s="268"/>
      <c r="I262" s="269"/>
      <c r="J262" s="269"/>
    </row>
    <row r="263" spans="4:10" x14ac:dyDescent="0.2">
      <c r="D263" s="255"/>
      <c r="E263" s="282"/>
      <c r="H263" s="268"/>
      <c r="I263" s="269"/>
      <c r="J263" s="269"/>
    </row>
    <row r="264" spans="4:10" x14ac:dyDescent="0.2">
      <c r="D264" s="255"/>
      <c r="E264" s="282"/>
      <c r="H264" s="268"/>
      <c r="I264" s="269"/>
      <c r="J264" s="269"/>
    </row>
    <row r="265" spans="4:10" x14ac:dyDescent="0.2">
      <c r="D265" s="255"/>
      <c r="E265" s="282"/>
      <c r="H265" s="268"/>
      <c r="I265" s="269"/>
      <c r="J265" s="269"/>
    </row>
    <row r="266" spans="4:10" x14ac:dyDescent="0.2">
      <c r="D266" s="255"/>
      <c r="E266" s="282"/>
      <c r="H266" s="268"/>
      <c r="I266" s="269"/>
      <c r="J266" s="269"/>
    </row>
    <row r="267" spans="4:10" x14ac:dyDescent="0.2">
      <c r="D267" s="255"/>
      <c r="E267" s="282"/>
      <c r="H267" s="268"/>
      <c r="I267" s="269"/>
      <c r="J267" s="269"/>
    </row>
    <row r="268" spans="4:10" x14ac:dyDescent="0.2">
      <c r="D268" s="255"/>
      <c r="E268" s="282"/>
      <c r="H268" s="268"/>
      <c r="I268" s="269"/>
      <c r="J268" s="269"/>
    </row>
    <row r="269" spans="4:10" x14ac:dyDescent="0.2">
      <c r="D269" s="255"/>
      <c r="E269" s="282"/>
      <c r="H269" s="268"/>
      <c r="I269" s="269"/>
      <c r="J269" s="269"/>
    </row>
    <row r="270" spans="4:10" x14ac:dyDescent="0.2">
      <c r="D270" s="255"/>
      <c r="E270" s="282"/>
      <c r="H270" s="268"/>
      <c r="I270" s="269"/>
      <c r="J270" s="269"/>
    </row>
    <row r="271" spans="4:10" x14ac:dyDescent="0.2">
      <c r="D271" s="255"/>
      <c r="E271" s="282"/>
      <c r="H271" s="268"/>
      <c r="I271" s="269"/>
      <c r="J271" s="269"/>
    </row>
    <row r="272" spans="4:10" x14ac:dyDescent="0.2">
      <c r="D272" s="255"/>
      <c r="E272" s="282"/>
      <c r="H272" s="268"/>
      <c r="I272" s="269"/>
      <c r="J272" s="269"/>
    </row>
    <row r="273" spans="1:13" x14ac:dyDescent="0.2">
      <c r="D273" s="255"/>
      <c r="E273" s="282"/>
      <c r="H273" s="268"/>
      <c r="I273" s="269"/>
      <c r="J273" s="269"/>
    </row>
    <row r="274" spans="1:13" x14ac:dyDescent="0.2">
      <c r="D274" s="255"/>
      <c r="E274" s="282"/>
      <c r="H274" s="268"/>
      <c r="I274" s="269"/>
      <c r="J274" s="269"/>
    </row>
    <row r="275" spans="1:13" x14ac:dyDescent="0.2">
      <c r="D275" s="255"/>
      <c r="E275" s="282"/>
      <c r="H275" s="268"/>
      <c r="I275" s="269"/>
      <c r="J275" s="269"/>
    </row>
    <row r="276" spans="1:13" x14ac:dyDescent="0.2">
      <c r="D276" s="255"/>
      <c r="E276" s="282"/>
      <c r="H276" s="268"/>
      <c r="I276" s="269"/>
      <c r="J276" s="269"/>
    </row>
    <row r="277" spans="1:13" x14ac:dyDescent="0.2">
      <c r="D277" s="255"/>
      <c r="E277" s="282"/>
      <c r="H277" s="268"/>
      <c r="I277" s="269"/>
      <c r="J277" s="269"/>
    </row>
    <row r="278" spans="1:13" x14ac:dyDescent="0.2">
      <c r="D278" s="255"/>
      <c r="E278" s="282"/>
      <c r="H278" s="268"/>
      <c r="I278" s="269"/>
      <c r="J278" s="269"/>
    </row>
    <row r="279" spans="1:13" x14ac:dyDescent="0.2">
      <c r="D279" s="255"/>
      <c r="E279" s="282"/>
      <c r="H279" s="268"/>
      <c r="I279" s="269"/>
      <c r="J279" s="269"/>
    </row>
    <row r="280" spans="1:13" x14ac:dyDescent="0.2">
      <c r="D280" s="255"/>
      <c r="E280" s="282"/>
      <c r="H280" s="268"/>
      <c r="I280" s="269"/>
      <c r="J280" s="269"/>
    </row>
    <row r="281" spans="1:13" x14ac:dyDescent="0.2">
      <c r="D281" s="255"/>
      <c r="E281" s="282"/>
      <c r="H281" s="268"/>
      <c r="I281" s="269"/>
      <c r="J281" s="269"/>
    </row>
    <row r="282" spans="1:13" x14ac:dyDescent="0.2">
      <c r="D282" s="255"/>
      <c r="E282" s="282"/>
      <c r="H282" s="268"/>
      <c r="I282" s="269"/>
      <c r="J282" s="269"/>
    </row>
    <row r="283" spans="1:13" x14ac:dyDescent="0.2">
      <c r="D283" s="255"/>
      <c r="E283" s="282"/>
      <c r="H283" s="268"/>
      <c r="I283" s="269"/>
      <c r="J283" s="269"/>
    </row>
    <row r="284" spans="1:13" x14ac:dyDescent="0.2">
      <c r="A284" s="276"/>
      <c r="B284" s="276"/>
      <c r="C284" s="276"/>
      <c r="D284" s="277"/>
      <c r="E284" s="278"/>
      <c r="F284" s="276"/>
      <c r="G284" s="276"/>
      <c r="H284" s="279"/>
      <c r="I284" s="280"/>
      <c r="J284" s="280"/>
      <c r="K284" s="281"/>
      <c r="L284" s="281"/>
      <c r="M284" s="281"/>
    </row>
    <row r="285" spans="1:13" x14ac:dyDescent="0.2">
      <c r="D285" s="255"/>
      <c r="E285" s="282"/>
      <c r="H285" s="268"/>
      <c r="I285" s="269"/>
      <c r="J285" s="269"/>
    </row>
    <row r="286" spans="1:13" x14ac:dyDescent="0.2">
      <c r="D286" s="255"/>
      <c r="E286" s="282"/>
      <c r="H286" s="268"/>
      <c r="I286" s="269"/>
      <c r="J286" s="269"/>
    </row>
    <row r="287" spans="1:13" x14ac:dyDescent="0.2">
      <c r="D287" s="255"/>
      <c r="E287" s="282"/>
      <c r="H287" s="268"/>
      <c r="I287" s="269"/>
      <c r="J287" s="269"/>
    </row>
    <row r="288" spans="1:13" x14ac:dyDescent="0.2">
      <c r="D288" s="255"/>
      <c r="E288" s="282"/>
      <c r="H288" s="268"/>
      <c r="I288" s="269"/>
      <c r="J288" s="269"/>
    </row>
    <row r="289" spans="4:10" x14ac:dyDescent="0.2">
      <c r="D289" s="255"/>
      <c r="E289" s="282"/>
      <c r="H289" s="268"/>
      <c r="I289" s="269"/>
      <c r="J289" s="269"/>
    </row>
    <row r="290" spans="4:10" x14ac:dyDescent="0.2">
      <c r="D290" s="255"/>
      <c r="E290" s="282"/>
      <c r="H290" s="268"/>
      <c r="I290" s="269"/>
      <c r="J290" s="269"/>
    </row>
    <row r="291" spans="4:10" x14ac:dyDescent="0.2">
      <c r="D291" s="255"/>
      <c r="E291" s="282"/>
      <c r="H291" s="268"/>
      <c r="I291" s="269"/>
      <c r="J291" s="269"/>
    </row>
    <row r="292" spans="4:10" x14ac:dyDescent="0.2">
      <c r="D292" s="255"/>
      <c r="E292" s="282"/>
      <c r="H292" s="268"/>
      <c r="I292" s="269"/>
      <c r="J292" s="269"/>
    </row>
    <row r="293" spans="4:10" x14ac:dyDescent="0.2">
      <c r="D293" s="255"/>
      <c r="E293" s="282"/>
      <c r="H293" s="268"/>
      <c r="I293" s="269"/>
      <c r="J293" s="269"/>
    </row>
    <row r="294" spans="4:10" x14ac:dyDescent="0.2">
      <c r="D294" s="255"/>
      <c r="E294" s="282"/>
      <c r="H294" s="268"/>
      <c r="I294" s="269"/>
      <c r="J294" s="269"/>
    </row>
    <row r="295" spans="4:10" x14ac:dyDescent="0.2">
      <c r="D295" s="255"/>
      <c r="E295" s="282"/>
      <c r="H295" s="268"/>
      <c r="I295" s="269"/>
      <c r="J295" s="269"/>
    </row>
    <row r="296" spans="4:10" x14ac:dyDescent="0.2">
      <c r="D296" s="255"/>
      <c r="E296" s="282"/>
      <c r="H296" s="268"/>
      <c r="I296" s="269"/>
      <c r="J296" s="269"/>
    </row>
    <row r="297" spans="4:10" x14ac:dyDescent="0.2">
      <c r="D297" s="255"/>
      <c r="E297" s="282"/>
      <c r="H297" s="268"/>
      <c r="I297" s="269"/>
      <c r="J297" s="269"/>
    </row>
    <row r="298" spans="4:10" x14ac:dyDescent="0.2">
      <c r="D298" s="255"/>
      <c r="E298" s="282"/>
      <c r="H298" s="268"/>
      <c r="I298" s="269"/>
      <c r="J298" s="269"/>
    </row>
    <row r="299" spans="4:10" x14ac:dyDescent="0.2">
      <c r="D299" s="255"/>
      <c r="E299" s="282"/>
      <c r="H299" s="268"/>
      <c r="I299" s="269"/>
      <c r="J299" s="269"/>
    </row>
    <row r="300" spans="4:10" x14ac:dyDescent="0.2">
      <c r="D300" s="255"/>
      <c r="E300" s="282"/>
      <c r="H300" s="268"/>
      <c r="I300" s="269"/>
      <c r="J300" s="269"/>
    </row>
    <row r="301" spans="4:10" x14ac:dyDescent="0.2">
      <c r="D301" s="255"/>
      <c r="E301" s="282"/>
      <c r="H301" s="268"/>
      <c r="I301" s="269"/>
      <c r="J301" s="269"/>
    </row>
    <row r="302" spans="4:10" x14ac:dyDescent="0.2">
      <c r="D302" s="255"/>
      <c r="E302" s="282"/>
      <c r="H302" s="268"/>
      <c r="I302" s="269"/>
      <c r="J302" s="269"/>
    </row>
    <row r="303" spans="4:10" x14ac:dyDescent="0.2">
      <c r="D303" s="255"/>
      <c r="E303" s="282"/>
      <c r="H303" s="268"/>
      <c r="I303" s="269"/>
      <c r="J303" s="269"/>
    </row>
    <row r="304" spans="4:10" x14ac:dyDescent="0.2">
      <c r="D304" s="255"/>
      <c r="E304" s="282"/>
      <c r="H304" s="268"/>
      <c r="I304" s="269"/>
      <c r="J304" s="269"/>
    </row>
    <row r="305" spans="4:10" x14ac:dyDescent="0.2">
      <c r="D305" s="255"/>
      <c r="E305" s="282"/>
      <c r="H305" s="268"/>
      <c r="I305" s="269"/>
      <c r="J305" s="269"/>
    </row>
    <row r="306" spans="4:10" x14ac:dyDescent="0.2">
      <c r="D306" s="255"/>
      <c r="E306" s="282"/>
      <c r="H306" s="268"/>
      <c r="I306" s="269"/>
      <c r="J306" s="269"/>
    </row>
    <row r="307" spans="4:10" x14ac:dyDescent="0.2">
      <c r="D307" s="255"/>
      <c r="E307" s="282"/>
      <c r="H307" s="268"/>
      <c r="I307" s="269"/>
      <c r="J307" s="269"/>
    </row>
    <row r="308" spans="4:10" x14ac:dyDescent="0.2">
      <c r="D308" s="255"/>
      <c r="E308" s="282"/>
      <c r="H308" s="268"/>
      <c r="I308" s="269"/>
      <c r="J308" s="269"/>
    </row>
    <row r="309" spans="4:10" x14ac:dyDescent="0.2">
      <c r="D309" s="255"/>
      <c r="E309" s="282"/>
      <c r="H309" s="268"/>
      <c r="I309" s="269"/>
      <c r="J309" s="269"/>
    </row>
    <row r="310" spans="4:10" x14ac:dyDescent="0.2">
      <c r="D310" s="255"/>
      <c r="E310" s="282"/>
      <c r="H310" s="268"/>
      <c r="I310" s="269"/>
      <c r="J310" s="269"/>
    </row>
    <row r="311" spans="4:10" x14ac:dyDescent="0.2">
      <c r="D311" s="255"/>
      <c r="E311" s="282"/>
      <c r="H311" s="268"/>
      <c r="I311" s="269"/>
      <c r="J311" s="269"/>
    </row>
    <row r="312" spans="4:10" x14ac:dyDescent="0.2">
      <c r="D312" s="255"/>
      <c r="E312" s="282"/>
      <c r="H312" s="268"/>
      <c r="I312" s="269"/>
      <c r="J312" s="269"/>
    </row>
    <row r="313" spans="4:10" x14ac:dyDescent="0.2">
      <c r="D313" s="255"/>
      <c r="E313" s="282"/>
      <c r="H313" s="268"/>
      <c r="I313" s="269"/>
      <c r="J313" s="269"/>
    </row>
    <row r="314" spans="4:10" x14ac:dyDescent="0.2">
      <c r="D314" s="255"/>
      <c r="E314" s="282"/>
      <c r="H314" s="268"/>
      <c r="I314" s="269"/>
      <c r="J314" s="269"/>
    </row>
    <row r="315" spans="4:10" x14ac:dyDescent="0.2">
      <c r="D315" s="255"/>
      <c r="E315" s="282"/>
      <c r="H315" s="268"/>
      <c r="I315" s="269"/>
      <c r="J315" s="269"/>
    </row>
    <row r="316" spans="4:10" x14ac:dyDescent="0.2">
      <c r="D316" s="255"/>
      <c r="E316" s="282"/>
      <c r="H316" s="268"/>
      <c r="I316" s="269"/>
      <c r="J316" s="269"/>
    </row>
    <row r="317" spans="4:10" x14ac:dyDescent="0.2">
      <c r="D317" s="255"/>
      <c r="E317" s="282"/>
      <c r="H317" s="268"/>
      <c r="I317" s="269"/>
      <c r="J317" s="269"/>
    </row>
    <row r="318" spans="4:10" x14ac:dyDescent="0.2">
      <c r="D318" s="255"/>
      <c r="E318" s="282"/>
      <c r="H318" s="268"/>
      <c r="I318" s="269"/>
      <c r="J318" s="269"/>
    </row>
    <row r="319" spans="4:10" x14ac:dyDescent="0.2">
      <c r="D319" s="255"/>
      <c r="E319" s="282"/>
      <c r="H319" s="268"/>
      <c r="I319" s="269"/>
      <c r="J319" s="269"/>
    </row>
    <row r="320" spans="4:10" x14ac:dyDescent="0.2">
      <c r="D320" s="255"/>
      <c r="E320" s="282"/>
      <c r="H320" s="268"/>
      <c r="I320" s="269"/>
      <c r="J320" s="269"/>
    </row>
    <row r="321" spans="1:13" x14ac:dyDescent="0.2">
      <c r="D321" s="255"/>
      <c r="E321" s="282"/>
      <c r="H321" s="268"/>
      <c r="I321" s="269"/>
      <c r="J321" s="269"/>
    </row>
    <row r="322" spans="1:13" x14ac:dyDescent="0.2">
      <c r="D322" s="255"/>
      <c r="E322" s="282"/>
      <c r="H322" s="268"/>
      <c r="I322" s="269"/>
      <c r="J322" s="269"/>
    </row>
    <row r="323" spans="1:13" x14ac:dyDescent="0.2">
      <c r="D323" s="255"/>
      <c r="E323" s="282"/>
      <c r="H323" s="268"/>
      <c r="I323" s="269"/>
      <c r="J323" s="269"/>
    </row>
    <row r="324" spans="1:13" x14ac:dyDescent="0.2">
      <c r="D324" s="255"/>
      <c r="E324" s="282"/>
      <c r="H324" s="268"/>
      <c r="I324" s="269"/>
      <c r="J324" s="269"/>
    </row>
    <row r="325" spans="1:13" x14ac:dyDescent="0.2">
      <c r="D325" s="255"/>
      <c r="E325" s="282"/>
      <c r="H325" s="268"/>
      <c r="I325" s="269"/>
      <c r="J325" s="269"/>
    </row>
    <row r="326" spans="1:13" x14ac:dyDescent="0.2">
      <c r="D326" s="255"/>
      <c r="E326" s="282"/>
      <c r="H326" s="268"/>
      <c r="I326" s="269"/>
      <c r="J326" s="269"/>
    </row>
    <row r="327" spans="1:13" x14ac:dyDescent="0.2">
      <c r="D327" s="255"/>
      <c r="E327" s="282"/>
      <c r="H327" s="268"/>
      <c r="I327" s="269"/>
      <c r="J327" s="269"/>
    </row>
    <row r="328" spans="1:13" x14ac:dyDescent="0.2">
      <c r="D328" s="255"/>
      <c r="E328" s="282"/>
      <c r="H328" s="268"/>
      <c r="I328" s="269"/>
      <c r="J328" s="269"/>
    </row>
    <row r="329" spans="1:13" x14ac:dyDescent="0.2">
      <c r="D329" s="255"/>
      <c r="E329" s="282"/>
      <c r="H329" s="268"/>
      <c r="I329" s="269"/>
      <c r="J329" s="269"/>
    </row>
    <row r="330" spans="1:13" x14ac:dyDescent="0.2">
      <c r="A330" s="276"/>
      <c r="B330" s="276"/>
      <c r="C330" s="276"/>
      <c r="D330" s="277"/>
      <c r="E330" s="278"/>
      <c r="F330" s="276"/>
      <c r="G330" s="276"/>
      <c r="H330" s="279"/>
      <c r="I330" s="280"/>
      <c r="J330" s="280"/>
      <c r="K330" s="281"/>
      <c r="L330" s="281"/>
      <c r="M330" s="281"/>
    </row>
    <row r="331" spans="1:13" x14ac:dyDescent="0.2">
      <c r="D331" s="255"/>
      <c r="E331" s="282"/>
      <c r="H331" s="268"/>
      <c r="I331" s="269"/>
      <c r="J331" s="269"/>
    </row>
    <row r="332" spans="1:13" x14ac:dyDescent="0.2">
      <c r="D332" s="255"/>
      <c r="E332" s="282"/>
      <c r="H332" s="268"/>
      <c r="I332" s="269"/>
      <c r="J332" s="269"/>
    </row>
    <row r="333" spans="1:13" x14ac:dyDescent="0.2">
      <c r="D333" s="255"/>
      <c r="E333" s="282"/>
      <c r="H333" s="268"/>
      <c r="I333" s="269"/>
      <c r="J333" s="269"/>
    </row>
    <row r="334" spans="1:13" x14ac:dyDescent="0.2">
      <c r="D334" s="255"/>
      <c r="E334" s="282"/>
      <c r="H334" s="268"/>
      <c r="I334" s="269"/>
      <c r="J334" s="269"/>
    </row>
    <row r="335" spans="1:13" x14ac:dyDescent="0.2">
      <c r="D335" s="255"/>
      <c r="E335" s="282"/>
      <c r="H335" s="268"/>
      <c r="I335" s="269"/>
      <c r="J335" s="269"/>
    </row>
    <row r="336" spans="1:13" x14ac:dyDescent="0.2">
      <c r="D336" s="255"/>
      <c r="E336" s="282"/>
      <c r="H336" s="268"/>
      <c r="I336" s="269"/>
      <c r="J336" s="269"/>
    </row>
    <row r="337" spans="4:10" x14ac:dyDescent="0.2">
      <c r="D337" s="255"/>
      <c r="E337" s="282"/>
      <c r="H337" s="268"/>
      <c r="I337" s="269"/>
      <c r="J337" s="269"/>
    </row>
    <row r="338" spans="4:10" x14ac:dyDescent="0.2">
      <c r="D338" s="255"/>
      <c r="E338" s="282"/>
      <c r="H338" s="268"/>
      <c r="I338" s="269"/>
      <c r="J338" s="269"/>
    </row>
    <row r="339" spans="4:10" x14ac:dyDescent="0.2">
      <c r="D339" s="255"/>
      <c r="E339" s="282"/>
      <c r="H339" s="268"/>
      <c r="I339" s="269"/>
      <c r="J339" s="269"/>
    </row>
    <row r="340" spans="4:10" x14ac:dyDescent="0.2">
      <c r="D340" s="255"/>
      <c r="E340" s="282"/>
      <c r="H340" s="268"/>
      <c r="I340" s="269"/>
      <c r="J340" s="269"/>
    </row>
    <row r="341" spans="4:10" x14ac:dyDescent="0.2">
      <c r="D341" s="255"/>
      <c r="E341" s="282"/>
      <c r="H341" s="268"/>
      <c r="I341" s="269"/>
      <c r="J341" s="269"/>
    </row>
    <row r="342" spans="4:10" x14ac:dyDescent="0.2">
      <c r="D342" s="255"/>
      <c r="E342" s="282"/>
      <c r="H342" s="268"/>
      <c r="I342" s="269"/>
      <c r="J342" s="269"/>
    </row>
    <row r="343" spans="4:10" x14ac:dyDescent="0.2">
      <c r="D343" s="255"/>
      <c r="E343" s="282"/>
      <c r="H343" s="268"/>
      <c r="I343" s="269"/>
      <c r="J343" s="269"/>
    </row>
    <row r="344" spans="4:10" x14ac:dyDescent="0.2">
      <c r="D344" s="255"/>
      <c r="E344" s="282"/>
      <c r="H344" s="268"/>
      <c r="I344" s="269"/>
      <c r="J344" s="269"/>
    </row>
    <row r="345" spans="4:10" x14ac:dyDescent="0.2">
      <c r="D345" s="255"/>
      <c r="E345" s="282"/>
      <c r="H345" s="268"/>
      <c r="I345" s="269"/>
      <c r="J345" s="269"/>
    </row>
    <row r="346" spans="4:10" x14ac:dyDescent="0.2">
      <c r="D346" s="255"/>
      <c r="E346" s="282"/>
      <c r="H346" s="268"/>
      <c r="I346" s="269"/>
      <c r="J346" s="269"/>
    </row>
    <row r="347" spans="4:10" x14ac:dyDescent="0.2">
      <c r="D347" s="255"/>
      <c r="E347" s="282"/>
      <c r="H347" s="268"/>
      <c r="I347" s="269"/>
      <c r="J347" s="269"/>
    </row>
    <row r="348" spans="4:10" x14ac:dyDescent="0.2">
      <c r="D348" s="255"/>
      <c r="E348" s="282"/>
      <c r="H348" s="268"/>
      <c r="I348" s="269"/>
      <c r="J348" s="269"/>
    </row>
    <row r="349" spans="4:10" x14ac:dyDescent="0.2">
      <c r="D349" s="255"/>
      <c r="E349" s="282"/>
      <c r="H349" s="268"/>
      <c r="I349" s="269"/>
      <c r="J349" s="269"/>
    </row>
    <row r="350" spans="4:10" x14ac:dyDescent="0.2">
      <c r="D350" s="255"/>
      <c r="E350" s="282"/>
      <c r="H350" s="268"/>
      <c r="I350" s="269"/>
      <c r="J350" s="269"/>
    </row>
    <row r="351" spans="4:10" x14ac:dyDescent="0.2">
      <c r="D351" s="255"/>
      <c r="E351" s="272"/>
      <c r="H351" s="268"/>
      <c r="I351" s="269"/>
      <c r="J351" s="269"/>
    </row>
    <row r="352" spans="4:10" x14ac:dyDescent="0.2">
      <c r="D352" s="255"/>
      <c r="E352" s="272"/>
      <c r="H352" s="268"/>
      <c r="I352" s="269"/>
      <c r="J352" s="269"/>
    </row>
    <row r="353" spans="1:14" x14ac:dyDescent="0.2">
      <c r="D353" s="255"/>
      <c r="E353" s="272"/>
      <c r="H353" s="268"/>
      <c r="I353" s="269"/>
      <c r="J353" s="269"/>
    </row>
    <row r="354" spans="1:14" x14ac:dyDescent="0.2">
      <c r="D354" s="255"/>
      <c r="E354" s="272"/>
      <c r="H354" s="268"/>
      <c r="I354" s="269"/>
      <c r="J354" s="269"/>
    </row>
    <row r="355" spans="1:14" x14ac:dyDescent="0.2">
      <c r="D355" s="255"/>
      <c r="E355" s="282"/>
      <c r="H355" s="268"/>
      <c r="I355" s="269"/>
      <c r="J355" s="269"/>
    </row>
    <row r="356" spans="1:14" x14ac:dyDescent="0.2">
      <c r="D356" s="255"/>
      <c r="E356" s="282"/>
      <c r="H356" s="268"/>
      <c r="I356" s="269"/>
      <c r="J356" s="269"/>
    </row>
    <row r="357" spans="1:14" x14ac:dyDescent="0.2">
      <c r="D357" s="255"/>
      <c r="E357" s="282"/>
      <c r="H357" s="268"/>
      <c r="I357" s="269"/>
      <c r="J357" s="269"/>
    </row>
    <row r="358" spans="1:14" x14ac:dyDescent="0.2">
      <c r="A358" s="276"/>
      <c r="B358" s="276"/>
      <c r="C358" s="276"/>
      <c r="D358" s="277"/>
      <c r="E358" s="278"/>
      <c r="F358" s="276"/>
      <c r="G358" s="276"/>
      <c r="H358" s="279"/>
      <c r="I358" s="280"/>
      <c r="J358" s="280"/>
      <c r="K358" s="281"/>
      <c r="L358" s="281"/>
      <c r="M358" s="281"/>
      <c r="N358" s="281"/>
    </row>
    <row r="359" spans="1:14" x14ac:dyDescent="0.2">
      <c r="A359" s="283"/>
      <c r="B359" s="283"/>
      <c r="C359" s="283"/>
      <c r="D359" s="284"/>
      <c r="E359" s="274"/>
      <c r="F359" s="283"/>
      <c r="G359" s="283"/>
      <c r="H359" s="285"/>
      <c r="I359" s="286"/>
      <c r="J359" s="286"/>
    </row>
    <row r="360" spans="1:14" x14ac:dyDescent="0.2">
      <c r="A360" s="283"/>
      <c r="B360" s="283"/>
      <c r="C360" s="283"/>
      <c r="D360" s="284"/>
      <c r="E360" s="274"/>
      <c r="F360" s="283"/>
      <c r="G360" s="283"/>
      <c r="H360" s="285"/>
      <c r="I360" s="286"/>
      <c r="J360" s="286"/>
    </row>
    <row r="361" spans="1:14" x14ac:dyDescent="0.2">
      <c r="A361" s="283"/>
      <c r="B361" s="283"/>
      <c r="C361" s="283"/>
      <c r="D361" s="284"/>
      <c r="E361" s="274"/>
      <c r="F361" s="283"/>
      <c r="G361" s="283"/>
      <c r="H361" s="285"/>
      <c r="I361" s="286"/>
      <c r="J361" s="286"/>
    </row>
    <row r="362" spans="1:14" x14ac:dyDescent="0.2">
      <c r="A362" s="283"/>
      <c r="B362" s="283"/>
      <c r="C362" s="283"/>
      <c r="D362" s="284"/>
      <c r="E362" s="274"/>
      <c r="F362" s="283"/>
      <c r="G362" s="283"/>
      <c r="H362" s="285"/>
      <c r="I362" s="286"/>
      <c r="J362" s="286"/>
    </row>
    <row r="363" spans="1:14" x14ac:dyDescent="0.2">
      <c r="A363" s="283"/>
      <c r="B363" s="283"/>
      <c r="C363" s="283"/>
      <c r="D363" s="284"/>
      <c r="E363" s="274"/>
      <c r="F363" s="283"/>
      <c r="G363" s="283"/>
      <c r="H363" s="285"/>
      <c r="I363" s="286"/>
      <c r="J363" s="286"/>
    </row>
    <row r="364" spans="1:14" x14ac:dyDescent="0.2">
      <c r="A364" s="283"/>
      <c r="B364" s="283"/>
      <c r="C364" s="283"/>
      <c r="D364" s="284"/>
      <c r="E364" s="274"/>
      <c r="F364" s="283"/>
      <c r="G364" s="283"/>
      <c r="H364" s="285"/>
      <c r="I364" s="286"/>
      <c r="J364" s="286"/>
    </row>
    <row r="365" spans="1:14" x14ac:dyDescent="0.2">
      <c r="A365" s="283"/>
      <c r="B365" s="283"/>
      <c r="C365" s="283"/>
      <c r="D365" s="284"/>
      <c r="E365" s="274"/>
      <c r="F365" s="283"/>
      <c r="G365" s="283"/>
      <c r="H365" s="285"/>
      <c r="I365" s="286"/>
      <c r="J365" s="286"/>
    </row>
    <row r="366" spans="1:14" x14ac:dyDescent="0.2">
      <c r="A366" s="283"/>
      <c r="B366" s="283"/>
      <c r="C366" s="283"/>
      <c r="D366" s="284"/>
      <c r="E366" s="274"/>
      <c r="F366" s="283"/>
      <c r="G366" s="283"/>
      <c r="H366" s="285"/>
      <c r="I366" s="286"/>
      <c r="J366" s="286"/>
    </row>
    <row r="367" spans="1:14" x14ac:dyDescent="0.2">
      <c r="A367" s="283"/>
      <c r="B367" s="283"/>
      <c r="C367" s="283"/>
      <c r="D367" s="284"/>
      <c r="E367" s="274"/>
      <c r="F367" s="283"/>
      <c r="G367" s="283"/>
      <c r="H367" s="285"/>
      <c r="I367" s="286"/>
      <c r="J367" s="286"/>
    </row>
    <row r="368" spans="1:14" x14ac:dyDescent="0.2">
      <c r="A368" s="283"/>
      <c r="B368" s="283"/>
      <c r="C368" s="283"/>
      <c r="D368" s="284"/>
      <c r="E368" s="274"/>
      <c r="F368" s="283"/>
      <c r="G368" s="283"/>
      <c r="H368" s="285"/>
      <c r="I368" s="286"/>
      <c r="J368" s="286"/>
    </row>
    <row r="369" spans="1:14" x14ac:dyDescent="0.2">
      <c r="A369" s="283"/>
      <c r="B369" s="283"/>
      <c r="C369" s="283"/>
      <c r="D369" s="284"/>
      <c r="E369" s="274"/>
      <c r="F369" s="283"/>
      <c r="G369" s="273"/>
      <c r="H369" s="285"/>
      <c r="I369" s="286"/>
      <c r="J369" s="286"/>
    </row>
    <row r="370" spans="1:14" x14ac:dyDescent="0.2">
      <c r="A370" s="283"/>
      <c r="B370" s="283"/>
      <c r="C370" s="283"/>
      <c r="D370" s="284"/>
      <c r="E370" s="274"/>
      <c r="F370" s="283"/>
      <c r="G370" s="283"/>
      <c r="H370" s="285"/>
      <c r="I370" s="286"/>
      <c r="J370" s="286"/>
    </row>
    <row r="371" spans="1:14" x14ac:dyDescent="0.2">
      <c r="A371" s="283"/>
      <c r="B371" s="283"/>
      <c r="C371" s="283"/>
      <c r="D371" s="284"/>
      <c r="E371" s="274"/>
      <c r="F371" s="283"/>
      <c r="G371" s="283"/>
      <c r="H371" s="285"/>
      <c r="I371" s="286"/>
      <c r="J371" s="286"/>
    </row>
    <row r="372" spans="1:14" x14ac:dyDescent="0.2">
      <c r="A372" s="283"/>
      <c r="B372" s="283"/>
      <c r="C372" s="283"/>
      <c r="E372" s="268"/>
      <c r="H372" s="268"/>
      <c r="I372" s="269"/>
      <c r="J372" s="269"/>
      <c r="N372" s="287"/>
    </row>
    <row r="373" spans="1:14" x14ac:dyDescent="0.2">
      <c r="E373" s="268"/>
      <c r="H373" s="268"/>
      <c r="I373" s="269"/>
      <c r="J373" s="269"/>
      <c r="N373" s="287"/>
    </row>
    <row r="374" spans="1:14" x14ac:dyDescent="0.2">
      <c r="E374" s="268"/>
      <c r="H374" s="268"/>
      <c r="I374" s="269"/>
      <c r="J374" s="269"/>
      <c r="N374" s="287"/>
    </row>
    <row r="375" spans="1:14" x14ac:dyDescent="0.2">
      <c r="E375" s="268"/>
      <c r="H375" s="268"/>
      <c r="I375" s="269"/>
      <c r="J375" s="269"/>
      <c r="N375" s="287"/>
    </row>
    <row r="376" spans="1:14" x14ac:dyDescent="0.2">
      <c r="E376" s="268"/>
      <c r="H376" s="268"/>
      <c r="I376" s="269"/>
      <c r="J376" s="269"/>
      <c r="N376" s="287"/>
    </row>
    <row r="377" spans="1:14" x14ac:dyDescent="0.2">
      <c r="E377" s="268"/>
      <c r="H377" s="268"/>
      <c r="I377" s="269"/>
      <c r="J377" s="269"/>
      <c r="N377" s="287"/>
    </row>
    <row r="378" spans="1:14" x14ac:dyDescent="0.2">
      <c r="E378" s="268"/>
      <c r="H378" s="268"/>
      <c r="I378" s="269"/>
      <c r="J378" s="269"/>
      <c r="N378" s="287"/>
    </row>
    <row r="379" spans="1:14" x14ac:dyDescent="0.2">
      <c r="E379" s="268"/>
      <c r="H379" s="268"/>
      <c r="I379" s="269"/>
      <c r="J379" s="269"/>
      <c r="N379" s="287"/>
    </row>
    <row r="380" spans="1:14" x14ac:dyDescent="0.2">
      <c r="E380" s="268"/>
      <c r="H380" s="268"/>
      <c r="I380" s="269"/>
      <c r="J380" s="269"/>
      <c r="N380" s="287"/>
    </row>
    <row r="381" spans="1:14" x14ac:dyDescent="0.2">
      <c r="E381" s="268"/>
      <c r="H381" s="268"/>
      <c r="I381" s="269"/>
      <c r="J381" s="269"/>
      <c r="N381" s="287"/>
    </row>
    <row r="382" spans="1:14" x14ac:dyDescent="0.2">
      <c r="E382" s="268"/>
      <c r="H382" s="268"/>
      <c r="I382" s="269"/>
      <c r="J382" s="269"/>
      <c r="N382" s="287"/>
    </row>
    <row r="383" spans="1:14" x14ac:dyDescent="0.2">
      <c r="E383" s="268"/>
      <c r="H383" s="268"/>
      <c r="I383" s="269"/>
      <c r="J383" s="269"/>
      <c r="N383" s="287"/>
    </row>
    <row r="384" spans="1:14" x14ac:dyDescent="0.2">
      <c r="E384" s="268"/>
      <c r="H384" s="268"/>
      <c r="I384" s="269"/>
      <c r="J384" s="269"/>
      <c r="N384" s="287"/>
    </row>
    <row r="385" spans="1:14" x14ac:dyDescent="0.2">
      <c r="A385" s="276"/>
      <c r="B385" s="276"/>
      <c r="C385" s="276"/>
      <c r="D385" s="276"/>
      <c r="E385" s="279"/>
      <c r="F385" s="276"/>
      <c r="G385" s="276"/>
      <c r="H385" s="279"/>
      <c r="I385" s="280"/>
      <c r="J385" s="286"/>
      <c r="N385" s="287"/>
    </row>
    <row r="386" spans="1:14" x14ac:dyDescent="0.2">
      <c r="E386" s="268"/>
      <c r="H386" s="268"/>
      <c r="I386" s="269"/>
      <c r="J386" s="269"/>
    </row>
    <row r="387" spans="1:14" x14ac:dyDescent="0.2">
      <c r="E387" s="268"/>
      <c r="H387" s="268"/>
      <c r="I387" s="269"/>
      <c r="J387" s="269"/>
    </row>
    <row r="388" spans="1:14" x14ac:dyDescent="0.2">
      <c r="E388" s="268"/>
      <c r="H388" s="268"/>
      <c r="I388" s="269"/>
      <c r="J388" s="269"/>
    </row>
    <row r="389" spans="1:14" x14ac:dyDescent="0.2">
      <c r="E389" s="268"/>
      <c r="H389" s="268"/>
      <c r="I389" s="269"/>
      <c r="J389" s="269"/>
    </row>
    <row r="390" spans="1:14" x14ac:dyDescent="0.2">
      <c r="E390" s="268"/>
      <c r="H390" s="268"/>
      <c r="I390" s="269"/>
      <c r="J390" s="269"/>
    </row>
    <row r="391" spans="1:14" x14ac:dyDescent="0.2">
      <c r="E391" s="268"/>
      <c r="H391" s="268"/>
      <c r="I391" s="269"/>
      <c r="J391" s="269"/>
    </row>
    <row r="392" spans="1:14" x14ac:dyDescent="0.2">
      <c r="E392" s="268"/>
      <c r="H392" s="268"/>
      <c r="I392" s="269"/>
      <c r="J392" s="269"/>
    </row>
    <row r="393" spans="1:14" x14ac:dyDescent="0.2">
      <c r="E393" s="268"/>
      <c r="H393" s="268"/>
      <c r="I393" s="269"/>
      <c r="J393" s="269"/>
    </row>
    <row r="394" spans="1:14" x14ac:dyDescent="0.2">
      <c r="E394" s="268"/>
      <c r="H394" s="268"/>
      <c r="I394" s="269"/>
      <c r="J394" s="269"/>
    </row>
    <row r="395" spans="1:14" x14ac:dyDescent="0.2">
      <c r="E395" s="268"/>
      <c r="H395" s="268"/>
      <c r="I395" s="269"/>
      <c r="J395" s="269"/>
    </row>
    <row r="396" spans="1:14" x14ac:dyDescent="0.2">
      <c r="E396" s="268"/>
      <c r="H396" s="268"/>
      <c r="I396" s="269"/>
      <c r="J396" s="269"/>
    </row>
    <row r="397" spans="1:14" x14ac:dyDescent="0.2">
      <c r="E397" s="268"/>
      <c r="H397" s="268"/>
      <c r="I397" s="269"/>
      <c r="J397" s="269"/>
    </row>
    <row r="398" spans="1:14" x14ac:dyDescent="0.2">
      <c r="E398" s="268"/>
      <c r="H398" s="268"/>
      <c r="I398" s="269"/>
      <c r="J398" s="269"/>
    </row>
    <row r="399" spans="1:14" x14ac:dyDescent="0.2">
      <c r="E399" s="268"/>
      <c r="H399" s="268"/>
      <c r="I399" s="269"/>
      <c r="J399" s="269"/>
    </row>
    <row r="400" spans="1:14" x14ac:dyDescent="0.2">
      <c r="E400" s="268"/>
      <c r="H400" s="268"/>
      <c r="I400" s="269"/>
      <c r="J400" s="269"/>
    </row>
    <row r="401" spans="5:10" x14ac:dyDescent="0.2">
      <c r="E401" s="268"/>
      <c r="H401" s="268"/>
      <c r="I401" s="269"/>
      <c r="J401" s="269"/>
    </row>
    <row r="402" spans="5:10" x14ac:dyDescent="0.2">
      <c r="E402" s="268"/>
      <c r="H402" s="268"/>
      <c r="I402" s="269"/>
      <c r="J402" s="269"/>
    </row>
    <row r="403" spans="5:10" x14ac:dyDescent="0.2">
      <c r="E403" s="268"/>
      <c r="H403" s="268"/>
      <c r="I403" s="269"/>
      <c r="J403" s="269"/>
    </row>
    <row r="404" spans="5:10" x14ac:dyDescent="0.2">
      <c r="E404" s="268"/>
      <c r="H404" s="268"/>
      <c r="I404" s="269"/>
      <c r="J404" s="269"/>
    </row>
    <row r="405" spans="5:10" x14ac:dyDescent="0.2">
      <c r="E405" s="268"/>
      <c r="H405" s="268"/>
      <c r="I405" s="269"/>
      <c r="J405" s="269"/>
    </row>
    <row r="406" spans="5:10" x14ac:dyDescent="0.2">
      <c r="E406" s="268"/>
      <c r="H406" s="268"/>
      <c r="I406" s="269"/>
      <c r="J406" s="269"/>
    </row>
    <row r="407" spans="5:10" x14ac:dyDescent="0.2">
      <c r="E407" s="268"/>
      <c r="H407" s="268"/>
      <c r="I407" s="269"/>
      <c r="J407" s="269"/>
    </row>
    <row r="408" spans="5:10" x14ac:dyDescent="0.2">
      <c r="E408" s="268"/>
      <c r="H408" s="268"/>
      <c r="I408" s="269"/>
      <c r="J408" s="269"/>
    </row>
    <row r="409" spans="5:10" x14ac:dyDescent="0.2">
      <c r="E409" s="268"/>
      <c r="H409" s="268"/>
      <c r="I409" s="269"/>
      <c r="J409" s="269"/>
    </row>
    <row r="410" spans="5:10" x14ac:dyDescent="0.2">
      <c r="E410" s="268"/>
      <c r="H410" s="268"/>
      <c r="I410" s="269"/>
      <c r="J410" s="269"/>
    </row>
    <row r="411" spans="5:10" x14ac:dyDescent="0.2">
      <c r="E411" s="268"/>
      <c r="H411" s="268"/>
      <c r="I411" s="269"/>
      <c r="J411" s="269"/>
    </row>
    <row r="412" spans="5:10" x14ac:dyDescent="0.2">
      <c r="E412" s="268"/>
      <c r="H412" s="268"/>
      <c r="I412" s="269"/>
      <c r="J412" s="269"/>
    </row>
    <row r="413" spans="5:10" x14ac:dyDescent="0.2">
      <c r="E413" s="268"/>
      <c r="H413" s="268"/>
      <c r="I413" s="269"/>
      <c r="J413" s="269"/>
    </row>
    <row r="414" spans="5:10" x14ac:dyDescent="0.2">
      <c r="E414" s="268"/>
      <c r="H414" s="268"/>
      <c r="I414" s="269"/>
      <c r="J414" s="269"/>
    </row>
    <row r="415" spans="5:10" x14ac:dyDescent="0.2">
      <c r="E415" s="268"/>
      <c r="H415" s="268"/>
      <c r="I415" s="269"/>
      <c r="J415" s="269"/>
    </row>
    <row r="416" spans="5:10" x14ac:dyDescent="0.2">
      <c r="E416" s="268"/>
      <c r="H416" s="268"/>
      <c r="I416" s="269"/>
      <c r="J416" s="269"/>
    </row>
    <row r="417" spans="5:10" x14ac:dyDescent="0.2">
      <c r="E417" s="268"/>
      <c r="H417" s="268"/>
      <c r="I417" s="269"/>
      <c r="J417" s="269"/>
    </row>
    <row r="418" spans="5:10" x14ac:dyDescent="0.2">
      <c r="E418" s="268"/>
      <c r="H418" s="268"/>
      <c r="I418" s="269"/>
      <c r="J418" s="269"/>
    </row>
    <row r="419" spans="5:10" x14ac:dyDescent="0.2">
      <c r="E419" s="268"/>
      <c r="H419" s="268"/>
      <c r="I419" s="269"/>
      <c r="J419" s="269"/>
    </row>
    <row r="420" spans="5:10" x14ac:dyDescent="0.2">
      <c r="E420" s="268"/>
      <c r="H420" s="268"/>
      <c r="I420" s="269"/>
      <c r="J420" s="269"/>
    </row>
    <row r="421" spans="5:10" x14ac:dyDescent="0.2">
      <c r="E421" s="268"/>
      <c r="H421" s="268"/>
      <c r="I421" s="269"/>
      <c r="J421" s="269"/>
    </row>
    <row r="422" spans="5:10" x14ac:dyDescent="0.2">
      <c r="E422" s="268"/>
      <c r="H422" s="268"/>
      <c r="I422" s="269"/>
      <c r="J422" s="269"/>
    </row>
    <row r="423" spans="5:10" x14ac:dyDescent="0.2">
      <c r="E423" s="268"/>
      <c r="H423" s="268"/>
      <c r="I423" s="269"/>
      <c r="J423" s="269"/>
    </row>
    <row r="424" spans="5:10" x14ac:dyDescent="0.2">
      <c r="E424" s="268"/>
      <c r="H424" s="268"/>
      <c r="I424" s="269"/>
      <c r="J424" s="269"/>
    </row>
    <row r="425" spans="5:10" x14ac:dyDescent="0.2">
      <c r="E425" s="268"/>
      <c r="H425" s="268"/>
      <c r="I425" s="269"/>
      <c r="J425" s="269"/>
    </row>
    <row r="426" spans="5:10" x14ac:dyDescent="0.2">
      <c r="E426" s="268"/>
      <c r="H426" s="268"/>
      <c r="I426" s="269"/>
      <c r="J426" s="269"/>
    </row>
    <row r="427" spans="5:10" x14ac:dyDescent="0.2">
      <c r="E427" s="268"/>
      <c r="H427" s="268"/>
      <c r="I427" s="269"/>
      <c r="J427" s="269"/>
    </row>
    <row r="428" spans="5:10" x14ac:dyDescent="0.2">
      <c r="E428" s="268"/>
      <c r="H428" s="268"/>
      <c r="I428" s="269"/>
      <c r="J428" s="269"/>
    </row>
    <row r="429" spans="5:10" x14ac:dyDescent="0.2">
      <c r="E429" s="268"/>
      <c r="H429" s="268"/>
      <c r="I429" s="269"/>
      <c r="J429" s="269"/>
    </row>
    <row r="430" spans="5:10" x14ac:dyDescent="0.2">
      <c r="E430" s="268"/>
      <c r="H430" s="268"/>
      <c r="I430" s="269"/>
      <c r="J430" s="269"/>
    </row>
    <row r="431" spans="5:10" x14ac:dyDescent="0.2">
      <c r="E431" s="268"/>
      <c r="H431" s="268"/>
      <c r="I431" s="269"/>
      <c r="J431" s="269"/>
    </row>
    <row r="432" spans="5:10" x14ac:dyDescent="0.2">
      <c r="E432" s="268"/>
      <c r="H432" s="268"/>
      <c r="I432" s="269"/>
      <c r="J432" s="269"/>
    </row>
    <row r="433" spans="5:14" x14ac:dyDescent="0.2">
      <c r="E433" s="268"/>
      <c r="H433" s="268"/>
      <c r="I433" s="269"/>
      <c r="J433" s="269"/>
    </row>
    <row r="434" spans="5:14" x14ac:dyDescent="0.2">
      <c r="E434" s="268"/>
      <c r="H434" s="268"/>
      <c r="I434" s="269"/>
      <c r="J434" s="269"/>
    </row>
    <row r="435" spans="5:14" x14ac:dyDescent="0.2">
      <c r="E435" s="268"/>
      <c r="H435" s="268"/>
      <c r="I435" s="269"/>
      <c r="J435" s="269"/>
    </row>
    <row r="436" spans="5:14" x14ac:dyDescent="0.2">
      <c r="E436" s="268"/>
      <c r="H436" s="268"/>
      <c r="I436" s="269"/>
      <c r="J436" s="269"/>
    </row>
    <row r="437" spans="5:14" x14ac:dyDescent="0.2">
      <c r="E437" s="268"/>
      <c r="H437" s="268"/>
      <c r="I437" s="269"/>
      <c r="J437" s="269"/>
    </row>
    <row r="438" spans="5:14" x14ac:dyDescent="0.2">
      <c r="E438" s="268"/>
      <c r="H438" s="268"/>
      <c r="I438" s="269"/>
      <c r="J438" s="269"/>
    </row>
    <row r="439" spans="5:14" x14ac:dyDescent="0.2">
      <c r="E439" s="268"/>
      <c r="H439" s="268"/>
      <c r="I439" s="269"/>
      <c r="J439" s="269"/>
    </row>
    <row r="440" spans="5:14" x14ac:dyDescent="0.2">
      <c r="E440" s="268"/>
      <c r="H440" s="268"/>
      <c r="I440" s="269"/>
      <c r="J440" s="269"/>
    </row>
    <row r="441" spans="5:14" x14ac:dyDescent="0.2">
      <c r="E441" s="255"/>
      <c r="H441" s="268"/>
      <c r="I441" s="269"/>
      <c r="J441" s="269"/>
      <c r="K441" s="266"/>
      <c r="N441" s="287"/>
    </row>
    <row r="442" spans="5:14" x14ac:dyDescent="0.2">
      <c r="E442" s="268"/>
      <c r="H442" s="268"/>
      <c r="I442" s="269"/>
      <c r="J442" s="269"/>
      <c r="K442" s="266"/>
      <c r="N442" s="287"/>
    </row>
    <row r="443" spans="5:14" x14ac:dyDescent="0.2">
      <c r="E443" s="268"/>
      <c r="H443" s="268"/>
      <c r="I443" s="269"/>
      <c r="J443" s="269"/>
      <c r="K443" s="288"/>
    </row>
    <row r="444" spans="5:14" x14ac:dyDescent="0.2">
      <c r="E444" s="268"/>
      <c r="H444" s="268"/>
      <c r="I444" s="269"/>
      <c r="J444" s="269"/>
      <c r="K444" s="288"/>
    </row>
    <row r="445" spans="5:14" x14ac:dyDescent="0.2">
      <c r="E445" s="268"/>
      <c r="H445" s="268"/>
      <c r="I445" s="269"/>
      <c r="J445" s="269"/>
      <c r="K445" s="288"/>
    </row>
    <row r="446" spans="5:14" x14ac:dyDescent="0.2">
      <c r="E446" s="268"/>
      <c r="H446" s="268"/>
      <c r="I446" s="269"/>
      <c r="J446" s="269"/>
      <c r="K446" s="288"/>
    </row>
    <row r="447" spans="5:14" x14ac:dyDescent="0.2">
      <c r="E447" s="268"/>
      <c r="H447" s="268"/>
      <c r="I447" s="269"/>
      <c r="J447" s="269"/>
      <c r="K447" s="288"/>
    </row>
    <row r="448" spans="5:14" x14ac:dyDescent="0.2">
      <c r="E448" s="268"/>
      <c r="H448" s="268"/>
      <c r="I448" s="269"/>
      <c r="J448" s="269"/>
      <c r="K448" s="288"/>
    </row>
    <row r="449" spans="5:11" x14ac:dyDescent="0.2">
      <c r="E449" s="268"/>
      <c r="H449" s="268"/>
      <c r="I449" s="269"/>
      <c r="J449" s="269"/>
      <c r="K449" s="288"/>
    </row>
    <row r="450" spans="5:11" x14ac:dyDescent="0.2">
      <c r="E450" s="268"/>
      <c r="H450" s="268"/>
      <c r="I450" s="269"/>
      <c r="J450" s="269"/>
      <c r="K450" s="288"/>
    </row>
    <row r="451" spans="5:11" x14ac:dyDescent="0.2">
      <c r="E451" s="268"/>
      <c r="H451" s="268"/>
      <c r="I451" s="269"/>
      <c r="J451" s="269"/>
      <c r="K451" s="288"/>
    </row>
    <row r="452" spans="5:11" x14ac:dyDescent="0.2">
      <c r="E452" s="268"/>
      <c r="H452" s="268"/>
      <c r="I452" s="269"/>
      <c r="J452" s="269"/>
      <c r="K452" s="288"/>
    </row>
    <row r="453" spans="5:11" x14ac:dyDescent="0.2">
      <c r="E453" s="268"/>
      <c r="H453" s="268"/>
      <c r="I453" s="269"/>
      <c r="J453" s="269"/>
      <c r="K453" s="288"/>
    </row>
    <row r="454" spans="5:11" x14ac:dyDescent="0.2">
      <c r="E454" s="268"/>
      <c r="H454" s="268"/>
      <c r="I454" s="269"/>
      <c r="J454" s="269"/>
      <c r="K454" s="288"/>
    </row>
    <row r="455" spans="5:11" x14ac:dyDescent="0.2">
      <c r="E455" s="268"/>
      <c r="H455" s="268"/>
      <c r="I455" s="269"/>
      <c r="J455" s="269"/>
      <c r="K455" s="288"/>
    </row>
    <row r="456" spans="5:11" x14ac:dyDescent="0.2">
      <c r="E456" s="268"/>
      <c r="H456" s="268"/>
      <c r="I456" s="269"/>
      <c r="J456" s="269"/>
      <c r="K456" s="288"/>
    </row>
    <row r="457" spans="5:11" x14ac:dyDescent="0.2">
      <c r="E457" s="268"/>
      <c r="H457" s="268"/>
      <c r="I457" s="269"/>
      <c r="J457" s="269"/>
      <c r="K457" s="288"/>
    </row>
    <row r="458" spans="5:11" x14ac:dyDescent="0.2">
      <c r="E458" s="268"/>
      <c r="H458" s="268"/>
      <c r="I458" s="269"/>
      <c r="J458" s="269"/>
      <c r="K458" s="288"/>
    </row>
    <row r="459" spans="5:11" x14ac:dyDescent="0.2">
      <c r="E459" s="268"/>
      <c r="H459" s="268"/>
      <c r="I459" s="269"/>
      <c r="J459" s="269"/>
      <c r="K459" s="288"/>
    </row>
    <row r="460" spans="5:11" x14ac:dyDescent="0.2">
      <c r="E460" s="268"/>
      <c r="H460" s="268"/>
      <c r="I460" s="269"/>
      <c r="J460" s="269"/>
      <c r="K460" s="288"/>
    </row>
    <row r="461" spans="5:11" x14ac:dyDescent="0.2">
      <c r="E461" s="268"/>
      <c r="H461" s="268"/>
      <c r="I461" s="269"/>
      <c r="J461" s="269"/>
      <c r="K461" s="288"/>
    </row>
    <row r="462" spans="5:11" x14ac:dyDescent="0.2">
      <c r="E462" s="268"/>
      <c r="H462" s="268"/>
      <c r="I462" s="269"/>
      <c r="J462" s="269"/>
      <c r="K462" s="288"/>
    </row>
    <row r="463" spans="5:11" x14ac:dyDescent="0.2">
      <c r="E463" s="268"/>
      <c r="H463" s="268"/>
      <c r="I463" s="269"/>
      <c r="J463" s="269"/>
      <c r="K463" s="288"/>
    </row>
    <row r="464" spans="5:11" x14ac:dyDescent="0.2">
      <c r="E464" s="268"/>
      <c r="H464" s="268"/>
      <c r="I464" s="269"/>
      <c r="J464" s="269"/>
      <c r="K464" s="288"/>
    </row>
    <row r="465" spans="5:11" x14ac:dyDescent="0.2">
      <c r="E465" s="268"/>
      <c r="H465" s="268"/>
      <c r="I465" s="269"/>
      <c r="J465" s="269"/>
      <c r="K465" s="288"/>
    </row>
    <row r="466" spans="5:11" x14ac:dyDescent="0.2">
      <c r="E466" s="268"/>
      <c r="H466" s="268"/>
      <c r="I466" s="269"/>
      <c r="J466" s="269"/>
      <c r="K466" s="288"/>
    </row>
    <row r="467" spans="5:11" x14ac:dyDescent="0.2">
      <c r="E467" s="268"/>
      <c r="H467" s="268"/>
      <c r="I467" s="269"/>
      <c r="J467" s="269"/>
      <c r="K467" s="288"/>
    </row>
    <row r="468" spans="5:11" x14ac:dyDescent="0.2">
      <c r="E468" s="268"/>
      <c r="H468" s="268"/>
      <c r="I468" s="269"/>
      <c r="J468" s="269"/>
      <c r="K468" s="288"/>
    </row>
    <row r="469" spans="5:11" x14ac:dyDescent="0.2">
      <c r="E469" s="268"/>
      <c r="H469" s="268"/>
      <c r="I469" s="269"/>
      <c r="J469" s="269"/>
      <c r="K469" s="288"/>
    </row>
    <row r="470" spans="5:11" x14ac:dyDescent="0.2">
      <c r="E470" s="268"/>
      <c r="H470" s="268"/>
      <c r="I470" s="269"/>
      <c r="J470" s="269"/>
      <c r="K470" s="288"/>
    </row>
    <row r="471" spans="5:11" x14ac:dyDescent="0.2">
      <c r="E471" s="268"/>
      <c r="H471" s="268"/>
      <c r="I471" s="269"/>
      <c r="J471" s="269"/>
      <c r="K471" s="288"/>
    </row>
    <row r="472" spans="5:11" x14ac:dyDescent="0.2">
      <c r="E472" s="268"/>
      <c r="H472" s="268"/>
      <c r="I472" s="269"/>
      <c r="J472" s="269"/>
      <c r="K472" s="288"/>
    </row>
    <row r="473" spans="5:11" x14ac:dyDescent="0.2">
      <c r="E473" s="268"/>
      <c r="H473" s="268"/>
      <c r="I473" s="269"/>
      <c r="J473" s="269"/>
      <c r="K473" s="288"/>
    </row>
    <row r="474" spans="5:11" x14ac:dyDescent="0.2">
      <c r="E474" s="268"/>
      <c r="H474" s="268"/>
      <c r="I474" s="269"/>
      <c r="J474" s="269"/>
      <c r="K474" s="288"/>
    </row>
    <row r="475" spans="5:11" x14ac:dyDescent="0.2">
      <c r="E475" s="268"/>
      <c r="H475" s="268"/>
      <c r="I475" s="269"/>
      <c r="J475" s="269"/>
      <c r="K475" s="288"/>
    </row>
    <row r="476" spans="5:11" x14ac:dyDescent="0.2">
      <c r="E476" s="268"/>
      <c r="H476" s="268"/>
      <c r="I476" s="269"/>
      <c r="J476" s="269"/>
      <c r="K476" s="288"/>
    </row>
    <row r="477" spans="5:11" x14ac:dyDescent="0.2">
      <c r="E477" s="268"/>
      <c r="H477" s="268"/>
      <c r="I477" s="269"/>
      <c r="J477" s="269"/>
      <c r="K477" s="288"/>
    </row>
    <row r="478" spans="5:11" x14ac:dyDescent="0.2">
      <c r="E478" s="268"/>
      <c r="H478" s="268"/>
      <c r="I478" s="269"/>
      <c r="J478" s="269"/>
      <c r="K478" s="288"/>
    </row>
    <row r="479" spans="5:11" x14ac:dyDescent="0.2">
      <c r="E479" s="268"/>
      <c r="H479" s="268"/>
      <c r="I479" s="269"/>
      <c r="J479" s="269"/>
      <c r="K479" s="288"/>
    </row>
    <row r="480" spans="5:11" x14ac:dyDescent="0.2">
      <c r="E480" s="268"/>
      <c r="H480" s="268"/>
      <c r="I480" s="269"/>
      <c r="J480" s="269"/>
      <c r="K480" s="288"/>
    </row>
    <row r="481" spans="5:11" x14ac:dyDescent="0.2">
      <c r="E481" s="268"/>
      <c r="H481" s="268"/>
      <c r="I481" s="269"/>
      <c r="J481" s="269"/>
      <c r="K481" s="288"/>
    </row>
    <row r="482" spans="5:11" x14ac:dyDescent="0.2">
      <c r="E482" s="268"/>
      <c r="H482" s="268"/>
      <c r="I482" s="269"/>
      <c r="J482" s="269"/>
      <c r="K482" s="288"/>
    </row>
    <row r="483" spans="5:11" x14ac:dyDescent="0.2">
      <c r="E483" s="268"/>
      <c r="H483" s="268"/>
      <c r="I483" s="269"/>
      <c r="J483" s="269"/>
      <c r="K483" s="288"/>
    </row>
    <row r="484" spans="5:11" x14ac:dyDescent="0.2">
      <c r="E484" s="268"/>
      <c r="H484" s="268"/>
      <c r="I484" s="269"/>
      <c r="J484" s="269"/>
      <c r="K484" s="288"/>
    </row>
    <row r="485" spans="5:11" x14ac:dyDescent="0.2">
      <c r="E485" s="268"/>
      <c r="H485" s="268"/>
      <c r="I485" s="269"/>
      <c r="J485" s="269"/>
      <c r="K485" s="288"/>
    </row>
    <row r="486" spans="5:11" x14ac:dyDescent="0.2">
      <c r="E486" s="268"/>
      <c r="H486" s="268"/>
      <c r="I486" s="269"/>
      <c r="J486" s="269"/>
      <c r="K486" s="288"/>
    </row>
    <row r="487" spans="5:11" x14ac:dyDescent="0.2">
      <c r="E487" s="268"/>
      <c r="H487" s="268"/>
      <c r="I487" s="269"/>
      <c r="J487" s="269"/>
      <c r="K487" s="288"/>
    </row>
    <row r="488" spans="5:11" x14ac:dyDescent="0.2">
      <c r="E488" s="268"/>
      <c r="H488" s="268"/>
      <c r="I488" s="269"/>
      <c r="J488" s="269"/>
      <c r="K488" s="288"/>
    </row>
    <row r="489" spans="5:11" x14ac:dyDescent="0.2">
      <c r="E489" s="268"/>
      <c r="H489" s="268"/>
      <c r="I489" s="269"/>
      <c r="J489" s="269"/>
      <c r="K489" s="288"/>
    </row>
    <row r="490" spans="5:11" x14ac:dyDescent="0.2">
      <c r="E490" s="268"/>
      <c r="H490" s="268"/>
      <c r="I490" s="269"/>
      <c r="J490" s="269"/>
      <c r="K490" s="288"/>
    </row>
    <row r="491" spans="5:11" x14ac:dyDescent="0.2">
      <c r="E491" s="268"/>
      <c r="H491" s="268"/>
      <c r="I491" s="269"/>
      <c r="J491" s="269"/>
      <c r="K491" s="288"/>
    </row>
    <row r="492" spans="5:11" x14ac:dyDescent="0.2">
      <c r="E492" s="268"/>
      <c r="H492" s="268"/>
      <c r="I492" s="269"/>
      <c r="J492" s="269"/>
      <c r="K492" s="288"/>
    </row>
    <row r="493" spans="5:11" x14ac:dyDescent="0.2">
      <c r="E493" s="268"/>
      <c r="H493" s="268"/>
      <c r="I493" s="269"/>
      <c r="J493" s="269"/>
      <c r="K493" s="288"/>
    </row>
    <row r="494" spans="5:11" x14ac:dyDescent="0.2">
      <c r="E494" s="268"/>
      <c r="H494" s="268"/>
      <c r="I494" s="269"/>
      <c r="J494" s="269"/>
      <c r="K494" s="288"/>
    </row>
    <row r="495" spans="5:11" x14ac:dyDescent="0.2">
      <c r="E495" s="268"/>
      <c r="H495" s="268"/>
      <c r="I495" s="269"/>
      <c r="J495" s="269"/>
      <c r="K495" s="288"/>
    </row>
    <row r="496" spans="5:11" x14ac:dyDescent="0.2">
      <c r="E496" s="268"/>
      <c r="H496" s="268"/>
      <c r="I496" s="269"/>
      <c r="J496" s="269"/>
      <c r="K496" s="288"/>
    </row>
    <row r="497" spans="5:10" x14ac:dyDescent="0.2">
      <c r="E497" s="268"/>
      <c r="H497" s="268"/>
      <c r="I497" s="269"/>
      <c r="J497" s="269"/>
    </row>
    <row r="498" spans="5:10" x14ac:dyDescent="0.2">
      <c r="E498" s="268"/>
      <c r="H498" s="268"/>
      <c r="I498" s="269"/>
      <c r="J498" s="269"/>
    </row>
    <row r="499" spans="5:10" x14ac:dyDescent="0.2">
      <c r="E499" s="268"/>
      <c r="H499" s="268"/>
      <c r="I499" s="269"/>
      <c r="J499" s="269"/>
    </row>
    <row r="500" spans="5:10" x14ac:dyDescent="0.2">
      <c r="E500" s="268"/>
      <c r="H500" s="268"/>
      <c r="I500" s="269"/>
      <c r="J500" s="269"/>
    </row>
    <row r="501" spans="5:10" x14ac:dyDescent="0.2">
      <c r="E501" s="268"/>
      <c r="H501" s="268"/>
      <c r="I501" s="269"/>
      <c r="J501" s="269"/>
    </row>
    <row r="502" spans="5:10" x14ac:dyDescent="0.2">
      <c r="E502" s="268"/>
      <c r="H502" s="268"/>
      <c r="I502" s="269"/>
      <c r="J502" s="269"/>
    </row>
    <row r="503" spans="5:10" x14ac:dyDescent="0.2">
      <c r="E503" s="268"/>
      <c r="H503" s="268"/>
      <c r="I503" s="269"/>
      <c r="J503" s="269"/>
    </row>
    <row r="504" spans="5:10" x14ac:dyDescent="0.2">
      <c r="E504" s="268"/>
      <c r="H504" s="268"/>
      <c r="I504" s="269"/>
      <c r="J504" s="269"/>
    </row>
    <row r="505" spans="5:10" x14ac:dyDescent="0.2">
      <c r="E505" s="268"/>
      <c r="H505" s="268"/>
      <c r="I505" s="269"/>
      <c r="J505" s="269"/>
    </row>
    <row r="506" spans="5:10" x14ac:dyDescent="0.2">
      <c r="E506" s="268"/>
      <c r="H506" s="268"/>
      <c r="I506" s="269"/>
      <c r="J506" s="269"/>
    </row>
    <row r="507" spans="5:10" x14ac:dyDescent="0.2">
      <c r="E507" s="268"/>
      <c r="H507" s="268"/>
      <c r="I507" s="269"/>
      <c r="J507" s="269"/>
    </row>
    <row r="508" spans="5:10" x14ac:dyDescent="0.2">
      <c r="E508" s="268"/>
      <c r="H508" s="268"/>
      <c r="I508" s="269"/>
      <c r="J508" s="269"/>
    </row>
    <row r="509" spans="5:10" x14ac:dyDescent="0.2">
      <c r="E509" s="268"/>
      <c r="H509" s="268"/>
      <c r="I509" s="269"/>
      <c r="J509" s="269"/>
    </row>
    <row r="510" spans="5:10" x14ac:dyDescent="0.2">
      <c r="E510" s="268"/>
      <c r="H510" s="268"/>
      <c r="I510" s="269"/>
      <c r="J510" s="269"/>
    </row>
    <row r="511" spans="5:10" x14ac:dyDescent="0.2">
      <c r="E511" s="268"/>
      <c r="H511" s="268"/>
      <c r="I511" s="269"/>
      <c r="J511" s="269"/>
    </row>
    <row r="512" spans="5:10" x14ac:dyDescent="0.2">
      <c r="E512" s="268"/>
      <c r="H512" s="268"/>
      <c r="I512" s="269"/>
      <c r="J512" s="269"/>
    </row>
    <row r="513" spans="5:14" x14ac:dyDescent="0.2">
      <c r="E513" s="268"/>
      <c r="H513" s="268"/>
      <c r="I513" s="269"/>
      <c r="J513" s="269"/>
    </row>
    <row r="514" spans="5:14" x14ac:dyDescent="0.2">
      <c r="E514" s="268"/>
      <c r="H514" s="268"/>
      <c r="I514" s="269"/>
      <c r="J514" s="269"/>
    </row>
    <row r="515" spans="5:14" x14ac:dyDescent="0.2">
      <c r="E515" s="268"/>
      <c r="H515" s="268"/>
      <c r="I515" s="269"/>
      <c r="J515" s="269"/>
    </row>
    <row r="516" spans="5:14" x14ac:dyDescent="0.2">
      <c r="E516" s="268"/>
      <c r="H516" s="268"/>
      <c r="I516" s="269"/>
      <c r="J516" s="269"/>
    </row>
    <row r="517" spans="5:14" x14ac:dyDescent="0.2">
      <c r="E517" s="268"/>
      <c r="H517" s="268"/>
      <c r="I517" s="269"/>
      <c r="J517" s="269"/>
    </row>
    <row r="518" spans="5:14" x14ac:dyDescent="0.2">
      <c r="E518" s="268"/>
      <c r="H518" s="268"/>
      <c r="I518" s="269"/>
      <c r="J518" s="269"/>
    </row>
    <row r="519" spans="5:14" x14ac:dyDescent="0.2">
      <c r="E519" s="268"/>
      <c r="H519" s="268"/>
      <c r="I519" s="269"/>
      <c r="J519" s="269"/>
      <c r="K519" s="266"/>
    </row>
    <row r="520" spans="5:14" x14ac:dyDescent="0.2">
      <c r="E520" s="268"/>
      <c r="H520" s="268"/>
      <c r="I520" s="269"/>
      <c r="J520" s="269"/>
      <c r="K520" s="288"/>
    </row>
    <row r="521" spans="5:14" x14ac:dyDescent="0.2">
      <c r="E521" s="268"/>
      <c r="H521" s="268"/>
      <c r="I521" s="269"/>
      <c r="J521" s="269"/>
      <c r="K521" s="288"/>
    </row>
    <row r="522" spans="5:14" x14ac:dyDescent="0.2">
      <c r="E522" s="268"/>
      <c r="H522" s="268"/>
      <c r="I522" s="269"/>
      <c r="J522" s="269"/>
      <c r="K522" s="288"/>
    </row>
    <row r="523" spans="5:14" x14ac:dyDescent="0.2">
      <c r="E523" s="268"/>
      <c r="H523" s="268"/>
      <c r="I523" s="269"/>
      <c r="J523" s="269"/>
      <c r="K523" s="288"/>
    </row>
    <row r="524" spans="5:14" x14ac:dyDescent="0.2">
      <c r="E524" s="268"/>
      <c r="H524" s="268"/>
      <c r="I524" s="269"/>
      <c r="J524" s="269"/>
      <c r="K524" s="288"/>
    </row>
    <row r="525" spans="5:14" x14ac:dyDescent="0.2">
      <c r="E525" s="268"/>
      <c r="H525" s="268"/>
      <c r="I525" s="269"/>
      <c r="J525" s="269"/>
      <c r="K525" s="288"/>
    </row>
    <row r="526" spans="5:14" x14ac:dyDescent="0.2">
      <c r="E526" s="268"/>
      <c r="H526" s="268"/>
      <c r="I526" s="269"/>
      <c r="J526" s="269"/>
      <c r="K526" s="288"/>
    </row>
    <row r="527" spans="5:14" x14ac:dyDescent="0.2">
      <c r="E527" s="268"/>
      <c r="H527" s="268"/>
      <c r="I527" s="269"/>
      <c r="J527" s="269"/>
      <c r="K527" s="288"/>
    </row>
    <row r="528" spans="5:14" x14ac:dyDescent="0.2">
      <c r="E528" s="255"/>
      <c r="H528" s="268"/>
      <c r="I528" s="269"/>
      <c r="J528" s="269"/>
      <c r="K528" s="288"/>
      <c r="N528" s="287"/>
    </row>
    <row r="529" spans="5:11" x14ac:dyDescent="0.2">
      <c r="E529" s="255"/>
      <c r="H529" s="268"/>
      <c r="I529" s="269"/>
      <c r="J529" s="269"/>
      <c r="K529" s="288"/>
    </row>
    <row r="530" spans="5:11" x14ac:dyDescent="0.2">
      <c r="E530" s="255"/>
      <c r="H530" s="268"/>
      <c r="I530" s="269"/>
      <c r="J530" s="269"/>
      <c r="K530" s="288"/>
    </row>
    <row r="531" spans="5:11" x14ac:dyDescent="0.2">
      <c r="E531" s="255"/>
      <c r="H531" s="268"/>
      <c r="I531" s="269"/>
      <c r="J531" s="269"/>
      <c r="K531" s="288"/>
    </row>
    <row r="532" spans="5:11" x14ac:dyDescent="0.2">
      <c r="E532" s="255"/>
      <c r="H532" s="268"/>
      <c r="I532" s="269"/>
      <c r="J532" s="269"/>
      <c r="K532" s="288"/>
    </row>
    <row r="533" spans="5:11" x14ac:dyDescent="0.2">
      <c r="E533" s="255"/>
      <c r="H533" s="268"/>
      <c r="I533" s="269"/>
      <c r="J533" s="269"/>
      <c r="K533" s="288"/>
    </row>
    <row r="534" spans="5:11" x14ac:dyDescent="0.2">
      <c r="E534" s="255"/>
      <c r="H534" s="268"/>
      <c r="I534" s="269"/>
      <c r="J534" s="269"/>
      <c r="K534" s="288"/>
    </row>
    <row r="535" spans="5:11" x14ac:dyDescent="0.2">
      <c r="E535" s="255"/>
      <c r="H535" s="268"/>
      <c r="I535" s="269"/>
      <c r="J535" s="269"/>
      <c r="K535" s="288"/>
    </row>
    <row r="536" spans="5:11" x14ac:dyDescent="0.2">
      <c r="E536" s="255"/>
      <c r="H536" s="268"/>
      <c r="I536" s="269"/>
      <c r="J536" s="269"/>
      <c r="K536" s="288"/>
    </row>
    <row r="537" spans="5:11" x14ac:dyDescent="0.2">
      <c r="E537" s="255"/>
      <c r="H537" s="268"/>
      <c r="I537" s="269"/>
      <c r="J537" s="269"/>
      <c r="K537" s="288"/>
    </row>
    <row r="538" spans="5:11" x14ac:dyDescent="0.2">
      <c r="E538" s="255"/>
      <c r="H538" s="268"/>
      <c r="I538" s="269"/>
      <c r="J538" s="269"/>
      <c r="K538" s="288"/>
    </row>
    <row r="539" spans="5:11" x14ac:dyDescent="0.2">
      <c r="E539" s="255"/>
      <c r="H539" s="268"/>
      <c r="I539" s="269"/>
      <c r="J539" s="269"/>
      <c r="K539" s="288"/>
    </row>
    <row r="540" spans="5:11" x14ac:dyDescent="0.2">
      <c r="E540" s="255"/>
      <c r="H540" s="268"/>
      <c r="I540" s="269"/>
      <c r="J540" s="269"/>
      <c r="K540" s="288"/>
    </row>
    <row r="541" spans="5:11" x14ac:dyDescent="0.2">
      <c r="E541" s="255"/>
      <c r="H541" s="268"/>
      <c r="I541" s="269"/>
      <c r="J541" s="269"/>
      <c r="K541" s="288"/>
    </row>
    <row r="542" spans="5:11" x14ac:dyDescent="0.2">
      <c r="E542" s="255"/>
      <c r="H542" s="268"/>
      <c r="I542" s="269"/>
      <c r="J542" s="269"/>
      <c r="K542" s="288"/>
    </row>
    <row r="543" spans="5:11" x14ac:dyDescent="0.2">
      <c r="E543" s="255"/>
      <c r="H543" s="268"/>
      <c r="I543" s="269"/>
      <c r="J543" s="269"/>
      <c r="K543" s="288"/>
    </row>
    <row r="544" spans="5:11" x14ac:dyDescent="0.2">
      <c r="E544" s="255"/>
      <c r="H544" s="268"/>
      <c r="I544" s="269"/>
      <c r="J544" s="269"/>
      <c r="K544" s="288"/>
    </row>
    <row r="545" spans="5:11" x14ac:dyDescent="0.2">
      <c r="E545" s="255"/>
      <c r="H545" s="268"/>
      <c r="I545" s="269"/>
      <c r="J545" s="269"/>
      <c r="K545" s="288"/>
    </row>
    <row r="546" spans="5:11" x14ac:dyDescent="0.2">
      <c r="E546" s="255"/>
      <c r="H546" s="268"/>
      <c r="I546" s="269"/>
      <c r="J546" s="269"/>
      <c r="K546" s="288"/>
    </row>
    <row r="547" spans="5:11" x14ac:dyDescent="0.2">
      <c r="E547" s="255"/>
      <c r="H547" s="268"/>
      <c r="I547" s="269"/>
      <c r="J547" s="269"/>
      <c r="K547" s="288"/>
    </row>
    <row r="548" spans="5:11" x14ac:dyDescent="0.2">
      <c r="E548" s="255"/>
      <c r="H548" s="268"/>
      <c r="I548" s="269"/>
      <c r="J548" s="269"/>
      <c r="K548" s="288"/>
    </row>
    <row r="549" spans="5:11" x14ac:dyDescent="0.2">
      <c r="E549" s="255"/>
      <c r="H549" s="268"/>
      <c r="I549" s="269"/>
      <c r="J549" s="269"/>
      <c r="K549" s="288"/>
    </row>
    <row r="550" spans="5:11" x14ac:dyDescent="0.2">
      <c r="E550" s="255"/>
      <c r="H550" s="268"/>
      <c r="I550" s="269"/>
      <c r="J550" s="269"/>
      <c r="K550" s="288"/>
    </row>
    <row r="551" spans="5:11" x14ac:dyDescent="0.2">
      <c r="E551" s="255"/>
      <c r="H551" s="268"/>
      <c r="I551" s="269"/>
      <c r="J551" s="269"/>
      <c r="K551" s="288"/>
    </row>
    <row r="552" spans="5:11" x14ac:dyDescent="0.2">
      <c r="E552" s="255"/>
      <c r="H552" s="268"/>
      <c r="I552" s="269"/>
      <c r="J552" s="269"/>
      <c r="K552" s="288"/>
    </row>
    <row r="553" spans="5:11" x14ac:dyDescent="0.2">
      <c r="E553" s="255"/>
      <c r="H553" s="268"/>
      <c r="I553" s="269"/>
      <c r="J553" s="269"/>
      <c r="K553" s="288"/>
    </row>
    <row r="554" spans="5:11" x14ac:dyDescent="0.2">
      <c r="E554" s="255"/>
      <c r="H554" s="268"/>
      <c r="I554" s="269"/>
      <c r="J554" s="269"/>
      <c r="K554" s="288"/>
    </row>
    <row r="555" spans="5:11" x14ac:dyDescent="0.2">
      <c r="E555" s="255"/>
      <c r="H555" s="268"/>
      <c r="I555" s="269"/>
      <c r="J555" s="269"/>
      <c r="K555" s="288"/>
    </row>
    <row r="556" spans="5:11" x14ac:dyDescent="0.2">
      <c r="E556" s="255"/>
      <c r="H556" s="268"/>
      <c r="I556" s="269"/>
      <c r="J556" s="269"/>
      <c r="K556" s="288"/>
    </row>
    <row r="557" spans="5:11" x14ac:dyDescent="0.2">
      <c r="E557" s="255"/>
      <c r="H557" s="268"/>
      <c r="I557" s="269"/>
      <c r="J557" s="269"/>
      <c r="K557" s="288"/>
    </row>
    <row r="558" spans="5:11" x14ac:dyDescent="0.2">
      <c r="E558" s="255"/>
      <c r="H558" s="268"/>
      <c r="I558" s="269"/>
      <c r="J558" s="269"/>
      <c r="K558" s="288"/>
    </row>
    <row r="559" spans="5:11" x14ac:dyDescent="0.2">
      <c r="E559" s="255"/>
      <c r="H559" s="268"/>
      <c r="I559" s="269"/>
      <c r="J559" s="269"/>
      <c r="K559" s="288"/>
    </row>
    <row r="560" spans="5:11" x14ac:dyDescent="0.2">
      <c r="E560" s="255"/>
      <c r="H560" s="268"/>
      <c r="I560" s="269"/>
      <c r="J560" s="269"/>
      <c r="K560" s="288"/>
    </row>
    <row r="561" spans="5:11" x14ac:dyDescent="0.2">
      <c r="E561" s="255"/>
      <c r="H561" s="268"/>
      <c r="I561" s="269"/>
      <c r="J561" s="269"/>
      <c r="K561" s="288"/>
    </row>
    <row r="562" spans="5:11" x14ac:dyDescent="0.2">
      <c r="E562" s="255"/>
      <c r="H562" s="268"/>
      <c r="I562" s="269"/>
      <c r="J562" s="269"/>
      <c r="K562" s="288"/>
    </row>
    <row r="563" spans="5:11" x14ac:dyDescent="0.2">
      <c r="E563" s="255"/>
      <c r="H563" s="268"/>
      <c r="I563" s="269"/>
      <c r="J563" s="269"/>
      <c r="K563" s="288"/>
    </row>
    <row r="564" spans="5:11" x14ac:dyDescent="0.2">
      <c r="E564" s="255"/>
      <c r="H564" s="268"/>
      <c r="I564" s="269"/>
      <c r="J564" s="269"/>
      <c r="K564" s="288"/>
    </row>
    <row r="565" spans="5:11" x14ac:dyDescent="0.2">
      <c r="E565" s="255"/>
      <c r="H565" s="268"/>
      <c r="I565" s="269"/>
      <c r="J565" s="269"/>
      <c r="K565" s="288"/>
    </row>
    <row r="566" spans="5:11" x14ac:dyDescent="0.2">
      <c r="E566" s="255"/>
      <c r="H566" s="268"/>
      <c r="I566" s="269"/>
      <c r="J566" s="269"/>
      <c r="K566" s="288"/>
    </row>
    <row r="567" spans="5:11" x14ac:dyDescent="0.2">
      <c r="E567" s="255"/>
      <c r="H567" s="268"/>
      <c r="I567" s="269"/>
      <c r="J567" s="269"/>
      <c r="K567" s="288"/>
    </row>
    <row r="568" spans="5:11" x14ac:dyDescent="0.2">
      <c r="E568" s="255"/>
      <c r="H568" s="268"/>
      <c r="I568" s="269"/>
      <c r="J568" s="269"/>
      <c r="K568" s="288"/>
    </row>
    <row r="569" spans="5:11" x14ac:dyDescent="0.2">
      <c r="E569" s="255"/>
      <c r="H569" s="268"/>
      <c r="I569" s="269"/>
      <c r="J569" s="269"/>
      <c r="K569" s="288"/>
    </row>
    <row r="570" spans="5:11" x14ac:dyDescent="0.2">
      <c r="E570" s="255"/>
      <c r="H570" s="268"/>
      <c r="I570" s="269"/>
      <c r="J570" s="269"/>
      <c r="K570" s="288"/>
    </row>
    <row r="571" spans="5:11" x14ac:dyDescent="0.2">
      <c r="E571" s="255"/>
      <c r="H571" s="268"/>
      <c r="I571" s="269"/>
      <c r="J571" s="269"/>
      <c r="K571" s="288"/>
    </row>
    <row r="572" spans="5:11" x14ac:dyDescent="0.2">
      <c r="E572" s="255"/>
      <c r="H572" s="268"/>
      <c r="I572" s="269"/>
      <c r="J572" s="269"/>
      <c r="K572" s="288"/>
    </row>
    <row r="573" spans="5:11" x14ac:dyDescent="0.2">
      <c r="E573" s="255"/>
      <c r="H573" s="268"/>
      <c r="I573" s="269"/>
      <c r="J573" s="269"/>
      <c r="K573" s="288"/>
    </row>
    <row r="574" spans="5:11" x14ac:dyDescent="0.2">
      <c r="E574" s="255"/>
      <c r="H574" s="268"/>
      <c r="I574" s="269"/>
      <c r="J574" s="269"/>
      <c r="K574" s="288"/>
    </row>
    <row r="575" spans="5:11" x14ac:dyDescent="0.2">
      <c r="E575" s="255"/>
      <c r="H575" s="268"/>
      <c r="I575" s="269"/>
      <c r="J575" s="269"/>
      <c r="K575" s="288"/>
    </row>
    <row r="576" spans="5:11" x14ac:dyDescent="0.2">
      <c r="E576" s="255"/>
      <c r="H576" s="268"/>
      <c r="I576" s="269"/>
      <c r="J576" s="269"/>
      <c r="K576" s="288"/>
    </row>
    <row r="577" spans="5:11" x14ac:dyDescent="0.2">
      <c r="E577" s="255"/>
      <c r="H577" s="268"/>
      <c r="I577" s="269"/>
      <c r="J577" s="269"/>
      <c r="K577" s="288"/>
    </row>
    <row r="578" spans="5:11" x14ac:dyDescent="0.2">
      <c r="E578" s="255"/>
      <c r="H578" s="268"/>
      <c r="I578" s="269"/>
      <c r="J578" s="269"/>
      <c r="K578" s="288"/>
    </row>
    <row r="579" spans="5:11" x14ac:dyDescent="0.2">
      <c r="E579" s="255"/>
      <c r="H579" s="268"/>
      <c r="I579" s="269"/>
      <c r="J579" s="269"/>
      <c r="K579" s="288"/>
    </row>
    <row r="580" spans="5:11" x14ac:dyDescent="0.2">
      <c r="E580" s="255"/>
      <c r="H580" s="268"/>
      <c r="I580" s="269"/>
      <c r="J580" s="269"/>
      <c r="K580" s="288"/>
    </row>
    <row r="581" spans="5:11" x14ac:dyDescent="0.2">
      <c r="E581" s="255"/>
      <c r="H581" s="268"/>
      <c r="I581" s="269"/>
      <c r="J581" s="269"/>
      <c r="K581" s="288"/>
    </row>
    <row r="582" spans="5:11" x14ac:dyDescent="0.2">
      <c r="E582" s="255"/>
      <c r="H582" s="268"/>
      <c r="I582" s="269"/>
      <c r="J582" s="269"/>
      <c r="K582" s="288"/>
    </row>
    <row r="583" spans="5:11" x14ac:dyDescent="0.2">
      <c r="E583" s="255"/>
      <c r="H583" s="268"/>
      <c r="I583" s="269"/>
      <c r="J583" s="269"/>
      <c r="K583" s="288"/>
    </row>
    <row r="584" spans="5:11" x14ac:dyDescent="0.2">
      <c r="E584" s="255"/>
      <c r="H584" s="268"/>
      <c r="I584" s="269"/>
      <c r="J584" s="269"/>
      <c r="K584" s="288"/>
    </row>
    <row r="585" spans="5:11" x14ac:dyDescent="0.2">
      <c r="E585" s="255"/>
      <c r="H585" s="268"/>
      <c r="I585" s="269"/>
      <c r="J585" s="269"/>
      <c r="K585" s="288"/>
    </row>
    <row r="586" spans="5:11" x14ac:dyDescent="0.2">
      <c r="E586" s="255"/>
      <c r="H586" s="268"/>
      <c r="I586" s="269"/>
      <c r="J586" s="269"/>
      <c r="K586" s="288"/>
    </row>
    <row r="587" spans="5:11" x14ac:dyDescent="0.2">
      <c r="E587" s="255"/>
      <c r="H587" s="268"/>
      <c r="I587" s="269"/>
      <c r="J587" s="269"/>
      <c r="K587" s="288"/>
    </row>
    <row r="588" spans="5:11" x14ac:dyDescent="0.2">
      <c r="E588" s="255"/>
      <c r="H588" s="268"/>
      <c r="I588" s="269"/>
      <c r="J588" s="269"/>
      <c r="K588" s="288"/>
    </row>
    <row r="589" spans="5:11" x14ac:dyDescent="0.2">
      <c r="E589" s="255"/>
      <c r="H589" s="268"/>
      <c r="I589" s="269"/>
      <c r="J589" s="269"/>
      <c r="K589" s="288"/>
    </row>
    <row r="590" spans="5:11" x14ac:dyDescent="0.2">
      <c r="E590" s="255"/>
      <c r="H590" s="268"/>
      <c r="I590" s="269"/>
      <c r="J590" s="269"/>
      <c r="K590" s="288"/>
    </row>
    <row r="591" spans="5:11" x14ac:dyDescent="0.2">
      <c r="E591" s="255"/>
      <c r="H591" s="268"/>
      <c r="I591" s="269"/>
      <c r="J591" s="269"/>
      <c r="K591" s="288"/>
    </row>
    <row r="592" spans="5:11" x14ac:dyDescent="0.2">
      <c r="E592" s="255"/>
      <c r="H592" s="268"/>
      <c r="I592" s="269"/>
      <c r="J592" s="269"/>
      <c r="K592" s="288"/>
    </row>
    <row r="593" spans="5:11" x14ac:dyDescent="0.2">
      <c r="E593" s="255"/>
      <c r="H593" s="268"/>
      <c r="I593" s="269"/>
      <c r="J593" s="269"/>
      <c r="K593" s="288"/>
    </row>
    <row r="594" spans="5:11" x14ac:dyDescent="0.2">
      <c r="E594" s="255"/>
      <c r="H594" s="268"/>
      <c r="I594" s="269"/>
      <c r="J594" s="269"/>
      <c r="K594" s="288"/>
    </row>
    <row r="595" spans="5:11" x14ac:dyDescent="0.2">
      <c r="E595" s="255"/>
      <c r="H595" s="268"/>
      <c r="I595" s="269"/>
      <c r="J595" s="269"/>
      <c r="K595" s="288"/>
    </row>
    <row r="596" spans="5:11" x14ac:dyDescent="0.2">
      <c r="E596" s="255"/>
      <c r="H596" s="268"/>
      <c r="I596" s="269"/>
      <c r="J596" s="269"/>
      <c r="K596" s="288"/>
    </row>
    <row r="597" spans="5:11" x14ac:dyDescent="0.2">
      <c r="E597" s="255"/>
      <c r="H597" s="268"/>
      <c r="I597" s="269"/>
      <c r="J597" s="269"/>
      <c r="K597" s="288"/>
    </row>
    <row r="598" spans="5:11" x14ac:dyDescent="0.2">
      <c r="E598" s="255"/>
      <c r="H598" s="268"/>
      <c r="I598" s="269"/>
      <c r="J598" s="269"/>
      <c r="K598" s="288"/>
    </row>
    <row r="599" spans="5:11" x14ac:dyDescent="0.2">
      <c r="E599" s="255"/>
      <c r="H599" s="268"/>
      <c r="I599" s="269"/>
      <c r="J599" s="269"/>
      <c r="K599" s="288"/>
    </row>
    <row r="600" spans="5:11" x14ac:dyDescent="0.2">
      <c r="E600" s="255"/>
      <c r="H600" s="268"/>
      <c r="I600" s="269"/>
      <c r="J600" s="269"/>
      <c r="K600" s="288"/>
    </row>
    <row r="601" spans="5:11" x14ac:dyDescent="0.2">
      <c r="E601" s="255"/>
      <c r="H601" s="268"/>
      <c r="I601" s="269"/>
      <c r="J601" s="269"/>
      <c r="K601" s="288"/>
    </row>
    <row r="602" spans="5:11" x14ac:dyDescent="0.2">
      <c r="E602" s="255"/>
      <c r="H602" s="268"/>
      <c r="I602" s="269"/>
      <c r="J602" s="269"/>
      <c r="K602" s="288"/>
    </row>
    <row r="603" spans="5:11" x14ac:dyDescent="0.2">
      <c r="E603" s="255"/>
      <c r="H603" s="268"/>
      <c r="I603" s="269"/>
      <c r="J603" s="269"/>
      <c r="K603" s="288"/>
    </row>
    <row r="604" spans="5:11" x14ac:dyDescent="0.2">
      <c r="E604" s="255"/>
      <c r="H604" s="268"/>
      <c r="I604" s="269"/>
      <c r="J604" s="269"/>
      <c r="K604" s="288"/>
    </row>
    <row r="605" spans="5:11" x14ac:dyDescent="0.2">
      <c r="E605" s="255"/>
      <c r="H605" s="268"/>
      <c r="I605" s="269"/>
      <c r="J605" s="269"/>
      <c r="K605" s="288"/>
    </row>
    <row r="606" spans="5:11" x14ac:dyDescent="0.2">
      <c r="E606" s="255"/>
      <c r="H606" s="268"/>
      <c r="I606" s="269"/>
      <c r="J606" s="269"/>
      <c r="K606" s="288"/>
    </row>
    <row r="607" spans="5:11" x14ac:dyDescent="0.2">
      <c r="E607" s="255"/>
      <c r="H607" s="268"/>
      <c r="I607" s="269"/>
      <c r="J607" s="269"/>
      <c r="K607" s="288"/>
    </row>
    <row r="608" spans="5:11" x14ac:dyDescent="0.2">
      <c r="E608" s="255"/>
      <c r="H608" s="268"/>
      <c r="I608" s="269"/>
      <c r="J608" s="269"/>
      <c r="K608" s="288"/>
    </row>
    <row r="609" spans="5:11" x14ac:dyDescent="0.2">
      <c r="E609" s="255"/>
      <c r="H609" s="268"/>
      <c r="I609" s="269"/>
      <c r="J609" s="269"/>
      <c r="K609" s="288"/>
    </row>
    <row r="610" spans="5:11" x14ac:dyDescent="0.2">
      <c r="E610" s="255"/>
      <c r="H610" s="268"/>
      <c r="I610" s="269"/>
      <c r="J610" s="269"/>
      <c r="K610" s="288"/>
    </row>
    <row r="611" spans="5:11" x14ac:dyDescent="0.2">
      <c r="E611" s="255"/>
      <c r="G611" s="289"/>
      <c r="H611" s="268"/>
      <c r="I611" s="269"/>
      <c r="J611" s="269"/>
    </row>
    <row r="612" spans="5:11" x14ac:dyDescent="0.2">
      <c r="E612" s="255"/>
      <c r="G612" s="289"/>
      <c r="H612" s="268"/>
      <c r="I612" s="269"/>
      <c r="J612" s="269"/>
    </row>
    <row r="613" spans="5:11" x14ac:dyDescent="0.2">
      <c r="E613" s="255"/>
      <c r="G613" s="289"/>
      <c r="H613" s="268"/>
      <c r="I613" s="269"/>
      <c r="J613" s="269"/>
    </row>
    <row r="614" spans="5:11" x14ac:dyDescent="0.2">
      <c r="E614" s="255"/>
      <c r="G614" s="289"/>
      <c r="H614" s="268"/>
      <c r="I614" s="269"/>
      <c r="J614" s="269"/>
    </row>
    <row r="615" spans="5:11" x14ac:dyDescent="0.2">
      <c r="E615" s="255"/>
      <c r="G615" s="289"/>
      <c r="H615" s="268"/>
      <c r="I615" s="269"/>
      <c r="J615" s="269"/>
    </row>
    <row r="616" spans="5:11" x14ac:dyDescent="0.2">
      <c r="E616" s="255"/>
      <c r="G616" s="289"/>
      <c r="H616" s="268"/>
      <c r="I616" s="269"/>
      <c r="J616" s="269"/>
    </row>
    <row r="617" spans="5:11" x14ac:dyDescent="0.2">
      <c r="E617" s="255"/>
      <c r="G617" s="289"/>
      <c r="H617" s="268"/>
      <c r="I617" s="269"/>
      <c r="J617" s="269"/>
    </row>
    <row r="618" spans="5:11" x14ac:dyDescent="0.2">
      <c r="E618" s="255"/>
      <c r="G618" s="289"/>
      <c r="H618" s="268"/>
      <c r="I618" s="269"/>
      <c r="J618" s="269"/>
    </row>
    <row r="619" spans="5:11" x14ac:dyDescent="0.2">
      <c r="E619" s="255"/>
      <c r="G619" s="289"/>
      <c r="H619" s="268"/>
      <c r="I619" s="269"/>
      <c r="J619" s="269"/>
    </row>
    <row r="620" spans="5:11" x14ac:dyDescent="0.2">
      <c r="E620" s="255"/>
      <c r="G620" s="289"/>
      <c r="H620" s="268"/>
      <c r="I620" s="269"/>
      <c r="J620" s="269"/>
    </row>
    <row r="621" spans="5:11" x14ac:dyDescent="0.2">
      <c r="E621" s="255"/>
      <c r="G621" s="289"/>
      <c r="H621" s="268"/>
      <c r="I621" s="269"/>
      <c r="J621" s="269"/>
    </row>
    <row r="622" spans="5:11" x14ac:dyDescent="0.2">
      <c r="E622" s="255"/>
      <c r="G622" s="289"/>
      <c r="H622" s="268"/>
      <c r="I622" s="269"/>
      <c r="J622" s="269"/>
    </row>
    <row r="623" spans="5:11" x14ac:dyDescent="0.2">
      <c r="E623" s="255"/>
      <c r="G623" s="289"/>
      <c r="H623" s="268"/>
      <c r="I623" s="269"/>
      <c r="J623" s="269"/>
    </row>
    <row r="624" spans="5:11" x14ac:dyDescent="0.2">
      <c r="E624" s="255"/>
      <c r="G624" s="289"/>
      <c r="H624" s="268"/>
      <c r="I624" s="269"/>
      <c r="J624" s="269"/>
    </row>
    <row r="625" spans="5:10" x14ac:dyDescent="0.2">
      <c r="E625" s="255"/>
      <c r="G625" s="289"/>
      <c r="H625" s="268"/>
      <c r="I625" s="269"/>
      <c r="J625" s="269"/>
    </row>
    <row r="626" spans="5:10" x14ac:dyDescent="0.2">
      <c r="E626" s="255"/>
      <c r="G626" s="289"/>
      <c r="H626" s="268"/>
      <c r="I626" s="269"/>
      <c r="J626" s="269"/>
    </row>
    <row r="627" spans="5:10" x14ac:dyDescent="0.2">
      <c r="E627" s="255"/>
      <c r="G627" s="289"/>
      <c r="H627" s="268"/>
      <c r="I627" s="269"/>
      <c r="J627" s="269"/>
    </row>
    <row r="628" spans="5:10" x14ac:dyDescent="0.2">
      <c r="E628" s="255"/>
      <c r="G628" s="289"/>
      <c r="H628" s="268"/>
      <c r="I628" s="269"/>
      <c r="J628" s="269"/>
    </row>
    <row r="629" spans="5:10" x14ac:dyDescent="0.2">
      <c r="E629" s="255"/>
      <c r="G629" s="289"/>
      <c r="H629" s="268"/>
      <c r="I629" s="269"/>
      <c r="J629" s="269"/>
    </row>
    <row r="630" spans="5:10" x14ac:dyDescent="0.2">
      <c r="E630" s="255"/>
      <c r="G630" s="289"/>
      <c r="H630" s="268"/>
      <c r="I630" s="269"/>
      <c r="J630" s="269"/>
    </row>
    <row r="631" spans="5:10" x14ac:dyDescent="0.2">
      <c r="E631" s="255"/>
      <c r="G631" s="289"/>
      <c r="H631" s="268"/>
      <c r="I631" s="269"/>
      <c r="J631" s="269"/>
    </row>
    <row r="632" spans="5:10" x14ac:dyDescent="0.2">
      <c r="E632" s="255"/>
      <c r="G632" s="289"/>
      <c r="H632" s="268"/>
      <c r="I632" s="269"/>
      <c r="J632" s="269"/>
    </row>
    <row r="633" spans="5:10" x14ac:dyDescent="0.2">
      <c r="E633" s="255"/>
      <c r="G633" s="289"/>
      <c r="H633" s="268"/>
      <c r="I633" s="269"/>
      <c r="J633" s="269"/>
    </row>
    <row r="634" spans="5:10" x14ac:dyDescent="0.2">
      <c r="E634" s="255"/>
      <c r="G634" s="289"/>
      <c r="H634" s="268"/>
      <c r="I634" s="269"/>
      <c r="J634" s="269"/>
    </row>
    <row r="635" spans="5:10" x14ac:dyDescent="0.2">
      <c r="E635" s="255"/>
      <c r="G635" s="289"/>
      <c r="H635" s="268"/>
      <c r="I635" s="269"/>
      <c r="J635" s="269"/>
    </row>
    <row r="636" spans="5:10" x14ac:dyDescent="0.2">
      <c r="E636" s="255"/>
      <c r="G636" s="289"/>
      <c r="H636" s="268"/>
      <c r="I636" s="269"/>
      <c r="J636" s="269"/>
    </row>
    <row r="637" spans="5:10" x14ac:dyDescent="0.2">
      <c r="E637" s="255"/>
      <c r="G637" s="289"/>
      <c r="H637" s="268"/>
      <c r="I637" s="269"/>
      <c r="J637" s="269"/>
    </row>
    <row r="638" spans="5:10" x14ac:dyDescent="0.2">
      <c r="E638" s="255"/>
      <c r="G638" s="289"/>
      <c r="H638" s="268"/>
      <c r="I638" s="269"/>
      <c r="J638" s="269"/>
    </row>
    <row r="639" spans="5:10" x14ac:dyDescent="0.2">
      <c r="E639" s="255"/>
      <c r="G639" s="289"/>
      <c r="H639" s="268"/>
      <c r="I639" s="269"/>
      <c r="J639" s="269"/>
    </row>
    <row r="640" spans="5:10" x14ac:dyDescent="0.2">
      <c r="E640" s="255"/>
      <c r="G640" s="289"/>
      <c r="H640" s="268"/>
      <c r="I640" s="269"/>
      <c r="J640" s="269"/>
    </row>
    <row r="641" spans="5:11" x14ac:dyDescent="0.2">
      <c r="E641" s="255"/>
      <c r="G641" s="289"/>
      <c r="H641" s="268"/>
      <c r="I641" s="269"/>
      <c r="J641" s="269"/>
    </row>
    <row r="642" spans="5:11" x14ac:dyDescent="0.2">
      <c r="E642" s="255"/>
      <c r="G642" s="289"/>
      <c r="H642" s="268"/>
      <c r="I642" s="269"/>
      <c r="J642" s="269"/>
    </row>
    <row r="643" spans="5:11" x14ac:dyDescent="0.2">
      <c r="E643" s="255"/>
      <c r="G643" s="289"/>
      <c r="H643" s="268"/>
      <c r="I643" s="269"/>
      <c r="J643" s="269"/>
    </row>
    <row r="644" spans="5:11" x14ac:dyDescent="0.2">
      <c r="E644" s="255"/>
      <c r="G644" s="289"/>
      <c r="H644" s="268"/>
      <c r="I644" s="269"/>
      <c r="J644" s="269"/>
    </row>
    <row r="645" spans="5:11" x14ac:dyDescent="0.2">
      <c r="E645" s="255"/>
      <c r="G645" s="289"/>
      <c r="H645" s="268"/>
      <c r="I645" s="269"/>
      <c r="J645" s="269"/>
    </row>
    <row r="646" spans="5:11" x14ac:dyDescent="0.2">
      <c r="E646" s="255"/>
      <c r="G646" s="289"/>
      <c r="H646" s="268"/>
      <c r="I646" s="269"/>
      <c r="J646" s="269"/>
    </row>
    <row r="647" spans="5:11" x14ac:dyDescent="0.2">
      <c r="E647" s="255"/>
      <c r="G647" s="289"/>
      <c r="H647" s="268"/>
      <c r="I647" s="269"/>
      <c r="J647" s="269"/>
    </row>
    <row r="648" spans="5:11" x14ac:dyDescent="0.2">
      <c r="E648" s="255"/>
      <c r="G648" s="289"/>
      <c r="H648" s="268"/>
      <c r="I648" s="269"/>
      <c r="J648" s="269"/>
      <c r="K648" s="253"/>
    </row>
    <row r="649" spans="5:11" x14ac:dyDescent="0.2">
      <c r="E649" s="255"/>
      <c r="G649" s="289"/>
      <c r="H649" s="268"/>
      <c r="I649" s="269"/>
      <c r="J649" s="269"/>
      <c r="K649" s="253"/>
    </row>
    <row r="650" spans="5:11" x14ac:dyDescent="0.2">
      <c r="E650" s="255"/>
      <c r="G650" s="289"/>
      <c r="H650" s="268"/>
      <c r="I650" s="269"/>
      <c r="J650" s="269"/>
      <c r="K650" s="253"/>
    </row>
    <row r="651" spans="5:11" x14ac:dyDescent="0.2">
      <c r="E651" s="255"/>
      <c r="G651" s="289"/>
      <c r="H651" s="268"/>
      <c r="I651" s="269"/>
      <c r="J651" s="269"/>
      <c r="K651" s="253"/>
    </row>
    <row r="652" spans="5:11" x14ac:dyDescent="0.2">
      <c r="E652" s="255"/>
      <c r="G652" s="289"/>
      <c r="H652" s="268"/>
      <c r="I652" s="269"/>
      <c r="J652" s="269"/>
      <c r="K652" s="253"/>
    </row>
    <row r="653" spans="5:11" x14ac:dyDescent="0.2">
      <c r="E653" s="255"/>
      <c r="G653" s="289"/>
      <c r="H653" s="268"/>
      <c r="I653" s="269"/>
      <c r="J653" s="269"/>
      <c r="K653" s="253"/>
    </row>
    <row r="654" spans="5:11" x14ac:dyDescent="0.2">
      <c r="E654" s="255"/>
      <c r="G654" s="289"/>
      <c r="H654" s="268"/>
      <c r="I654" s="269"/>
      <c r="J654" s="269"/>
    </row>
    <row r="655" spans="5:11" x14ac:dyDescent="0.2">
      <c r="E655" s="255"/>
      <c r="G655" s="289"/>
      <c r="H655" s="268"/>
      <c r="I655" s="269"/>
      <c r="J655" s="269"/>
    </row>
    <row r="656" spans="5:11" x14ac:dyDescent="0.2">
      <c r="E656" s="255"/>
      <c r="G656" s="289"/>
      <c r="H656" s="268"/>
      <c r="I656" s="269"/>
      <c r="J656" s="269"/>
    </row>
    <row r="657" spans="5:10" x14ac:dyDescent="0.2">
      <c r="E657" s="255"/>
      <c r="G657" s="289"/>
      <c r="H657" s="268"/>
      <c r="I657" s="269"/>
      <c r="J657" s="269"/>
    </row>
    <row r="658" spans="5:10" x14ac:dyDescent="0.2">
      <c r="E658" s="255"/>
      <c r="G658" s="289"/>
      <c r="H658" s="268"/>
      <c r="I658" s="269"/>
      <c r="J658" s="269"/>
    </row>
    <row r="659" spans="5:10" x14ac:dyDescent="0.2">
      <c r="E659" s="255"/>
      <c r="G659" s="289"/>
      <c r="H659" s="268"/>
      <c r="I659" s="269"/>
      <c r="J659" s="269"/>
    </row>
  </sheetData>
  <sheetProtection password="F32C" sheet="1" objects="1" scenarios="1"/>
  <phoneticPr fontId="22" type="noConversion"/>
  <pageMargins left="0.75" right="0.75" top="1" bottom="1" header="0.5" footer="0.5"/>
  <pageSetup paperSize="9"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ZaCode xmlns="D555D9E6-7819-42AC-BBF8-ABC682D133E9" xsi:nil="true"/>
    <TaxKeywordTaxHTField xmlns="6f20bfc2-1498-4611-8aa7-eb69c55ef172">
      <Terms xmlns="http://schemas.microsoft.com/office/infopath/2007/PartnerControls">
        <TermInfo xmlns="http://schemas.microsoft.com/office/infopath/2007/PartnerControls">
          <TermName xmlns="http://schemas.microsoft.com/office/infopath/2007/PartnerControls">acute psychiatrische zorg</TermName>
          <TermId xmlns="http://schemas.microsoft.com/office/infopath/2007/PartnerControls">cd6263dc-1d05-4431-8057-dc97b88bdcef</TermId>
        </TermInfo>
      </Terms>
    </TaxKeywordTaxHTField>
    <NZAKeywordsTaxHTField0 xmlns="6f20bfc2-1498-4611-8aa7-eb69c55ef172">
      <Terms xmlns="http://schemas.microsoft.com/office/infopath/2007/PartnerControls">
        <TermInfo xmlns="http://schemas.microsoft.com/office/infopath/2007/PartnerControls">
          <TermName xmlns="http://schemas.microsoft.com/office/infopath/2007/PartnerControls">Geestelijke gezondheidszorg</TermName>
          <TermId xmlns="http://schemas.microsoft.com/office/infopath/2007/PartnerControls">e9edb618-4ff6-43f0-9c38-1cfc39721967</TermId>
        </TermInfo>
      </Terms>
    </NZAKeywordsTaxHTField0>
    <TaxCatchAll xmlns="6f20bfc2-1498-4611-8aa7-eb69c55ef172">
      <Value>3055</Value>
      <Value>60</Value>
      <Value>34</Value>
    </TaxCatchAll>
    <NZaDocumentTypeTaxHTField0 xmlns="6f20bfc2-1498-4611-8aa7-eb69c55ef172">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3f81d521-c7b4-4296-8cef-ccfc32112562</TermId>
        </TermInfo>
      </Terms>
    </NZaDocumentTypeTaxHTField0>
    <NZaSitenaam xmlns="D555D9E6-7819-42AC-BBF8-ABC682D133E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NZa Excel" ma:contentTypeID="0x010100A551A353B56B354FB233C44E024FFA4600CD60742329975D4893A9937B4B222AFF" ma:contentTypeVersion="0" ma:contentTypeDescription="Nieuw(e) NZa Excel maken" ma:contentTypeScope="" ma:versionID="e7e31ef0b5c3969cca3087e892b1f78d">
  <xsd:schema xmlns:xsd="http://www.w3.org/2001/XMLSchema" xmlns:xs="http://www.w3.org/2001/XMLSchema" xmlns:p="http://schemas.microsoft.com/office/2006/metadata/properties" xmlns:ns2="6f20bfc2-1498-4611-8aa7-eb69c55ef172" xmlns:ns3="D555D9E6-7819-42AC-BBF8-ABC682D133E9" targetNamespace="http://schemas.microsoft.com/office/2006/metadata/properties" ma:root="true" ma:fieldsID="942b5de6733cfc54f01b18adcf8d9fc5" ns2:_="" ns3:_="">
    <xsd:import namespace="6f20bfc2-1498-4611-8aa7-eb69c55ef172"/>
    <xsd:import namespace="D555D9E6-7819-42AC-BBF8-ABC682D133E9"/>
    <xsd:element name="properties">
      <xsd:complexType>
        <xsd:sequence>
          <xsd:element name="documentManagement">
            <xsd:complexType>
              <xsd:all>
                <xsd:element ref="ns2:NZaDocumentTypeTaxHTField0" minOccurs="0"/>
                <xsd:element ref="ns2:NZAKeywordsTaxHTField0" minOccurs="0"/>
                <xsd:element ref="ns2:TaxCatchAll" minOccurs="0"/>
                <xsd:element ref="ns2:TaxCatchAllLabel" minOccurs="0"/>
                <xsd:element ref="ns3:NZaCode" minOccurs="0"/>
                <xsd:element ref="ns3:NZaSitenaam"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20bfc2-1498-4611-8aa7-eb69c55ef172" elementFormDefault="qualified">
    <xsd:import namespace="http://schemas.microsoft.com/office/2006/documentManagement/types"/>
    <xsd:import namespace="http://schemas.microsoft.com/office/infopath/2007/PartnerControls"/>
    <xsd:element name="NZaDocumentTypeTaxHTField0" ma:index="9" ma:taxonomy="true" ma:internalName="NZaDocumentTypeTaxHTField0" ma:taxonomyFieldName="NZaDocumentType" ma:displayName="Document type" ma:default="13;#Memo|78ba084f-d3d0-4a7b-8705-51a954ccf820" ma:fieldId="{56b81d61-629f-4ad5-8d2c-3484250b19ad}" ma:sspId="0bafc880-4007-42b7-80a0-dc11803b6bcc" ma:termSetId="b01610fc-3b6f-48de-a7db-c93324c2be64" ma:anchorId="00000000-0000-0000-0000-000000000000" ma:open="false" ma:isKeyword="false">
      <xsd:complexType>
        <xsd:sequence>
          <xsd:element ref="pc:Terms" minOccurs="0" maxOccurs="1"/>
        </xsd:sequence>
      </xsd:complexType>
    </xsd:element>
    <xsd:element name="NZAKeywordsTaxHTField0" ma:index="10" ma:taxonomy="true" ma:internalName="NZAKeywordsTaxHTField0" ma:taxonomyFieldName="NZAKeywords" ma:displayName="NZa-zoekwoorden" ma:default="" ma:fieldId="{9868129a-d3c2-495c-9747-497060499561}" ma:taxonomyMulti="true" ma:sspId="0bafc880-4007-42b7-80a0-dc11803b6bcc" ma:termSetId="a235d4e6-58b3-49a9-b614-13ca25ac811d"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23950f18-6cbf-4633-a82d-5f89f84d7764}" ma:internalName="TaxCatchAll" ma:showField="CatchAllData" ma:web="6f20bfc2-1498-4611-8aa7-eb69c55ef172">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3950f18-6cbf-4633-a82d-5f89f84d7764}" ma:internalName="TaxCatchAllLabel" ma:readOnly="true" ma:showField="CatchAllDataLabel" ma:web="6f20bfc2-1498-4611-8aa7-eb69c55ef172">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xtra zoekwoorden"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55D9E6-7819-42AC-BBF8-ABC682D133E9" elementFormDefault="qualified">
    <xsd:import namespace="http://schemas.microsoft.com/office/2006/documentManagement/types"/>
    <xsd:import namespace="http://schemas.microsoft.com/office/infopath/2007/PartnerControls"/>
    <xsd:element name="NZaCode" ma:index="14" nillable="true" ma:displayName="Code" ma:internalName="NZaCode">
      <xsd:simpleType>
        <xsd:restriction base="dms:Text"/>
      </xsd:simpleType>
    </xsd:element>
    <xsd:element name="NZaSitenaam" ma:index="15" nillable="true" ma:displayName="Sitenaam" ma:internalName="NZaSitenaam">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2D34F3-072C-47A1-8A0F-3916F66448C1}">
  <ds:schemaRefs>
    <ds:schemaRef ds:uri="http://schemas.microsoft.com/office/2006/documentManagement/types"/>
    <ds:schemaRef ds:uri="http://purl.org/dc/terms/"/>
    <ds:schemaRef ds:uri="http://schemas.openxmlformats.org/package/2006/metadata/core-properties"/>
    <ds:schemaRef ds:uri="http://purl.org/dc/dcmitype/"/>
    <ds:schemaRef ds:uri="D555D9E6-7819-42AC-BBF8-ABC682D133E9"/>
    <ds:schemaRef ds:uri="http://purl.org/dc/elements/1.1/"/>
    <ds:schemaRef ds:uri="http://schemas.microsoft.com/office/2006/metadata/properties"/>
    <ds:schemaRef ds:uri="6f20bfc2-1498-4611-8aa7-eb69c55ef172"/>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215A387-5DEC-4922-B35E-9A1BB4D47E47}">
  <ds:schemaRefs>
    <ds:schemaRef ds:uri="http://schemas.microsoft.com/sharepoint/v3/contenttype/forms"/>
  </ds:schemaRefs>
</ds:datastoreItem>
</file>

<file path=customXml/itemProps3.xml><?xml version="1.0" encoding="utf-8"?>
<ds:datastoreItem xmlns:ds="http://schemas.openxmlformats.org/officeDocument/2006/customXml" ds:itemID="{DBACC26C-0E9D-4CD5-8070-3A9A8C8EB3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20bfc2-1498-4611-8aa7-eb69c55ef172"/>
    <ds:schemaRef ds:uri="D555D9E6-7819-42AC-BBF8-ABC682D133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4</vt:i4>
      </vt:variant>
    </vt:vector>
  </HeadingPairs>
  <TitlesOfParts>
    <vt:vector size="12" baseType="lpstr">
      <vt:lpstr>Instructie</vt:lpstr>
      <vt:lpstr>Voorblad</vt:lpstr>
      <vt:lpstr>Foutmeldingen</vt:lpstr>
      <vt:lpstr>Budgetparameters</vt:lpstr>
      <vt:lpstr>Opbrengsten</vt:lpstr>
      <vt:lpstr>Resultaat</vt:lpstr>
      <vt:lpstr>Toelichting</vt:lpstr>
      <vt:lpstr>mutaties nieuw</vt:lpstr>
      <vt:lpstr>Budgetparameters!_ftn1</vt:lpstr>
      <vt:lpstr>Budgetparameters!Afdrukbereik</vt:lpstr>
      <vt:lpstr>Foutmeldingen!Afdrukbereik</vt:lpstr>
      <vt:lpstr>Voorblad!Afdrukbereik</vt:lpstr>
    </vt:vector>
  </TitlesOfParts>
  <Company>CTG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Budgetformulier acute ggz 2019</dc:title>
  <dc:creator>Conny de Wit-Termaten</dc:creator>
  <cp:keywords>acute psychiatrische zorg</cp:keywords>
  <cp:lastModifiedBy>Brookhuis, Wendy</cp:lastModifiedBy>
  <cp:lastPrinted>2018-06-29T12:57:12Z</cp:lastPrinted>
  <dcterms:created xsi:type="dcterms:W3CDTF">2006-11-29T10:51:35Z</dcterms:created>
  <dcterms:modified xsi:type="dcterms:W3CDTF">2018-06-29T13:50:07Z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0x010100A551A353B56B354FB233C44E024FFA4600CD60742329975D4893A9937B4B222AFF</vt:lpwstr>
  </property>
  <property fmtid="{D5CDD505-2E9C-101B-9397-08002B2CF9AE}" pid="3" name="TaxKeyword">
    <vt:lpwstr>3055;#acute psychiatrische zorg|cd6263dc-1d05-4431-8057-dc97b88bdcef</vt:lpwstr>
  </property>
  <property fmtid="{D5CDD505-2E9C-101B-9397-08002B2CF9AE}" pid="4" name="NZAKeywords">
    <vt:lpwstr>60;#Geestelijke gezondheidszorg|e9edb618-4ff6-43f0-9c38-1cfc39721967</vt:lpwstr>
  </property>
  <property fmtid="{D5CDD505-2E9C-101B-9397-08002B2CF9AE}" pid="5" name="NZaDocumentType">
    <vt:lpwstr>34;#Formulier|3f81d521-c7b4-4296-8cef-ccfc32112562</vt:lpwstr>
  </property>
</Properties>
</file>