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05" yWindow="65521" windowWidth="8505" windowHeight="11640" firstSheet="1" activeTab="1"/>
  </bookViews>
  <sheets>
    <sheet name="inlezen zv" sheetId="1" state="hidden" r:id="rId1"/>
    <sheet name="voorblad" sheetId="2" r:id="rId2"/>
    <sheet name="specificatie" sheetId="3" r:id="rId3"/>
    <sheet name="verrekening" sheetId="4" r:id="rId4"/>
    <sheet name="Uzovicode" sheetId="5" state="hidden" r:id="rId5"/>
    <sheet name="Toelichting&amp; bijlage" sheetId="6" r:id="rId6"/>
  </sheets>
  <definedNames>
    <definedName name="_xlnm.Print_Area" localSheetId="2">'specificatie'!$A$1:$I$109</definedName>
    <definedName name="_xlnm.Print_Area" localSheetId="3">'verrekening'!$B$1:$G$115</definedName>
    <definedName name="_xlnm.Print_Area" localSheetId="1">'voorblad'!$A$2:$F$53</definedName>
    <definedName name="_xlnm.Print_Titles" localSheetId="2">'specificatie'!$1:$3</definedName>
    <definedName name="_xlnm.Print_Titles" localSheetId="3">'verrekening'!$14:$14</definedName>
  </definedNames>
  <calcPr fullCalcOnLoad="1"/>
</workbook>
</file>

<file path=xl/sharedStrings.xml><?xml version="1.0" encoding="utf-8"?>
<sst xmlns="http://schemas.openxmlformats.org/spreadsheetml/2006/main" count="474" uniqueCount="261">
  <si>
    <t>Nza nummer</t>
  </si>
  <si>
    <t>450-</t>
  </si>
  <si>
    <t>Naam</t>
  </si>
  <si>
    <t>Adres</t>
  </si>
  <si>
    <t>Plaats</t>
  </si>
  <si>
    <t>Contactpersoon</t>
  </si>
  <si>
    <t>Totalen</t>
  </si>
  <si>
    <t>Ondertekening namens het orgaan voor de gezondheidszorg:</t>
  </si>
  <si>
    <t>(handtekening)</t>
  </si>
  <si>
    <t>Waarmerking accountant (voor identificatiedoeleinden)</t>
  </si>
  <si>
    <t>Onderhanden werk per 31-12-2008</t>
  </si>
  <si>
    <t>Naam verzekeraar</t>
  </si>
  <si>
    <t>Plaats verzekeraar</t>
  </si>
  <si>
    <t>AGB-code</t>
  </si>
  <si>
    <t>regel nr</t>
  </si>
  <si>
    <t>uzovi code verzekeraar</t>
  </si>
  <si>
    <t>Overige correcties (toelichten op bijlage)</t>
  </si>
  <si>
    <t>Instelling:</t>
  </si>
  <si>
    <t>Instellingsgegevens:</t>
  </si>
  <si>
    <t>datum:</t>
  </si>
  <si>
    <t xml:space="preserve">Vraag: </t>
  </si>
  <si>
    <t>Voldoet de administratieve organisatie en interne controle binnen uw instelling gedurende het gehele jaar aan het gestelde in de Regeling Administratieve Organisatie en Interne Controle inzake DBC registratie en facturering? Bij het niet voldoen aan de Regeling AO/IC dient in een bijlage aangegeven te worden wat de manco's zijn en welke verbetermaatregelen zijn genomen.</t>
  </si>
  <si>
    <t>JA/NEE</t>
  </si>
  <si>
    <t>JA</t>
  </si>
  <si>
    <t>NEE</t>
  </si>
  <si>
    <t>€</t>
  </si>
  <si>
    <t>E-mail</t>
  </si>
  <si>
    <t>naam en functie:</t>
  </si>
  <si>
    <t>Totaal</t>
  </si>
  <si>
    <t>Controlegetal</t>
  </si>
  <si>
    <t>controlegetal</t>
  </si>
  <si>
    <t>AF: Te behouden opbrengst ECT (zie toelichting)</t>
  </si>
  <si>
    <t>-/-</t>
  </si>
  <si>
    <t>+/+</t>
  </si>
  <si>
    <t>BIJ: Gedeclareerde kosten methadon (Beleidsregel overige producten)</t>
  </si>
  <si>
    <t xml:space="preserve">Gefactureerde DBC's 2009 </t>
  </si>
  <si>
    <t>Onderhandenwerk per 31-12-2009</t>
  </si>
  <si>
    <t>Inzenden vóór 1 juni 2010</t>
  </si>
  <si>
    <t xml:space="preserve"> -onderhanden werk DBC GGZ </t>
  </si>
  <si>
    <t xml:space="preserve"> -gefactureerde DBC GGZ 2009 en</t>
  </si>
  <si>
    <t>Verantwoordingsdocument DBC GGZ omzet 2009</t>
  </si>
  <si>
    <t>DBC GGZ omzet 2009</t>
  </si>
  <si>
    <t>Specificatie omzet DBC GGZ 2009</t>
  </si>
  <si>
    <t>Onderhandenwerk per 31-12-2008 (zoals opgegeven in Verantwoordingsdocument DBC GGZ Omzet 2008)</t>
  </si>
  <si>
    <t>ZV</t>
  </si>
  <si>
    <t>UZOVI nr.</t>
  </si>
  <si>
    <t>Beperkte naam</t>
  </si>
  <si>
    <t>Plaats (post)</t>
  </si>
  <si>
    <t>Heeft erkenning als</t>
  </si>
  <si>
    <t>Eerst volgende mutatiedatum</t>
  </si>
  <si>
    <t>Einddatum</t>
  </si>
  <si>
    <t>Per einddatum overgedragen naar</t>
  </si>
  <si>
    <t xml:space="preserve">N.V. Univé Zorg </t>
  </si>
  <si>
    <t xml:space="preserve">ALKMAAR </t>
  </si>
  <si>
    <t xml:space="preserve">TILBURG </t>
  </si>
  <si>
    <t xml:space="preserve">OOM Global Care N.V. </t>
  </si>
  <si>
    <t xml:space="preserve">RIJSWIJK ZH </t>
  </si>
  <si>
    <t xml:space="preserve">FBTO Zorgverzekeringen N.V. </t>
  </si>
  <si>
    <t xml:space="preserve">LEEUWARDEN </t>
  </si>
  <si>
    <t xml:space="preserve">Stichting Ziektekostenverzekering Krijgsmacht </t>
  </si>
  <si>
    <t xml:space="preserve">PNO Onderlinge Ziektekostenverzekeringmaatschappij </t>
  </si>
  <si>
    <t xml:space="preserve">HILVERSUM </t>
  </si>
  <si>
    <t xml:space="preserve">AEGON Ziektekosten </t>
  </si>
  <si>
    <t xml:space="preserve">HOUTEN </t>
  </si>
  <si>
    <t xml:space="preserve">Fortis Ziektekostenverzekeringen N.V. </t>
  </si>
  <si>
    <t xml:space="preserve">AMERSFOORT </t>
  </si>
  <si>
    <t xml:space="preserve">Maatschappij voor Zorgverzekering Gouda NV </t>
  </si>
  <si>
    <t xml:space="preserve">GOUDA </t>
  </si>
  <si>
    <t xml:space="preserve">ONVZ Ziektekostenverzekeraar </t>
  </si>
  <si>
    <t xml:space="preserve">NIEUWEGEIN </t>
  </si>
  <si>
    <t xml:space="preserve">NV Zorgverzekeraar UMC </t>
  </si>
  <si>
    <t xml:space="preserve">Zilveren Kruis Achmea Zorgverzekeringen NV </t>
  </si>
  <si>
    <t xml:space="preserve">Groene Land PWZ Achmea Zorgverzekeringen NV </t>
  </si>
  <si>
    <t xml:space="preserve">Interpolis Zorgverzekeringen NV </t>
  </si>
  <si>
    <t xml:space="preserve">OZF Achmea Zorgverzekeringen N.V. </t>
  </si>
  <si>
    <t xml:space="preserve">HENGELO </t>
  </si>
  <si>
    <t xml:space="preserve">Menzis Zorg en Inkomen </t>
  </si>
  <si>
    <t xml:space="preserve">ENSCHEDE </t>
  </si>
  <si>
    <t xml:space="preserve">Anderzorg Zorgverzekeraar </t>
  </si>
  <si>
    <t xml:space="preserve">Avéro Achmea Zorgverzekeringen NV </t>
  </si>
  <si>
    <t xml:space="preserve">AMSTERDAM </t>
  </si>
  <si>
    <t xml:space="preserve">OWM AZVZ U.A. </t>
  </si>
  <si>
    <t xml:space="preserve">Zorgverzekeraar DSW UA </t>
  </si>
  <si>
    <t xml:space="preserve">SCHIEDAM </t>
  </si>
  <si>
    <t xml:space="preserve">OWM Salland Zorgverzekeringen UA </t>
  </si>
  <si>
    <t xml:space="preserve">DEVENTER </t>
  </si>
  <si>
    <t xml:space="preserve">OWM Stad Holland Zorgverzekeraar UA </t>
  </si>
  <si>
    <t xml:space="preserve">GORINCHEM </t>
  </si>
  <si>
    <t xml:space="preserve">OHRA Zorgverzekeringen N.V. </t>
  </si>
  <si>
    <t xml:space="preserve">OWM AZIVO Algemeen Ziekenfonds de Volharding UA </t>
  </si>
  <si>
    <t xml:space="preserve">'S-GRAVENHAGE </t>
  </si>
  <si>
    <t xml:space="preserve">O.W.M. De Friesland Zorgverzekeraar U.A. </t>
  </si>
  <si>
    <t xml:space="preserve">OWM Zorgverzekeraar Zorg en Zekerheid UA </t>
  </si>
  <si>
    <t xml:space="preserve">LEIDEN </t>
  </si>
  <si>
    <t xml:space="preserve">NIJMEGEN </t>
  </si>
  <si>
    <t xml:space="preserve">OWM CZ Groep Zorgverzekeraar ua </t>
  </si>
  <si>
    <t xml:space="preserve">VPZ Assuradeuren B.V. (Fortis) </t>
  </si>
  <si>
    <t xml:space="preserve">APPINGEDAM </t>
  </si>
  <si>
    <t>GA</t>
  </si>
  <si>
    <t xml:space="preserve">Aevitae (Fortis) </t>
  </si>
  <si>
    <t xml:space="preserve">HEERLEN </t>
  </si>
  <si>
    <t xml:space="preserve">Turien &amp; Co. Assuradeuren (VGZ) </t>
  </si>
  <si>
    <t xml:space="preserve">Kettlitz &amp; Deenik Anno 1892 B.V. </t>
  </si>
  <si>
    <t xml:space="preserve">VPZ Assuradeuren BV (Avéro Achmea) </t>
  </si>
  <si>
    <t xml:space="preserve">VPZ Assuradeuren BV (VGZ) </t>
  </si>
  <si>
    <t xml:space="preserve">Aevitae (VGZ) </t>
  </si>
  <si>
    <t xml:space="preserve">Aevitae (Avéro Achmea) </t>
  </si>
  <si>
    <t xml:space="preserve">Nedasco Assuradeuren BV (Fortis) </t>
  </si>
  <si>
    <t xml:space="preserve">Nedasco Assuradeuren BV (Avéro Achmea) </t>
  </si>
  <si>
    <t xml:space="preserve">Nedasco Assuradeuren BV (VGZ) </t>
  </si>
  <si>
    <t xml:space="preserve">Turien &amp; Co. Assuradeuren (Avéro Achmea) </t>
  </si>
  <si>
    <t xml:space="preserve">IAK Verzekeringen B.V. (Avéro Achmea) </t>
  </si>
  <si>
    <t xml:space="preserve">EINDHOVEN </t>
  </si>
  <si>
    <t xml:space="preserve">IAK Verzekeringen B.V. (VGZ) </t>
  </si>
  <si>
    <t xml:space="preserve">IAK Verzekeringen (Fortis ASR) </t>
  </si>
  <si>
    <t xml:space="preserve">VPZ Assuradeuren BV (ALG T.B.V. RBVZ) </t>
  </si>
  <si>
    <t xml:space="preserve">FARMSUM </t>
  </si>
  <si>
    <t xml:space="preserve">NEDASCO (ALGEMEEN T.B.V. RBVZ) </t>
  </si>
  <si>
    <t xml:space="preserve">AEVITAE (ALGEMEEN T.B.V. RBVZ) </t>
  </si>
  <si>
    <t xml:space="preserve">IAK VERZEKERINGEN (ALG T.B.V. RBVZ) </t>
  </si>
  <si>
    <t xml:space="preserve">TURIEN (ALGEMEEN T.B.V. RBVZ) </t>
  </si>
  <si>
    <t>Onderhanden werk per 31-12-2009</t>
  </si>
  <si>
    <t>Gefactureerde DBC's 2009</t>
  </si>
  <si>
    <t>Verrekening opbrengst omzet dbc ggz 2009</t>
  </si>
  <si>
    <t>Budgetcomponenten volgens regels 15,25,40 t/m 70 van de laatste rekenstaat 2009</t>
  </si>
  <si>
    <t>Totaal budget 2009</t>
  </si>
  <si>
    <t>Omzet DBC GGZ 2009</t>
  </si>
  <si>
    <t>Totaal eenmalige verrekening 2009</t>
  </si>
  <si>
    <t>Totaal omzet 2009</t>
  </si>
  <si>
    <t>Eenmalige verrekening 2009</t>
  </si>
  <si>
    <t>uzovicode</t>
  </si>
  <si>
    <t>Eenmalige_verr</t>
  </si>
  <si>
    <t>plaats_vz</t>
  </si>
  <si>
    <t>naam_vz</t>
  </si>
  <si>
    <t>inst_nr</t>
  </si>
  <si>
    <t>Mutatie Onderhandenwerk per 31-12-2009</t>
  </si>
  <si>
    <t xml:space="preserve">Delta Lloyd Zorgverzekering </t>
  </si>
  <si>
    <t xml:space="preserve">OHRA Ziektekostenverzekeringen N.V. </t>
  </si>
  <si>
    <t xml:space="preserve">ARNHEM </t>
  </si>
  <si>
    <t xml:space="preserve">VVAA Schadeverzekeringen NV </t>
  </si>
  <si>
    <t>LA</t>
  </si>
  <si>
    <t xml:space="preserve">IZA Zorgverzekeraar NV, Regiokantoor Groningen </t>
  </si>
  <si>
    <t xml:space="preserve">GRONINGEN </t>
  </si>
  <si>
    <t>NV</t>
  </si>
  <si>
    <t xml:space="preserve">IZA Zorgverzekeraar NV, Regiokantoor Oldenzaal </t>
  </si>
  <si>
    <t xml:space="preserve">OLDENZAAL </t>
  </si>
  <si>
    <t xml:space="preserve">IZA Zorgverzekeraar NV, Regiokantoor Velp </t>
  </si>
  <si>
    <t xml:space="preserve">VELP GLD </t>
  </si>
  <si>
    <t xml:space="preserve">IZA Zorgverzekeraar NV, Regiokantoor Nieuwegein </t>
  </si>
  <si>
    <t xml:space="preserve">IZA Zorgverzekeraar NV, Regiokantoor Heerhugowaard </t>
  </si>
  <si>
    <t xml:space="preserve">HEERHUGOWAARD </t>
  </si>
  <si>
    <t xml:space="preserve">IZA Zorgverzekeraar NV, Regiokantoor Delft </t>
  </si>
  <si>
    <t xml:space="preserve">DELFT </t>
  </si>
  <si>
    <t xml:space="preserve">IZA Zorgverzekeraar NV, Regiokantoor 's-Hertogenbosch </t>
  </si>
  <si>
    <t xml:space="preserve">'S-HERTOGENBOSCH </t>
  </si>
  <si>
    <t xml:space="preserve">IZA Zorgverzekeraar NV, Regiokantoor Sittard </t>
  </si>
  <si>
    <t xml:space="preserve">SITTARD </t>
  </si>
  <si>
    <t xml:space="preserve">NV Zorgverzekeraar UMC, Regiokantoor 's-Hertogenbosch </t>
  </si>
  <si>
    <t xml:space="preserve">NV Zorgverzekeraar UMC, Regiokantoor Delft </t>
  </si>
  <si>
    <t xml:space="preserve">NV Zorgverzekeraar UMC, Regiokantoor Heerhugowaard </t>
  </si>
  <si>
    <t xml:space="preserve">NV Zorgverzekeraar UMC, Regiokantoor Nieuwegein </t>
  </si>
  <si>
    <t xml:space="preserve">NV Zorgverzekeraar UMC, Regiokantoor Oldenzaal </t>
  </si>
  <si>
    <t xml:space="preserve">NV Zorgverzekeraar UMC, Regiokantoor Sittard </t>
  </si>
  <si>
    <t xml:space="preserve">NV Zorgverzekeraar UMC, Regiokantoor Velp </t>
  </si>
  <si>
    <t xml:space="preserve">Confior Zorg en Inkomen </t>
  </si>
  <si>
    <t xml:space="preserve">ONVZ Nedasco GIZ </t>
  </si>
  <si>
    <t xml:space="preserve">Zorgkantoor Groningen </t>
  </si>
  <si>
    <t>ZK</t>
  </si>
  <si>
    <t xml:space="preserve">Zorgkantoor Friesland </t>
  </si>
  <si>
    <t xml:space="preserve">Zorgkantoor Drenthe </t>
  </si>
  <si>
    <t xml:space="preserve">ZWOLLE </t>
  </si>
  <si>
    <t xml:space="preserve">Zorgkantoor Zwolle </t>
  </si>
  <si>
    <t xml:space="preserve">Zorgkantoor Twente </t>
  </si>
  <si>
    <t xml:space="preserve">Zorgkantoor Apeldoorn, Zutphen en omstreken </t>
  </si>
  <si>
    <t xml:space="preserve">Zorgkantoor Arnhem </t>
  </si>
  <si>
    <t xml:space="preserve">Zorgkantoor Nijmegen </t>
  </si>
  <si>
    <t xml:space="preserve">Zorgkantoor Utrecht </t>
  </si>
  <si>
    <t xml:space="preserve">Zorgkantoor Flevoland </t>
  </si>
  <si>
    <t xml:space="preserve">Zorgkantoor 't Gooi </t>
  </si>
  <si>
    <t xml:space="preserve">Zorgkantoor Noord Holland Noord </t>
  </si>
  <si>
    <t xml:space="preserve">Zorgkantoor Kennemerland </t>
  </si>
  <si>
    <t xml:space="preserve">Zorgkantoor Zaanstreek/Waterland </t>
  </si>
  <si>
    <t xml:space="preserve">Zorgkantoor Amsterdam </t>
  </si>
  <si>
    <t xml:space="preserve">Zorgkantoor Amstelland en De Meerlanden </t>
  </si>
  <si>
    <t xml:space="preserve">Zorgkantoor Zuid-Holland Noord </t>
  </si>
  <si>
    <t xml:space="preserve">Zorgkantoor Haaglanden </t>
  </si>
  <si>
    <t xml:space="preserve">Zorgkantoor Delft Westland Oostland </t>
  </si>
  <si>
    <t xml:space="preserve">Zorgkantoor Midden-Holland </t>
  </si>
  <si>
    <t xml:space="preserve">Zorgkantoor Rotterdam </t>
  </si>
  <si>
    <t xml:space="preserve">ROTTERDAM </t>
  </si>
  <si>
    <t xml:space="preserve">Zorgkantoor Nieuwe Waterweg-Noord </t>
  </si>
  <si>
    <t xml:space="preserve">Zorgkantoor Zuid-Hollandse Eilanden </t>
  </si>
  <si>
    <t xml:space="preserve">BREDA </t>
  </si>
  <si>
    <t xml:space="preserve">Zorgkantoor Waardenland </t>
  </si>
  <si>
    <t xml:space="preserve">Zorgkantoor Zeeland </t>
  </si>
  <si>
    <t xml:space="preserve">GOES </t>
  </si>
  <si>
    <t xml:space="preserve">Zorgkantoor West-Brabant </t>
  </si>
  <si>
    <t xml:space="preserve">Zorgkantoor Midden-Brabant </t>
  </si>
  <si>
    <t xml:space="preserve">Zorgkantoor Noordoost Brabant </t>
  </si>
  <si>
    <t xml:space="preserve">DEN BOSCH </t>
  </si>
  <si>
    <t xml:space="preserve">Zorgkantoor Zuidoost-Brabant </t>
  </si>
  <si>
    <t xml:space="preserve">Zorgkantoor Noord- en Midden Limburg </t>
  </si>
  <si>
    <t xml:space="preserve">VENLO </t>
  </si>
  <si>
    <t xml:space="preserve">Zorgkantoor Zuid-Limburg </t>
  </si>
  <si>
    <t xml:space="preserve">Zorgkantoor Midden-IJssel </t>
  </si>
  <si>
    <t xml:space="preserve">UNIVE </t>
  </si>
  <si>
    <t xml:space="preserve">OWM Agis Zorgverzekeringen U.A. </t>
  </si>
  <si>
    <t xml:space="preserve">AGIS Zorgverzekeringen, Groep Buitenlands Recht </t>
  </si>
  <si>
    <t xml:space="preserve">Nedasco Assuradeuren BV (ONVZ) </t>
  </si>
  <si>
    <t xml:space="preserve">DVZ </t>
  </si>
  <si>
    <t xml:space="preserve">NOORDWIJK </t>
  </si>
  <si>
    <t xml:space="preserve">De Amersfoortse </t>
  </si>
  <si>
    <t xml:space="preserve">Fortis ASR </t>
  </si>
  <si>
    <t xml:space="preserve">Pro Life Zorgverzekeringen </t>
  </si>
  <si>
    <t xml:space="preserve">OWM CZ groep U.A. Buitenlandse verzekerden </t>
  </si>
  <si>
    <t>BN</t>
  </si>
  <si>
    <t>Omzet_09</t>
  </si>
  <si>
    <t>AO_IC</t>
  </si>
  <si>
    <t>AO/IC regeling</t>
  </si>
  <si>
    <t>Totaal budget</t>
  </si>
  <si>
    <t>Totaal dbc omzet</t>
  </si>
  <si>
    <r>
      <t xml:space="preserve">Budget volgens </t>
    </r>
    <r>
      <rPr>
        <b/>
        <sz val="9"/>
        <rFont val="Verdana"/>
        <family val="2"/>
      </rPr>
      <t>regel 1051 formulier nacalculatie productie 2009</t>
    </r>
    <r>
      <rPr>
        <sz val="9"/>
        <rFont val="Verdana"/>
        <family val="2"/>
      </rPr>
      <t>:</t>
    </r>
  </si>
  <si>
    <t>Subtotaal Mutatie Onderhanden Werk per 31-12-2009</t>
  </si>
  <si>
    <t xml:space="preserve">Centrale Verwerkingseenheid CZ: CZ, Delta Lloyd en OHRA </t>
  </si>
  <si>
    <t>CV</t>
  </si>
  <si>
    <t xml:space="preserve">Verzekeringscombinatie Univé-VGZ-IZA-Trias </t>
  </si>
  <si>
    <t xml:space="preserve">Aevitae (Goudse) </t>
  </si>
  <si>
    <t xml:space="preserve">PNO Ziektekosten </t>
  </si>
  <si>
    <t>Toelichting Formulier "verantwoordingsdocument DBC GGZ Omzet 2009".</t>
  </si>
  <si>
    <t>Invullen Uzovicode:</t>
  </si>
  <si>
    <t>Vanuit het vorige jaar is gebleken dat niet altijd de juiste uzovicode werd ingevuld.</t>
  </si>
  <si>
    <t>vanzelf de naam en de plaats van de verzekeraar in. De mogelijkheid om een verzekeraar in te voeren is beperkt</t>
  </si>
  <si>
    <t xml:space="preserve">zijn is dan ook niet meer mogelijk. </t>
  </si>
  <si>
    <t xml:space="preserve">Mocht u toch van mening zijn dat een code gebruikt moet worden, waarbij een foutmelding ontstaat, dan kunt u deze </t>
  </si>
  <si>
    <t>Uzovicode 7125 "Agis Buitenland", en 9991"CZ Buitenland"</t>
  </si>
  <si>
    <t xml:space="preserve">Dit neemt niet weg dat de omzet voor deze codes wel onderdeel uit moet maken van het totaal van de omzet 2009. </t>
  </si>
  <si>
    <t>Bijlage:</t>
  </si>
  <si>
    <t>Totaal Correctie  Buitenland</t>
  </si>
  <si>
    <t>NIET GEBRUIKEN ZIE TOELICHTING</t>
  </si>
  <si>
    <t>Het formulier rekent de mutatie onderhandenwerk en de totaal omzet 2009 voor u uit.</t>
  </si>
  <si>
    <t>IZA Zorgverzekeraar NV - NIET GEBRUIKEN IN 2009!!</t>
  </si>
  <si>
    <t>IZA CURA - NIET GEBRUIKEN IN 2009!!</t>
  </si>
  <si>
    <t>Trias Zorgverzekeraar NV - NIET GEBRUIKEN IN 2009!!</t>
  </si>
  <si>
    <t>VGZ Zorgverzekeraar N.V. - NIET GEBRUIKEN IN 2009!!</t>
  </si>
  <si>
    <t>IZZ Zorgverzekeraar N.V. - NIET GEBRUIKEN IN 2009!!</t>
  </si>
  <si>
    <t>St. IZA ziektekostenverzekering - NIET GEBRUIKEN IN 2009!!</t>
  </si>
  <si>
    <t xml:space="preserve">Dit jaar moet u in het werkblad "specificatie" alleen nog maar de uzovicode invullen. Het formulier vult dan </t>
  </si>
  <si>
    <t>tot de verzekeraars/codes die voor het jaar 2009 gelden. Het kiezen van uzovicodes die nog niet, of niet meer in gebruik</t>
  </si>
  <si>
    <t xml:space="preserve">De bedragen van het onderhanden werk en de gefactureerde DBC's moeten met een positief getal ingevuld worden. </t>
  </si>
  <si>
    <t>Vanaf 1 januari 2008 is de productie gerelateerd aan de ZRA geen onderdeel meer van de ZVW productie.</t>
  </si>
  <si>
    <t>Uzovicode 2650 "Ziektekostenregeling Asielzoekers " (ZRA).</t>
  </si>
  <si>
    <t>De uzovicode 2650 "Ziektekostenregeling Asielzoekers" kan dan ook niet meer gekozen worden in de omzetspecificatie.</t>
  </si>
  <si>
    <t xml:space="preserve">De verrichtingen voor patiënten van ZRA maken geen onderdeel meer uit van de productieafspraken in budgetparameters. </t>
  </si>
  <si>
    <t>Mocht per omissie de ZRA productie toch onderdeel uit maken van de productieafspraken in budgetparameters, dan</t>
  </si>
  <si>
    <t>kunt u in de vrije velden deze code wel invullen. Als het per omissie wel onderdeel uitmaakt van het budget, moet het</t>
  </si>
  <si>
    <t>mogelijk zijn deze zorg op te nemen in de opbrengstverrekening. Anders is de vergelijking scheef.</t>
  </si>
  <si>
    <t xml:space="preserve">invullen in de laatste 6 regels van het werkblad. Deze velden zijn wel vrij in te vullen. </t>
  </si>
  <si>
    <t>De betreffende omzet moet dus op het voorblad ingevuld worden en NIET in het werkblad "specificatie", ook niet in de vrije velden!</t>
  </si>
  <si>
    <t>Hiervoor kan de omzet van 7125 en 9991 worden opgegeven onder "correcties" (voorblad cel F29).</t>
  </si>
  <si>
    <t>Deze "correctie" moet wel worden toegelicht in dit werkblad. Dit kan door gebruik te maken van onderstaand voorbeeld:</t>
  </si>
  <si>
    <t xml:space="preserve">Over de uzovicodes 7125 en 9991 vindt in 2009 geen eenmalige verrekening meer plaats. </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</si>
</sst>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_ ;\(#,##0\);"/>
    <numFmt numFmtId="165" formatCode="&quot;Ja&quot;;&quot;Ja&quot;;&quot;Nee&quot;"/>
    <numFmt numFmtId="166" formatCode="&quot;Waar&quot;;&quot;Waar&quot;;&quot;Niet waar&quot;"/>
    <numFmt numFmtId="167" formatCode="&quot;Aan&quot;;&quot;Aan&quot;;&quot;Uit&quot;"/>
    <numFmt numFmtId="168" formatCode="[$€-2]\ #.##000_);[Red]\([$€-2]\ #.##000\)"/>
    <numFmt numFmtId="169" formatCode="[$-413]dddd\ d\ mmmm\ yyyy"/>
  </numFmts>
  <fonts count="18">
    <font>
      <sz val="10"/>
      <name val="Arial"/>
      <family val="0"/>
    </font>
    <font>
      <sz val="8"/>
      <name val="Arial"/>
      <family val="0"/>
    </font>
    <font>
      <u val="single"/>
      <sz val="10"/>
      <color indexed="12"/>
      <name val="Arial"/>
      <family val="0"/>
    </font>
    <font>
      <u val="single"/>
      <sz val="10"/>
      <color indexed="36"/>
      <name val="Arial"/>
      <family val="0"/>
    </font>
    <font>
      <b/>
      <sz val="9"/>
      <name val="Verdana"/>
      <family val="2"/>
    </font>
    <font>
      <sz val="9"/>
      <name val="Verdana"/>
      <family val="2"/>
    </font>
    <font>
      <b/>
      <sz val="12"/>
      <name val="Verdana"/>
      <family val="2"/>
    </font>
    <font>
      <sz val="8"/>
      <name val="Tahoma"/>
      <family val="2"/>
    </font>
    <font>
      <b/>
      <sz val="8.5"/>
      <name val="Verdana"/>
      <family val="2"/>
    </font>
    <font>
      <sz val="9"/>
      <color indexed="9"/>
      <name val="Verdana"/>
      <family val="2"/>
    </font>
    <font>
      <b/>
      <i/>
      <sz val="9"/>
      <name val="Verdana"/>
      <family val="2"/>
    </font>
    <font>
      <b/>
      <i/>
      <sz val="10"/>
      <name val="Arial"/>
      <family val="2"/>
    </font>
    <font>
      <sz val="10"/>
      <color indexed="9"/>
      <name val="Arial"/>
      <family val="0"/>
    </font>
    <font>
      <b/>
      <sz val="10"/>
      <name val="Verdana"/>
      <family val="2"/>
    </font>
    <font>
      <sz val="9"/>
      <color indexed="10"/>
      <name val="Verdana"/>
      <family val="2"/>
    </font>
    <font>
      <sz val="10"/>
      <name val="Verdana"/>
      <family val="2"/>
    </font>
    <font>
      <b/>
      <sz val="14"/>
      <name val="Verdana"/>
      <family val="2"/>
    </font>
    <font>
      <sz val="10"/>
      <color indexed="9"/>
      <name val="Verdana"/>
      <family val="2"/>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44">
    <border>
      <left/>
      <right/>
      <top/>
      <bottom/>
      <diagonal/>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hair"/>
      <right style="thin"/>
      <top style="thin"/>
      <bottom style="hair"/>
    </border>
    <border>
      <left style="hair"/>
      <right style="thin"/>
      <top style="thin"/>
      <bottom style="double"/>
    </border>
    <border>
      <left style="hair"/>
      <right style="thin"/>
      <top style="hair"/>
      <bottom style="hair"/>
    </border>
    <border>
      <left style="hair"/>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style="hair"/>
      <right style="hair"/>
      <top style="thin"/>
      <bottom style="double"/>
    </border>
    <border>
      <left>
        <color indexed="63"/>
      </left>
      <right>
        <color indexed="63"/>
      </right>
      <top style="thin"/>
      <bottom style="double"/>
    </border>
    <border>
      <left>
        <color indexed="63"/>
      </left>
      <right style="thin"/>
      <top style="thin"/>
      <bottom style="double"/>
    </border>
    <border>
      <left style="hair"/>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thin"/>
      <top style="hair"/>
      <bottom style="double"/>
    </border>
    <border>
      <left style="thin"/>
      <right style="thin"/>
      <top>
        <color indexed="63"/>
      </top>
      <bottom style="thin"/>
    </border>
    <border>
      <left>
        <color indexed="63"/>
      </left>
      <right style="thin"/>
      <top style="hair"/>
      <bottom style="hair"/>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0">
    <xf numFmtId="0" fontId="0" fillId="0" borderId="0" xfId="0" applyAlignment="1">
      <alignment/>
    </xf>
    <xf numFmtId="0" fontId="4" fillId="0" borderId="1" xfId="0" applyFont="1" applyBorder="1" applyAlignment="1" applyProtection="1">
      <alignment vertical="center"/>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37" fontId="5" fillId="0" borderId="0" xfId="0" applyNumberFormat="1" applyFont="1" applyFill="1" applyBorder="1" applyAlignment="1" applyProtection="1">
      <alignment vertical="center"/>
      <protection hidden="1"/>
    </xf>
    <xf numFmtId="37" fontId="5" fillId="0" borderId="4" xfId="0" applyNumberFormat="1" applyFont="1" applyFill="1" applyBorder="1" applyAlignment="1" applyProtection="1">
      <alignment vertical="center"/>
      <protection hidden="1"/>
    </xf>
    <xf numFmtId="37" fontId="5" fillId="0" borderId="4" xfId="0" applyNumberFormat="1" applyFont="1" applyFill="1" applyBorder="1" applyAlignment="1" applyProtection="1">
      <alignment horizontal="right" vertical="center"/>
      <protection hidden="1"/>
    </xf>
    <xf numFmtId="0" fontId="4" fillId="0" borderId="0" xfId="0" applyFont="1" applyBorder="1" applyAlignment="1" applyProtection="1">
      <alignment/>
      <protection hidden="1"/>
    </xf>
    <xf numFmtId="0" fontId="5" fillId="0" borderId="0" xfId="0" applyFont="1" applyAlignment="1">
      <alignment/>
    </xf>
    <xf numFmtId="0" fontId="5" fillId="0" borderId="0" xfId="0" applyFont="1" applyBorder="1" applyAlignment="1" applyProtection="1">
      <alignment/>
      <protection hidden="1"/>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8" xfId="0" applyFont="1" applyBorder="1" applyAlignment="1">
      <alignment/>
    </xf>
    <xf numFmtId="0" fontId="5" fillId="0" borderId="9" xfId="0" applyFont="1" applyBorder="1" applyAlignment="1">
      <alignment/>
    </xf>
    <xf numFmtId="46" fontId="5" fillId="0" borderId="0" xfId="0" applyNumberFormat="1" applyFont="1" applyAlignment="1">
      <alignment/>
    </xf>
    <xf numFmtId="46" fontId="5" fillId="0" borderId="0" xfId="0" applyNumberFormat="1" applyFont="1" applyBorder="1" applyAlignment="1">
      <alignment horizontal="right"/>
    </xf>
    <xf numFmtId="0" fontId="5" fillId="0" borderId="10" xfId="0" applyFont="1" applyBorder="1" applyAlignment="1">
      <alignment/>
    </xf>
    <xf numFmtId="46" fontId="5" fillId="0" borderId="11" xfId="0" applyNumberFormat="1" applyFont="1" applyBorder="1" applyAlignment="1">
      <alignment/>
    </xf>
    <xf numFmtId="0" fontId="6" fillId="0" borderId="0" xfId="0" applyFont="1" applyBorder="1" applyAlignment="1" applyProtection="1">
      <alignment/>
      <protection hidden="1"/>
    </xf>
    <xf numFmtId="0" fontId="5" fillId="0" borderId="0" xfId="0" applyNumberFormat="1" applyFont="1" applyAlignment="1">
      <alignment/>
    </xf>
    <xf numFmtId="0" fontId="5" fillId="0" borderId="0" xfId="0" applyFont="1" applyBorder="1" applyAlignment="1">
      <alignment vertical="top"/>
    </xf>
    <xf numFmtId="164" fontId="5" fillId="0" borderId="5" xfId="0" applyNumberFormat="1" applyFont="1" applyBorder="1" applyAlignment="1" applyProtection="1">
      <alignment/>
      <protection locked="0"/>
    </xf>
    <xf numFmtId="0" fontId="5" fillId="0" borderId="5" xfId="0" applyFont="1" applyBorder="1" applyAlignment="1">
      <alignment vertical="top"/>
    </xf>
    <xf numFmtId="0" fontId="5" fillId="0" borderId="6" xfId="0" applyFont="1" applyBorder="1" applyAlignment="1">
      <alignment vertical="top"/>
    </xf>
    <xf numFmtId="0" fontId="4" fillId="0" borderId="12" xfId="0" applyFont="1" applyBorder="1" applyAlignment="1">
      <alignment vertical="top"/>
    </xf>
    <xf numFmtId="3" fontId="5" fillId="0" borderId="8" xfId="0" applyNumberFormat="1" applyFont="1" applyBorder="1" applyAlignment="1">
      <alignment/>
    </xf>
    <xf numFmtId="37" fontId="5" fillId="0" borderId="13" xfId="0" applyNumberFormat="1" applyFont="1" applyFill="1" applyBorder="1" applyAlignment="1" applyProtection="1">
      <alignment vertical="center"/>
      <protection hidden="1"/>
    </xf>
    <xf numFmtId="37" fontId="5" fillId="0" borderId="12" xfId="0" applyNumberFormat="1" applyFont="1" applyFill="1" applyBorder="1" applyAlignment="1" applyProtection="1">
      <alignment vertical="center"/>
      <protection hidden="1"/>
    </xf>
    <xf numFmtId="37" fontId="5" fillId="0" borderId="5" xfId="0" applyNumberFormat="1" applyFont="1" applyFill="1" applyBorder="1" applyAlignment="1" applyProtection="1">
      <alignment vertical="center"/>
      <protection hidden="1"/>
    </xf>
    <xf numFmtId="3" fontId="10" fillId="0" borderId="0" xfId="0" applyNumberFormat="1" applyFont="1" applyAlignment="1">
      <alignment/>
    </xf>
    <xf numFmtId="0" fontId="8" fillId="0" borderId="0" xfId="0" applyFont="1" applyBorder="1" applyAlignment="1" applyProtection="1">
      <alignment/>
      <protection/>
    </xf>
    <xf numFmtId="164" fontId="5" fillId="0" borderId="9" xfId="0" applyNumberFormat="1" applyFont="1" applyBorder="1" applyAlignment="1" applyProtection="1">
      <alignment/>
      <protection locked="0"/>
    </xf>
    <xf numFmtId="164" fontId="5" fillId="0" borderId="6" xfId="0" applyNumberFormat="1" applyFont="1" applyBorder="1" applyAlignment="1" applyProtection="1">
      <alignment/>
      <protection locked="0"/>
    </xf>
    <xf numFmtId="0" fontId="5" fillId="0" borderId="14" xfId="0" applyFont="1" applyBorder="1" applyAlignment="1">
      <alignment/>
    </xf>
    <xf numFmtId="0" fontId="5" fillId="0" borderId="15" xfId="0" applyFont="1" applyBorder="1" applyAlignment="1">
      <alignment/>
    </xf>
    <xf numFmtId="3" fontId="5" fillId="0" borderId="16" xfId="0" applyNumberFormat="1" applyFont="1" applyBorder="1" applyAlignment="1" applyProtection="1">
      <alignment/>
      <protection locked="0"/>
    </xf>
    <xf numFmtId="0" fontId="5" fillId="0" borderId="2" xfId="0" applyFont="1" applyBorder="1" applyAlignment="1">
      <alignment horizontal="right"/>
    </xf>
    <xf numFmtId="3" fontId="5" fillId="0" borderId="17" xfId="0" applyNumberFormat="1" applyFont="1" applyBorder="1" applyAlignment="1">
      <alignment/>
    </xf>
    <xf numFmtId="3" fontId="4" fillId="0" borderId="18" xfId="0" applyNumberFormat="1" applyFont="1" applyBorder="1" applyAlignment="1">
      <alignment/>
    </xf>
    <xf numFmtId="3" fontId="5" fillId="0" borderId="19" xfId="0" applyNumberFormat="1" applyFont="1" applyBorder="1" applyAlignment="1" applyProtection="1">
      <alignment/>
      <protection locked="0"/>
    </xf>
    <xf numFmtId="3" fontId="5" fillId="0" borderId="20" xfId="0" applyNumberFormat="1" applyFont="1" applyBorder="1" applyAlignment="1" applyProtection="1">
      <alignment/>
      <protection locked="0"/>
    </xf>
    <xf numFmtId="0" fontId="4" fillId="0" borderId="21" xfId="0" applyFont="1" applyBorder="1" applyAlignment="1">
      <alignment/>
    </xf>
    <xf numFmtId="0" fontId="5" fillId="0" borderId="22" xfId="0" applyFont="1" applyBorder="1" applyAlignment="1">
      <alignment/>
    </xf>
    <xf numFmtId="0" fontId="5" fillId="0" borderId="22" xfId="0" applyFont="1" applyBorder="1" applyAlignment="1">
      <alignment horizontal="right"/>
    </xf>
    <xf numFmtId="0" fontId="10" fillId="0" borderId="12" xfId="0" applyFont="1" applyBorder="1" applyAlignment="1">
      <alignment/>
    </xf>
    <xf numFmtId="0" fontId="10" fillId="0" borderId="0" xfId="0" applyFont="1" applyBorder="1" applyAlignment="1" applyProtection="1">
      <alignment vertical="top"/>
      <protection/>
    </xf>
    <xf numFmtId="0" fontId="9" fillId="0" borderId="0" xfId="0" applyFont="1" applyAlignment="1" applyProtection="1">
      <alignment/>
      <protection locked="0"/>
    </xf>
    <xf numFmtId="37" fontId="5" fillId="0" borderId="23" xfId="0" applyNumberFormat="1" applyFont="1" applyFill="1" applyBorder="1" applyAlignment="1" applyProtection="1">
      <alignment vertical="center"/>
      <protection hidden="1"/>
    </xf>
    <xf numFmtId="0" fontId="5" fillId="0" borderId="24" xfId="0" applyFont="1" applyBorder="1" applyAlignment="1" applyProtection="1">
      <alignment vertical="center"/>
      <protection/>
    </xf>
    <xf numFmtId="0" fontId="5" fillId="0" borderId="7"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Alignment="1" applyProtection="1">
      <alignment/>
      <protection/>
    </xf>
    <xf numFmtId="0" fontId="5" fillId="0" borderId="12" xfId="0"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pplyProtection="1">
      <alignment/>
      <protection/>
    </xf>
    <xf numFmtId="0" fontId="5" fillId="0" borderId="7" xfId="0" applyFont="1" applyBorder="1" applyAlignment="1" applyProtection="1">
      <alignment/>
      <protection/>
    </xf>
    <xf numFmtId="0" fontId="5" fillId="0" borderId="0" xfId="0" applyFont="1" applyBorder="1" applyAlignment="1" applyProtection="1">
      <alignment/>
      <protection/>
    </xf>
    <xf numFmtId="0" fontId="5" fillId="0" borderId="4" xfId="0" applyFont="1" applyBorder="1" applyAlignment="1" applyProtection="1">
      <alignment/>
      <protection/>
    </xf>
    <xf numFmtId="0" fontId="4" fillId="0" borderId="25" xfId="0" applyFont="1" applyBorder="1" applyAlignment="1" applyProtection="1">
      <alignment/>
      <protection/>
    </xf>
    <xf numFmtId="0" fontId="5" fillId="0" borderId="8" xfId="0" applyFont="1" applyBorder="1" applyAlignment="1" applyProtection="1">
      <alignment/>
      <protection/>
    </xf>
    <xf numFmtId="0" fontId="5" fillId="0" borderId="9" xfId="0" applyFont="1" applyBorder="1" applyAlignment="1" applyProtection="1">
      <alignment/>
      <protection/>
    </xf>
    <xf numFmtId="0" fontId="6" fillId="0" borderId="0" xfId="0" applyFont="1" applyAlignment="1" applyProtection="1">
      <alignment/>
      <protection/>
    </xf>
    <xf numFmtId="3" fontId="5" fillId="0" borderId="0" xfId="0" applyNumberFormat="1" applyFont="1" applyAlignment="1" applyProtection="1">
      <alignment/>
      <protection/>
    </xf>
    <xf numFmtId="0" fontId="0" fillId="0" borderId="0" xfId="0" applyAlignment="1" applyProtection="1">
      <alignment/>
      <protection/>
    </xf>
    <xf numFmtId="0" fontId="13" fillId="0" borderId="0" xfId="0" applyFont="1" applyAlignment="1" applyProtection="1">
      <alignment/>
      <protection/>
    </xf>
    <xf numFmtId="3" fontId="5" fillId="0" borderId="0" xfId="0" applyNumberFormat="1" applyFont="1" applyAlignment="1" applyProtection="1">
      <alignment horizontal="right"/>
      <protection/>
    </xf>
    <xf numFmtId="1" fontId="5" fillId="0" borderId="0" xfId="0" applyNumberFormat="1" applyFont="1" applyAlignment="1" applyProtection="1">
      <alignment horizontal="left"/>
      <protection/>
    </xf>
    <xf numFmtId="0" fontId="5" fillId="0" borderId="26" xfId="0" applyFont="1" applyBorder="1" applyAlignment="1" applyProtection="1">
      <alignment wrapText="1"/>
      <protection/>
    </xf>
    <xf numFmtId="0" fontId="5" fillId="0" borderId="26" xfId="0" applyFont="1" applyBorder="1" applyAlignment="1" applyProtection="1">
      <alignment/>
      <protection/>
    </xf>
    <xf numFmtId="3" fontId="5" fillId="0" borderId="26" xfId="0" applyNumberFormat="1" applyFont="1" applyBorder="1" applyAlignment="1" applyProtection="1">
      <alignment wrapText="1"/>
      <protection/>
    </xf>
    <xf numFmtId="0" fontId="5" fillId="0" borderId="27" xfId="0" applyFont="1" applyBorder="1" applyAlignment="1" applyProtection="1">
      <alignment/>
      <protection/>
    </xf>
    <xf numFmtId="3" fontId="5" fillId="0" borderId="16" xfId="0" applyNumberFormat="1" applyFont="1" applyBorder="1" applyAlignment="1" applyProtection="1">
      <alignment/>
      <protection/>
    </xf>
    <xf numFmtId="0" fontId="0" fillId="0" borderId="0" xfId="0" applyAlignment="1" applyProtection="1">
      <alignment horizontal="right"/>
      <protection/>
    </xf>
    <xf numFmtId="0" fontId="5" fillId="0" borderId="28" xfId="0" applyFont="1" applyBorder="1" applyAlignment="1" applyProtection="1">
      <alignment/>
      <protection/>
    </xf>
    <xf numFmtId="3" fontId="5" fillId="0" borderId="28" xfId="0" applyNumberFormat="1" applyFont="1" applyBorder="1" applyAlignment="1" applyProtection="1">
      <alignment/>
      <protection/>
    </xf>
    <xf numFmtId="3" fontId="5" fillId="0" borderId="29" xfId="0" applyNumberFormat="1" applyFont="1" applyBorder="1" applyAlignment="1" applyProtection="1">
      <alignment/>
      <protection/>
    </xf>
    <xf numFmtId="0" fontId="5" fillId="0" borderId="30" xfId="0" applyFont="1" applyBorder="1" applyAlignment="1" applyProtection="1">
      <alignment/>
      <protection/>
    </xf>
    <xf numFmtId="0" fontId="5" fillId="0" borderId="15" xfId="0" applyFont="1" applyBorder="1" applyAlignment="1" applyProtection="1">
      <alignment/>
      <protection/>
    </xf>
    <xf numFmtId="0" fontId="5" fillId="0" borderId="31" xfId="0" applyFont="1" applyBorder="1" applyAlignment="1" applyProtection="1">
      <alignment/>
      <protection/>
    </xf>
    <xf numFmtId="3" fontId="5" fillId="0" borderId="32" xfId="0" applyNumberFormat="1" applyFont="1" applyBorder="1" applyAlignment="1" applyProtection="1">
      <alignment/>
      <protection/>
    </xf>
    <xf numFmtId="3" fontId="0" fillId="0" borderId="33" xfId="0" applyNumberFormat="1" applyBorder="1" applyAlignment="1" applyProtection="1">
      <alignment/>
      <protection/>
    </xf>
    <xf numFmtId="3" fontId="0" fillId="0" borderId="0" xfId="0" applyNumberFormat="1" applyFill="1" applyBorder="1" applyAlignment="1" applyProtection="1">
      <alignment/>
      <protection/>
    </xf>
    <xf numFmtId="0" fontId="5" fillId="0" borderId="0" xfId="0" applyFont="1" applyAlignment="1" applyProtection="1">
      <alignment horizontal="right"/>
      <protection/>
    </xf>
    <xf numFmtId="0" fontId="11" fillId="0" borderId="0" xfId="0" applyFont="1" applyAlignment="1" applyProtection="1">
      <alignment/>
      <protection/>
    </xf>
    <xf numFmtId="3" fontId="0" fillId="0" borderId="0" xfId="0" applyNumberFormat="1" applyAlignment="1" applyProtection="1">
      <alignment/>
      <protection/>
    </xf>
    <xf numFmtId="0" fontId="12" fillId="0" borderId="0" xfId="0" applyFont="1" applyAlignment="1" applyProtection="1">
      <alignment/>
      <protection/>
    </xf>
    <xf numFmtId="0" fontId="5" fillId="0" borderId="25" xfId="0" applyFont="1" applyBorder="1" applyAlignment="1" applyProtection="1">
      <alignment/>
      <protection/>
    </xf>
    <xf numFmtId="0" fontId="5" fillId="0" borderId="8" xfId="0" applyFont="1" applyBorder="1" applyAlignment="1" applyProtection="1">
      <alignment horizontal="left"/>
      <protection/>
    </xf>
    <xf numFmtId="0" fontId="5" fillId="0" borderId="5" xfId="0" applyFont="1" applyBorder="1" applyAlignment="1" applyProtection="1">
      <alignment horizontal="right"/>
      <protection/>
    </xf>
    <xf numFmtId="3" fontId="5" fillId="0" borderId="4" xfId="0" applyNumberFormat="1" applyFont="1" applyBorder="1" applyAlignment="1" applyProtection="1">
      <alignment/>
      <protection/>
    </xf>
    <xf numFmtId="0" fontId="5" fillId="0" borderId="0" xfId="0" applyFont="1" applyBorder="1" applyAlignment="1" applyProtection="1">
      <alignment horizontal="right"/>
      <protection/>
    </xf>
    <xf numFmtId="3" fontId="5" fillId="0" borderId="34" xfId="0" applyNumberFormat="1" applyFont="1" applyBorder="1" applyAlignment="1" applyProtection="1">
      <alignment/>
      <protection/>
    </xf>
    <xf numFmtId="0" fontId="5" fillId="0" borderId="16" xfId="0" applyFont="1" applyBorder="1" applyAlignment="1" applyProtection="1">
      <alignment/>
      <protection/>
    </xf>
    <xf numFmtId="43" fontId="5" fillId="0" borderId="16" xfId="0" applyNumberFormat="1" applyFont="1" applyBorder="1" applyAlignment="1" applyProtection="1">
      <alignment/>
      <protection/>
    </xf>
    <xf numFmtId="43" fontId="5" fillId="0" borderId="28" xfId="0" applyNumberFormat="1" applyFont="1" applyBorder="1" applyAlignment="1" applyProtection="1">
      <alignment/>
      <protection/>
    </xf>
    <xf numFmtId="3" fontId="5" fillId="0" borderId="35" xfId="0" applyNumberFormat="1" applyFont="1" applyBorder="1" applyAlignment="1">
      <alignment/>
    </xf>
    <xf numFmtId="49" fontId="5" fillId="0" borderId="15" xfId="0" applyNumberFormat="1" applyFont="1" applyBorder="1" applyAlignment="1">
      <alignment horizontal="right"/>
    </xf>
    <xf numFmtId="3" fontId="5" fillId="0" borderId="9" xfId="0" applyNumberFormat="1" applyFont="1" applyBorder="1" applyAlignment="1" applyProtection="1">
      <alignment/>
      <protection hidden="1"/>
    </xf>
    <xf numFmtId="3" fontId="5" fillId="0" borderId="0" xfId="0" applyNumberFormat="1" applyFont="1" applyAlignment="1" applyProtection="1">
      <alignment/>
      <protection hidden="1"/>
    </xf>
    <xf numFmtId="0" fontId="5" fillId="0" borderId="36" xfId="0" applyFont="1" applyBorder="1" applyAlignment="1">
      <alignment horizontal="right"/>
    </xf>
    <xf numFmtId="14" fontId="0" fillId="0" borderId="0" xfId="0" applyNumberFormat="1" applyAlignment="1">
      <alignment/>
    </xf>
    <xf numFmtId="0" fontId="14" fillId="0" borderId="0" xfId="0" applyFont="1" applyAlignment="1">
      <alignment/>
    </xf>
    <xf numFmtId="0" fontId="14" fillId="0" borderId="0" xfId="0" applyFont="1" applyBorder="1" applyAlignment="1">
      <alignment vertical="top"/>
    </xf>
    <xf numFmtId="0" fontId="5" fillId="0" borderId="37" xfId="0" applyFont="1" applyBorder="1" applyAlignment="1" applyProtection="1">
      <alignment/>
      <protection locked="0"/>
    </xf>
    <xf numFmtId="0" fontId="5" fillId="0" borderId="36" xfId="0" applyFont="1" applyBorder="1" applyAlignment="1" applyProtection="1">
      <alignment/>
      <protection/>
    </xf>
    <xf numFmtId="1" fontId="0" fillId="0" borderId="0" xfId="0" applyNumberFormat="1" applyAlignment="1">
      <alignment/>
    </xf>
    <xf numFmtId="43" fontId="0" fillId="0" borderId="0" xfId="0" applyNumberFormat="1" applyAlignment="1">
      <alignment/>
    </xf>
    <xf numFmtId="0" fontId="0" fillId="0" borderId="36" xfId="0" applyBorder="1" applyAlignment="1">
      <alignment wrapText="1"/>
    </xf>
    <xf numFmtId="3" fontId="5" fillId="0" borderId="16" xfId="0" applyNumberFormat="1" applyFont="1" applyBorder="1" applyAlignment="1" applyProtection="1">
      <alignment/>
      <protection/>
    </xf>
    <xf numFmtId="1" fontId="0" fillId="0" borderId="8" xfId="0" applyNumberFormat="1" applyBorder="1" applyAlignment="1">
      <alignment/>
    </xf>
    <xf numFmtId="0" fontId="0" fillId="0" borderId="8" xfId="0" applyBorder="1" applyAlignment="1">
      <alignment/>
    </xf>
    <xf numFmtId="0" fontId="9" fillId="0" borderId="0" xfId="0" applyFont="1" applyAlignment="1">
      <alignment/>
    </xf>
    <xf numFmtId="0" fontId="9" fillId="0" borderId="0" xfId="0" applyFont="1" applyBorder="1" applyAlignment="1">
      <alignment vertical="top"/>
    </xf>
    <xf numFmtId="3" fontId="5" fillId="0" borderId="38" xfId="0" applyNumberFormat="1" applyFont="1" applyBorder="1" applyAlignment="1">
      <alignment/>
    </xf>
    <xf numFmtId="0" fontId="5" fillId="0" borderId="15" xfId="0" applyFont="1" applyBorder="1" applyAlignment="1">
      <alignment horizontal="right"/>
    </xf>
    <xf numFmtId="0" fontId="0" fillId="2" borderId="0" xfId="0" applyFill="1" applyAlignment="1">
      <alignment/>
    </xf>
    <xf numFmtId="14" fontId="0" fillId="2" borderId="0" xfId="0" applyNumberFormat="1" applyFill="1" applyAlignment="1">
      <alignment/>
    </xf>
    <xf numFmtId="0" fontId="15" fillId="0" borderId="0" xfId="0" applyFont="1" applyAlignment="1">
      <alignment/>
    </xf>
    <xf numFmtId="0" fontId="13" fillId="0" borderId="0" xfId="0" applyFont="1" applyAlignment="1">
      <alignment/>
    </xf>
    <xf numFmtId="0" fontId="0" fillId="3" borderId="0" xfId="0" applyFill="1" applyAlignment="1">
      <alignment/>
    </xf>
    <xf numFmtId="0" fontId="16" fillId="0" borderId="0" xfId="0" applyFont="1" applyAlignment="1">
      <alignment/>
    </xf>
    <xf numFmtId="0" fontId="17" fillId="0" borderId="0" xfId="0" applyFont="1" applyAlignment="1">
      <alignment/>
    </xf>
    <xf numFmtId="0" fontId="5" fillId="0" borderId="26" xfId="0" applyFont="1" applyBorder="1" applyAlignment="1" applyProtection="1">
      <alignment wrapText="1"/>
      <protection locked="0"/>
    </xf>
    <xf numFmtId="0" fontId="5" fillId="0" borderId="26" xfId="0" applyFont="1" applyBorder="1" applyAlignment="1" applyProtection="1">
      <alignment/>
      <protection locked="0"/>
    </xf>
    <xf numFmtId="3" fontId="5" fillId="0" borderId="26" xfId="0" applyNumberFormat="1" applyFont="1" applyBorder="1" applyAlignment="1" applyProtection="1">
      <alignment wrapText="1"/>
      <protection locked="0"/>
    </xf>
    <xf numFmtId="0" fontId="15" fillId="0" borderId="0" xfId="0" applyFont="1" applyAlignment="1" applyProtection="1">
      <alignment/>
      <protection locked="0"/>
    </xf>
    <xf numFmtId="0" fontId="0" fillId="3" borderId="0" xfId="0" applyFill="1" applyAlignment="1" applyProtection="1">
      <alignment/>
      <protection locked="0"/>
    </xf>
    <xf numFmtId="3" fontId="5" fillId="0" borderId="16" xfId="0" applyNumberFormat="1" applyFont="1" applyBorder="1" applyAlignment="1" applyProtection="1">
      <alignment/>
      <protection locked="0"/>
    </xf>
    <xf numFmtId="0" fontId="13" fillId="0" borderId="0" xfId="0" applyFont="1" applyAlignment="1" applyProtection="1">
      <alignment/>
      <protection locked="0"/>
    </xf>
    <xf numFmtId="3" fontId="13" fillId="0" borderId="0" xfId="0" applyNumberFormat="1" applyFont="1" applyAlignment="1" applyProtection="1">
      <alignment/>
      <protection locked="0"/>
    </xf>
    <xf numFmtId="0" fontId="16" fillId="0" borderId="0" xfId="0" applyFont="1" applyAlignment="1" applyProtection="1">
      <alignment/>
      <protection locked="0"/>
    </xf>
    <xf numFmtId="0" fontId="0" fillId="3" borderId="0" xfId="0" applyFont="1" applyFill="1" applyAlignment="1">
      <alignment/>
    </xf>
    <xf numFmtId="0" fontId="15" fillId="0" borderId="0" xfId="0" applyFont="1" applyFill="1" applyAlignment="1">
      <alignment/>
    </xf>
    <xf numFmtId="14" fontId="5" fillId="0" borderId="39" xfId="0" applyNumberFormat="1" applyFont="1" applyBorder="1" applyAlignment="1" applyProtection="1">
      <alignment/>
      <protection locked="0"/>
    </xf>
    <xf numFmtId="0" fontId="5" fillId="0" borderId="14" xfId="0" applyFont="1" applyBorder="1" applyAlignment="1">
      <alignment horizontal="left" wrapText="1"/>
    </xf>
    <xf numFmtId="0" fontId="5" fillId="0" borderId="15" xfId="0" applyFont="1" applyBorder="1" applyAlignment="1">
      <alignment horizontal="left" wrapText="1"/>
    </xf>
    <xf numFmtId="1" fontId="2" fillId="0" borderId="30" xfId="16" applyNumberFormat="1" applyBorder="1" applyAlignment="1" applyProtection="1">
      <alignment horizontal="left"/>
      <protection locked="0"/>
    </xf>
    <xf numFmtId="1" fontId="5" fillId="0" borderId="15" xfId="0" applyNumberFormat="1" applyFont="1" applyBorder="1" applyAlignment="1" applyProtection="1">
      <alignment horizontal="left"/>
      <protection locked="0"/>
    </xf>
    <xf numFmtId="0" fontId="0" fillId="0" borderId="15" xfId="0" applyBorder="1" applyAlignment="1" applyProtection="1">
      <alignment/>
      <protection locked="0"/>
    </xf>
    <xf numFmtId="0" fontId="0" fillId="0" borderId="40" xfId="0" applyBorder="1" applyAlignment="1" applyProtection="1">
      <alignment/>
      <protection locked="0"/>
    </xf>
    <xf numFmtId="1" fontId="5" fillId="0" borderId="30" xfId="0" applyNumberFormat="1" applyFont="1" applyBorder="1" applyAlignment="1" applyProtection="1">
      <alignment horizontal="left"/>
      <protection locked="0"/>
    </xf>
    <xf numFmtId="164" fontId="5" fillId="0" borderId="25" xfId="0" applyNumberFormat="1" applyFont="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5" fillId="0" borderId="25"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1" fontId="5" fillId="0" borderId="41" xfId="0" applyNumberFormat="1" applyFont="1" applyBorder="1" applyAlignment="1" applyProtection="1">
      <alignment horizontal="left"/>
      <protection locked="0"/>
    </xf>
    <xf numFmtId="1" fontId="5" fillId="0" borderId="42" xfId="0" applyNumberFormat="1" applyFont="1" applyBorder="1" applyAlignment="1" applyProtection="1">
      <alignment horizontal="left"/>
      <protection locked="0"/>
    </xf>
    <xf numFmtId="0" fontId="5" fillId="0" borderId="14" xfId="0" applyFont="1" applyBorder="1" applyAlignment="1">
      <alignment wrapText="1"/>
    </xf>
    <xf numFmtId="0" fontId="5" fillId="0" borderId="15" xfId="0" applyFont="1" applyBorder="1" applyAlignment="1">
      <alignment wrapText="1"/>
    </xf>
    <xf numFmtId="0" fontId="0" fillId="0" borderId="15" xfId="0" applyBorder="1" applyAlignment="1">
      <alignment wrapText="1"/>
    </xf>
    <xf numFmtId="0" fontId="5" fillId="0" borderId="43" xfId="0" applyFont="1" applyBorder="1" applyAlignment="1">
      <alignment wrapText="1"/>
    </xf>
    <xf numFmtId="0" fontId="5" fillId="0" borderId="36" xfId="0" applyFont="1" applyBorder="1" applyAlignment="1">
      <alignment wrapText="1"/>
    </xf>
    <xf numFmtId="0" fontId="0" fillId="0" borderId="36" xfId="0" applyBorder="1" applyAlignment="1">
      <alignment wrapText="1"/>
    </xf>
    <xf numFmtId="0" fontId="5" fillId="0" borderId="1" xfId="0" applyFont="1" applyBorder="1" applyAlignment="1">
      <alignment wrapText="1"/>
    </xf>
    <xf numFmtId="0" fontId="5" fillId="0" borderId="2" xfId="0" applyFont="1" applyBorder="1" applyAlignment="1">
      <alignment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3">
    <dxf>
      <fill>
        <patternFill>
          <bgColor rgb="FFFFCC99"/>
        </patternFill>
      </fill>
      <border/>
    </dxf>
    <dxf>
      <fill>
        <patternFill>
          <bgColor rgb="FFD7DCEF"/>
        </patternFill>
      </fill>
      <border/>
    </dxf>
    <dxf>
      <fill>
        <patternFill>
          <bgColor rgb="FFCCFFCC"/>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D7DCE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523875</xdr:colOff>
      <xdr:row>1</xdr:row>
      <xdr:rowOff>38100</xdr:rowOff>
    </xdr:from>
    <xdr:to>
      <xdr:col>5</xdr:col>
      <xdr:colOff>847725</xdr:colOff>
      <xdr:row>5</xdr:row>
      <xdr:rowOff>9525</xdr:rowOff>
    </xdr:to>
    <xdr:pic>
      <xdr:nvPicPr>
        <xdr:cNvPr id="1" name="Picture 1"/>
        <xdr:cNvPicPr preferRelativeResize="1">
          <a:picLocks noChangeAspect="1"/>
        </xdr:cNvPicPr>
      </xdr:nvPicPr>
      <xdr:blipFill>
        <a:blip r:embed="rId1"/>
        <a:stretch>
          <a:fillRect/>
        </a:stretch>
      </xdr:blipFill>
      <xdr:spPr>
        <a:xfrm>
          <a:off x="4476750" y="304800"/>
          <a:ext cx="1276350" cy="714375"/>
        </a:xfrm>
        <a:prstGeom prst="rect">
          <a:avLst/>
        </a:prstGeom>
        <a:noFill/>
        <a:ln w="9525" cmpd="sng">
          <a:noFill/>
        </a:ln>
      </xdr:spPr>
    </xdr:pic>
    <xdr:clientData/>
  </xdr:twoCellAnchor>
  <xdr:twoCellAnchor>
    <xdr:from>
      <xdr:col>1</xdr:col>
      <xdr:colOff>333375</xdr:colOff>
      <xdr:row>0</xdr:row>
      <xdr:rowOff>85725</xdr:rowOff>
    </xdr:from>
    <xdr:to>
      <xdr:col>1</xdr:col>
      <xdr:colOff>1057275</xdr:colOff>
      <xdr:row>1</xdr:row>
      <xdr:rowOff>28575</xdr:rowOff>
    </xdr:to>
    <xdr:sp>
      <xdr:nvSpPr>
        <xdr:cNvPr id="2" name="AutoShape 7"/>
        <xdr:cNvSpPr>
          <a:spLocks/>
        </xdr:cNvSpPr>
      </xdr:nvSpPr>
      <xdr:spPr>
        <a:xfrm>
          <a:off x="476250" y="85725"/>
          <a:ext cx="723900" cy="20955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762000</xdr:colOff>
      <xdr:row>0</xdr:row>
      <xdr:rowOff>38100</xdr:rowOff>
    </xdr:from>
    <xdr:to>
      <xdr:col>6</xdr:col>
      <xdr:colOff>923925</xdr:colOff>
      <xdr:row>2</xdr:row>
      <xdr:rowOff>104775</xdr:rowOff>
    </xdr:to>
    <xdr:pic>
      <xdr:nvPicPr>
        <xdr:cNvPr id="1" name="Picture 1"/>
        <xdr:cNvPicPr preferRelativeResize="1">
          <a:picLocks noChangeAspect="1"/>
        </xdr:cNvPicPr>
      </xdr:nvPicPr>
      <xdr:blipFill>
        <a:blip r:embed="rId1"/>
        <a:stretch>
          <a:fillRect/>
        </a:stretch>
      </xdr:blipFill>
      <xdr:spPr>
        <a:xfrm>
          <a:off x="5143500" y="38100"/>
          <a:ext cx="11430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04"/>
  <sheetViews>
    <sheetView workbookViewId="0" topLeftCell="A1">
      <selection activeCell="F46" sqref="F46"/>
    </sheetView>
  </sheetViews>
  <sheetFormatPr defaultColWidth="9.140625" defaultRowHeight="12.75"/>
  <cols>
    <col min="3" max="3" width="49.140625" style="0" bestFit="1" customWidth="1"/>
    <col min="4" max="4" width="18.421875" style="0" customWidth="1"/>
    <col min="5" max="5" width="15.140625" style="108" customWidth="1"/>
    <col min="6" max="6" width="13.8515625" style="108" customWidth="1"/>
  </cols>
  <sheetData>
    <row r="1" spans="1:7" ht="12.75">
      <c r="A1" t="s">
        <v>134</v>
      </c>
      <c r="B1" t="s">
        <v>130</v>
      </c>
      <c r="C1" t="s">
        <v>133</v>
      </c>
      <c r="D1" t="s">
        <v>132</v>
      </c>
      <c r="E1" s="108" t="s">
        <v>216</v>
      </c>
      <c r="F1" s="108" t="s">
        <v>131</v>
      </c>
      <c r="G1" t="s">
        <v>217</v>
      </c>
    </row>
    <row r="2" spans="1:7" ht="12.75">
      <c r="A2" s="108">
        <f>voorblad!D18</f>
        <v>0</v>
      </c>
      <c r="B2">
        <v>0</v>
      </c>
      <c r="C2" t="s">
        <v>218</v>
      </c>
      <c r="E2" s="108">
        <f>voorblad!F30</f>
        <v>0</v>
      </c>
      <c r="G2" t="str">
        <f>voorblad!C34</f>
        <v>JA/NEE</v>
      </c>
    </row>
    <row r="3" spans="1:6" ht="12.75">
      <c r="A3" s="108">
        <f>A2</f>
        <v>0</v>
      </c>
      <c r="B3">
        <v>0</v>
      </c>
      <c r="C3" t="s">
        <v>219</v>
      </c>
      <c r="E3" s="108">
        <f>verrekening!G9</f>
        <v>0</v>
      </c>
      <c r="F3" s="108">
        <v>0</v>
      </c>
    </row>
    <row r="4" spans="1:7" ht="12.75">
      <c r="A4" s="112">
        <f aca="true" t="shared" si="0" ref="A4:A67">A3</f>
        <v>0</v>
      </c>
      <c r="B4" s="113">
        <v>0</v>
      </c>
      <c r="C4" s="113" t="s">
        <v>220</v>
      </c>
      <c r="D4" s="113"/>
      <c r="E4" s="112">
        <f>verrekening!G10</f>
        <v>0</v>
      </c>
      <c r="F4" s="112">
        <v>0</v>
      </c>
      <c r="G4" s="113"/>
    </row>
    <row r="5" spans="1:6" ht="12.75">
      <c r="A5" s="108">
        <f t="shared" si="0"/>
        <v>0</v>
      </c>
      <c r="B5">
        <f>verrekening!C15</f>
        <v>0</v>
      </c>
      <c r="C5" s="109">
        <f>verrekening!D15</f>
      </c>
      <c r="D5" s="109">
        <f>verrekening!E15</f>
      </c>
      <c r="E5" s="108">
        <f>verrekening!F15</f>
        <v>0</v>
      </c>
      <c r="F5" s="108">
        <f>verrekening!G15</f>
        <v>0</v>
      </c>
    </row>
    <row r="6" spans="1:6" ht="12.75">
      <c r="A6" s="108">
        <f t="shared" si="0"/>
        <v>0</v>
      </c>
      <c r="B6">
        <f>verrekening!C16</f>
        <v>0</v>
      </c>
      <c r="C6" s="109">
        <f>verrekening!D16</f>
      </c>
      <c r="D6" s="109">
        <f>verrekening!E16</f>
      </c>
      <c r="E6" s="108">
        <f>verrekening!F16</f>
        <v>0</v>
      </c>
      <c r="F6" s="108">
        <f>verrekening!G16</f>
        <v>0</v>
      </c>
    </row>
    <row r="7" spans="1:6" ht="12.75">
      <c r="A7" s="108">
        <f t="shared" si="0"/>
        <v>0</v>
      </c>
      <c r="B7">
        <f>verrekening!C17</f>
        <v>0</v>
      </c>
      <c r="C7" s="109">
        <f>verrekening!D17</f>
      </c>
      <c r="D7" s="109">
        <f>verrekening!E17</f>
      </c>
      <c r="E7" s="108">
        <f>verrekening!F17</f>
        <v>0</v>
      </c>
      <c r="F7" s="108">
        <f>verrekening!G17</f>
        <v>0</v>
      </c>
    </row>
    <row r="8" spans="1:6" ht="12.75">
      <c r="A8" s="108">
        <f t="shared" si="0"/>
        <v>0</v>
      </c>
      <c r="B8">
        <f>verrekening!C18</f>
        <v>0</v>
      </c>
      <c r="C8" s="109">
        <f>verrekening!D18</f>
      </c>
      <c r="D8" s="109">
        <f>verrekening!E18</f>
      </c>
      <c r="E8" s="108">
        <f>verrekening!F18</f>
        <v>0</v>
      </c>
      <c r="F8" s="108">
        <f>verrekening!G18</f>
        <v>0</v>
      </c>
    </row>
    <row r="9" spans="1:6" ht="12.75">
      <c r="A9" s="108">
        <f t="shared" si="0"/>
        <v>0</v>
      </c>
      <c r="B9">
        <f>verrekening!C19</f>
        <v>0</v>
      </c>
      <c r="C9" s="109">
        <f>verrekening!D19</f>
      </c>
      <c r="D9" s="109">
        <f>verrekening!E19</f>
      </c>
      <c r="E9" s="108">
        <f>verrekening!F19</f>
        <v>0</v>
      </c>
      <c r="F9" s="108">
        <f>verrekening!G19</f>
        <v>0</v>
      </c>
    </row>
    <row r="10" spans="1:6" ht="12.75">
      <c r="A10" s="108">
        <f t="shared" si="0"/>
        <v>0</v>
      </c>
      <c r="B10">
        <f>verrekening!C20</f>
        <v>0</v>
      </c>
      <c r="C10" s="109">
        <f>verrekening!D20</f>
      </c>
      <c r="D10" s="109">
        <f>verrekening!E20</f>
      </c>
      <c r="E10" s="108">
        <f>verrekening!F20</f>
        <v>0</v>
      </c>
      <c r="F10" s="108">
        <f>verrekening!G20</f>
        <v>0</v>
      </c>
    </row>
    <row r="11" spans="1:6" ht="12.75">
      <c r="A11" s="108">
        <f t="shared" si="0"/>
        <v>0</v>
      </c>
      <c r="B11">
        <f>verrekening!C21</f>
        <v>0</v>
      </c>
      <c r="C11" s="109">
        <f>verrekening!D21</f>
      </c>
      <c r="D11" s="109">
        <f>verrekening!E21</f>
      </c>
      <c r="E11" s="108">
        <f>verrekening!F21</f>
        <v>0</v>
      </c>
      <c r="F11" s="108">
        <f>verrekening!G21</f>
        <v>0</v>
      </c>
    </row>
    <row r="12" spans="1:6" ht="12.75">
      <c r="A12" s="108">
        <f t="shared" si="0"/>
        <v>0</v>
      </c>
      <c r="B12">
        <f>verrekening!C22</f>
        <v>0</v>
      </c>
      <c r="C12" s="109">
        <f>verrekening!D22</f>
      </c>
      <c r="D12" s="109">
        <f>verrekening!E22</f>
      </c>
      <c r="E12" s="108">
        <f>verrekening!F22</f>
        <v>0</v>
      </c>
      <c r="F12" s="108">
        <f>verrekening!G22</f>
        <v>0</v>
      </c>
    </row>
    <row r="13" spans="1:6" ht="12.75">
      <c r="A13" s="108">
        <f t="shared" si="0"/>
        <v>0</v>
      </c>
      <c r="B13">
        <f>verrekening!C23</f>
        <v>0</v>
      </c>
      <c r="C13" s="109">
        <f>verrekening!D23</f>
      </c>
      <c r="D13" s="109">
        <f>verrekening!E23</f>
      </c>
      <c r="E13" s="108">
        <f>verrekening!F23</f>
        <v>0</v>
      </c>
      <c r="F13" s="108">
        <f>verrekening!G23</f>
        <v>0</v>
      </c>
    </row>
    <row r="14" spans="1:6" ht="12.75">
      <c r="A14" s="108">
        <f t="shared" si="0"/>
        <v>0</v>
      </c>
      <c r="B14">
        <f>verrekening!C24</f>
        <v>0</v>
      </c>
      <c r="C14" s="109">
        <f>verrekening!D24</f>
      </c>
      <c r="D14" s="109">
        <f>verrekening!E24</f>
      </c>
      <c r="E14" s="108">
        <f>verrekening!F24</f>
        <v>0</v>
      </c>
      <c r="F14" s="108">
        <f>verrekening!G24</f>
        <v>0</v>
      </c>
    </row>
    <row r="15" spans="1:6" ht="12.75">
      <c r="A15" s="108">
        <f t="shared" si="0"/>
        <v>0</v>
      </c>
      <c r="B15">
        <f>verrekening!C25</f>
        <v>0</v>
      </c>
      <c r="C15" s="109">
        <f>verrekening!D25</f>
      </c>
      <c r="D15" s="109">
        <f>verrekening!E25</f>
      </c>
      <c r="E15" s="108">
        <f>verrekening!F25</f>
        <v>0</v>
      </c>
      <c r="F15" s="108">
        <f>verrekening!G25</f>
        <v>0</v>
      </c>
    </row>
    <row r="16" spans="1:6" ht="12.75">
      <c r="A16" s="108">
        <f t="shared" si="0"/>
        <v>0</v>
      </c>
      <c r="B16">
        <f>verrekening!C26</f>
        <v>0</v>
      </c>
      <c r="C16" s="109">
        <f>verrekening!D26</f>
      </c>
      <c r="D16" s="109">
        <f>verrekening!E26</f>
      </c>
      <c r="E16" s="108">
        <f>verrekening!F26</f>
        <v>0</v>
      </c>
      <c r="F16" s="108">
        <f>verrekening!G26</f>
        <v>0</v>
      </c>
    </row>
    <row r="17" spans="1:6" ht="12.75">
      <c r="A17" s="108">
        <f t="shared" si="0"/>
        <v>0</v>
      </c>
      <c r="B17">
        <f>verrekening!C27</f>
        <v>0</v>
      </c>
      <c r="C17" s="109">
        <f>verrekening!D27</f>
      </c>
      <c r="D17" s="109">
        <f>verrekening!E27</f>
      </c>
      <c r="E17" s="108">
        <f>verrekening!F27</f>
        <v>0</v>
      </c>
      <c r="F17" s="108">
        <f>verrekening!G27</f>
        <v>0</v>
      </c>
    </row>
    <row r="18" spans="1:6" ht="12.75">
      <c r="A18" s="108">
        <f t="shared" si="0"/>
        <v>0</v>
      </c>
      <c r="B18">
        <f>verrekening!C28</f>
        <v>0</v>
      </c>
      <c r="C18" s="109">
        <f>verrekening!D28</f>
      </c>
      <c r="D18" s="109">
        <f>verrekening!E28</f>
      </c>
      <c r="E18" s="108">
        <f>verrekening!F28</f>
        <v>0</v>
      </c>
      <c r="F18" s="108">
        <f>verrekening!G28</f>
        <v>0</v>
      </c>
    </row>
    <row r="19" spans="1:6" ht="12.75">
      <c r="A19" s="108">
        <f t="shared" si="0"/>
        <v>0</v>
      </c>
      <c r="B19">
        <f>verrekening!C29</f>
        <v>0</v>
      </c>
      <c r="C19" s="109">
        <f>verrekening!D29</f>
      </c>
      <c r="D19" s="109">
        <f>verrekening!E29</f>
      </c>
      <c r="E19" s="108">
        <f>verrekening!F29</f>
        <v>0</v>
      </c>
      <c r="F19" s="108">
        <f>verrekening!G29</f>
        <v>0</v>
      </c>
    </row>
    <row r="20" spans="1:6" ht="12.75">
      <c r="A20" s="108">
        <f t="shared" si="0"/>
        <v>0</v>
      </c>
      <c r="B20">
        <f>verrekening!C30</f>
        <v>0</v>
      </c>
      <c r="C20" s="109">
        <f>verrekening!D30</f>
      </c>
      <c r="D20" s="109">
        <f>verrekening!E30</f>
      </c>
      <c r="E20" s="108">
        <f>verrekening!F30</f>
        <v>0</v>
      </c>
      <c r="F20" s="108">
        <f>verrekening!G30</f>
        <v>0</v>
      </c>
    </row>
    <row r="21" spans="1:6" ht="12.75">
      <c r="A21" s="108">
        <f t="shared" si="0"/>
        <v>0</v>
      </c>
      <c r="B21">
        <f>verrekening!C31</f>
        <v>0</v>
      </c>
      <c r="C21" s="109">
        <f>verrekening!D31</f>
      </c>
      <c r="D21" s="109">
        <f>verrekening!E31</f>
      </c>
      <c r="E21" s="108">
        <f>verrekening!F31</f>
        <v>0</v>
      </c>
      <c r="F21" s="108">
        <f>verrekening!G31</f>
        <v>0</v>
      </c>
    </row>
    <row r="22" spans="1:6" ht="12.75">
      <c r="A22" s="108">
        <f t="shared" si="0"/>
        <v>0</v>
      </c>
      <c r="B22">
        <f>verrekening!C32</f>
        <v>0</v>
      </c>
      <c r="C22" s="109">
        <f>verrekening!D32</f>
      </c>
      <c r="D22" s="109">
        <f>verrekening!E32</f>
      </c>
      <c r="E22" s="108">
        <f>verrekening!F32</f>
        <v>0</v>
      </c>
      <c r="F22" s="108">
        <f>verrekening!G32</f>
        <v>0</v>
      </c>
    </row>
    <row r="23" spans="1:6" ht="12.75">
      <c r="A23" s="108">
        <f t="shared" si="0"/>
        <v>0</v>
      </c>
      <c r="B23">
        <f>verrekening!C33</f>
        <v>0</v>
      </c>
      <c r="C23" s="109">
        <f>verrekening!D33</f>
      </c>
      <c r="D23" s="109">
        <f>verrekening!E33</f>
      </c>
      <c r="E23" s="108">
        <f>verrekening!F33</f>
        <v>0</v>
      </c>
      <c r="F23" s="108">
        <f>verrekening!G33</f>
        <v>0</v>
      </c>
    </row>
    <row r="24" spans="1:6" ht="12.75">
      <c r="A24" s="108">
        <f t="shared" si="0"/>
        <v>0</v>
      </c>
      <c r="B24">
        <f>verrekening!C34</f>
        <v>0</v>
      </c>
      <c r="C24" s="109">
        <f>verrekening!D34</f>
      </c>
      <c r="D24" s="109">
        <f>verrekening!E34</f>
      </c>
      <c r="E24" s="108">
        <f>verrekening!F34</f>
        <v>0</v>
      </c>
      <c r="F24" s="108">
        <f>verrekening!G34</f>
        <v>0</v>
      </c>
    </row>
    <row r="25" spans="1:6" ht="12.75">
      <c r="A25" s="108">
        <f t="shared" si="0"/>
        <v>0</v>
      </c>
      <c r="B25">
        <f>verrekening!C35</f>
        <v>0</v>
      </c>
      <c r="C25" s="109">
        <f>verrekening!D35</f>
      </c>
      <c r="D25" s="109">
        <f>verrekening!E35</f>
      </c>
      <c r="E25" s="108">
        <f>verrekening!F35</f>
        <v>0</v>
      </c>
      <c r="F25" s="108">
        <f>verrekening!G35</f>
        <v>0</v>
      </c>
    </row>
    <row r="26" spans="1:6" ht="12.75">
      <c r="A26" s="108">
        <f t="shared" si="0"/>
        <v>0</v>
      </c>
      <c r="B26">
        <f>verrekening!C36</f>
        <v>0</v>
      </c>
      <c r="C26" s="109">
        <f>verrekening!D36</f>
      </c>
      <c r="D26" s="109">
        <f>verrekening!E36</f>
      </c>
      <c r="E26" s="108">
        <f>verrekening!F36</f>
        <v>0</v>
      </c>
      <c r="F26" s="108">
        <f>verrekening!G36</f>
        <v>0</v>
      </c>
    </row>
    <row r="27" spans="1:6" ht="12.75">
      <c r="A27" s="108">
        <f t="shared" si="0"/>
        <v>0</v>
      </c>
      <c r="B27">
        <f>verrekening!C37</f>
        <v>0</v>
      </c>
      <c r="C27" s="109">
        <f>verrekening!D37</f>
      </c>
      <c r="D27" s="109">
        <f>verrekening!E37</f>
      </c>
      <c r="E27" s="108">
        <f>verrekening!F37</f>
        <v>0</v>
      </c>
      <c r="F27" s="108">
        <f>verrekening!G37</f>
        <v>0</v>
      </c>
    </row>
    <row r="28" spans="1:6" ht="12.75">
      <c r="A28" s="108">
        <f t="shared" si="0"/>
        <v>0</v>
      </c>
      <c r="B28">
        <f>verrekening!C38</f>
        <v>0</v>
      </c>
      <c r="C28" s="109">
        <f>verrekening!D38</f>
      </c>
      <c r="D28" s="109">
        <f>verrekening!E38</f>
      </c>
      <c r="E28" s="108">
        <f>verrekening!F38</f>
        <v>0</v>
      </c>
      <c r="F28" s="108">
        <f>verrekening!G38</f>
        <v>0</v>
      </c>
    </row>
    <row r="29" spans="1:6" ht="12.75">
      <c r="A29" s="108">
        <f t="shared" si="0"/>
        <v>0</v>
      </c>
      <c r="B29">
        <f>verrekening!C39</f>
        <v>0</v>
      </c>
      <c r="C29" s="109">
        <f>verrekening!D39</f>
      </c>
      <c r="D29" s="109">
        <f>verrekening!E39</f>
      </c>
      <c r="E29" s="108">
        <f>verrekening!F39</f>
        <v>0</v>
      </c>
      <c r="F29" s="108">
        <f>verrekening!G39</f>
        <v>0</v>
      </c>
    </row>
    <row r="30" spans="1:6" ht="12.75">
      <c r="A30" s="108">
        <f t="shared" si="0"/>
        <v>0</v>
      </c>
      <c r="B30">
        <f>verrekening!C40</f>
        <v>0</v>
      </c>
      <c r="C30" s="109">
        <f>verrekening!D40</f>
      </c>
      <c r="D30" s="109">
        <f>verrekening!E40</f>
      </c>
      <c r="E30" s="108">
        <f>verrekening!F40</f>
        <v>0</v>
      </c>
      <c r="F30" s="108">
        <f>verrekening!G40</f>
        <v>0</v>
      </c>
    </row>
    <row r="31" spans="1:6" ht="12.75">
      <c r="A31" s="108">
        <f t="shared" si="0"/>
        <v>0</v>
      </c>
      <c r="B31">
        <f>verrekening!C41</f>
        <v>0</v>
      </c>
      <c r="C31" s="109">
        <f>verrekening!D41</f>
      </c>
      <c r="D31" s="109">
        <f>verrekening!E41</f>
      </c>
      <c r="E31" s="108">
        <f>verrekening!F41</f>
        <v>0</v>
      </c>
      <c r="F31" s="108">
        <f>verrekening!G41</f>
        <v>0</v>
      </c>
    </row>
    <row r="32" spans="1:6" ht="12.75">
      <c r="A32" s="108">
        <f t="shared" si="0"/>
        <v>0</v>
      </c>
      <c r="B32">
        <f>verrekening!C42</f>
        <v>0</v>
      </c>
      <c r="C32" s="109">
        <f>verrekening!D42</f>
      </c>
      <c r="D32" s="109">
        <f>verrekening!E42</f>
      </c>
      <c r="E32" s="108">
        <f>verrekening!F42</f>
        <v>0</v>
      </c>
      <c r="F32" s="108">
        <f>verrekening!G42</f>
        <v>0</v>
      </c>
    </row>
    <row r="33" spans="1:6" ht="12.75">
      <c r="A33" s="108">
        <f t="shared" si="0"/>
        <v>0</v>
      </c>
      <c r="B33">
        <f>verrekening!C43</f>
        <v>0</v>
      </c>
      <c r="C33" s="109">
        <f>verrekening!D43</f>
      </c>
      <c r="D33" s="109">
        <f>verrekening!E43</f>
      </c>
      <c r="E33" s="108">
        <f>verrekening!F43</f>
        <v>0</v>
      </c>
      <c r="F33" s="108">
        <f>verrekening!G43</f>
        <v>0</v>
      </c>
    </row>
    <row r="34" spans="1:6" ht="12.75">
      <c r="A34" s="108">
        <f t="shared" si="0"/>
        <v>0</v>
      </c>
      <c r="B34">
        <f>verrekening!C44</f>
        <v>0</v>
      </c>
      <c r="C34" s="109">
        <f>verrekening!D44</f>
      </c>
      <c r="D34" s="109">
        <f>verrekening!E44</f>
      </c>
      <c r="E34" s="108">
        <f>verrekening!F44</f>
        <v>0</v>
      </c>
      <c r="F34" s="108">
        <f>verrekening!G44</f>
        <v>0</v>
      </c>
    </row>
    <row r="35" spans="1:6" ht="12.75">
      <c r="A35" s="108">
        <f t="shared" si="0"/>
        <v>0</v>
      </c>
      <c r="B35">
        <f>verrekening!C45</f>
        <v>0</v>
      </c>
      <c r="C35" s="109">
        <f>verrekening!D45</f>
      </c>
      <c r="D35" s="109">
        <f>verrekening!E45</f>
      </c>
      <c r="E35" s="108">
        <f>verrekening!F45</f>
        <v>0</v>
      </c>
      <c r="F35" s="108">
        <f>verrekening!G45</f>
        <v>0</v>
      </c>
    </row>
    <row r="36" spans="1:6" ht="12.75">
      <c r="A36" s="108">
        <f t="shared" si="0"/>
        <v>0</v>
      </c>
      <c r="B36">
        <f>verrekening!C46</f>
        <v>0</v>
      </c>
      <c r="C36" s="109">
        <f>verrekening!D46</f>
      </c>
      <c r="D36" s="109">
        <f>verrekening!E46</f>
      </c>
      <c r="E36" s="108">
        <f>verrekening!F46</f>
        <v>0</v>
      </c>
      <c r="F36" s="108">
        <f>verrekening!G46</f>
        <v>0</v>
      </c>
    </row>
    <row r="37" spans="1:6" ht="12.75">
      <c r="A37" s="108">
        <f t="shared" si="0"/>
        <v>0</v>
      </c>
      <c r="B37">
        <f>verrekening!C47</f>
        <v>0</v>
      </c>
      <c r="C37" s="109">
        <f>verrekening!D47</f>
      </c>
      <c r="D37" s="109">
        <f>verrekening!E47</f>
      </c>
      <c r="E37" s="108">
        <f>verrekening!F47</f>
        <v>0</v>
      </c>
      <c r="F37" s="108">
        <f>verrekening!G47</f>
        <v>0</v>
      </c>
    </row>
    <row r="38" spans="1:6" ht="12.75">
      <c r="A38" s="108">
        <f t="shared" si="0"/>
        <v>0</v>
      </c>
      <c r="B38">
        <f>verrekening!C48</f>
        <v>0</v>
      </c>
      <c r="C38" s="109">
        <f>verrekening!D48</f>
      </c>
      <c r="D38" s="109">
        <f>verrekening!E48</f>
      </c>
      <c r="E38" s="108">
        <f>verrekening!F48</f>
        <v>0</v>
      </c>
      <c r="F38" s="108">
        <f>verrekening!G48</f>
        <v>0</v>
      </c>
    </row>
    <row r="39" spans="1:6" ht="12.75">
      <c r="A39" s="108">
        <f t="shared" si="0"/>
        <v>0</v>
      </c>
      <c r="B39">
        <f>verrekening!C49</f>
        <v>0</v>
      </c>
      <c r="C39" s="109">
        <f>verrekening!D49</f>
      </c>
      <c r="D39" s="109">
        <f>verrekening!E49</f>
      </c>
      <c r="E39" s="108">
        <f>verrekening!F49</f>
        <v>0</v>
      </c>
      <c r="F39" s="108">
        <f>verrekening!G49</f>
        <v>0</v>
      </c>
    </row>
    <row r="40" spans="1:6" ht="12.75">
      <c r="A40" s="108">
        <f t="shared" si="0"/>
        <v>0</v>
      </c>
      <c r="B40">
        <f>verrekening!C50</f>
        <v>0</v>
      </c>
      <c r="C40" s="109">
        <f>verrekening!D50</f>
      </c>
      <c r="D40" s="109">
        <f>verrekening!E50</f>
      </c>
      <c r="E40" s="108">
        <f>verrekening!F50</f>
        <v>0</v>
      </c>
      <c r="F40" s="108">
        <f>verrekening!G50</f>
        <v>0</v>
      </c>
    </row>
    <row r="41" spans="1:6" ht="12.75">
      <c r="A41" s="108">
        <f t="shared" si="0"/>
        <v>0</v>
      </c>
      <c r="B41">
        <f>verrekening!C51</f>
        <v>0</v>
      </c>
      <c r="C41" s="109">
        <f>verrekening!D51</f>
      </c>
      <c r="D41" s="109">
        <f>verrekening!E51</f>
      </c>
      <c r="E41" s="108">
        <f>verrekening!F51</f>
        <v>0</v>
      </c>
      <c r="F41" s="108">
        <f>verrekening!G51</f>
        <v>0</v>
      </c>
    </row>
    <row r="42" spans="1:6" ht="12.75">
      <c r="A42" s="108">
        <f t="shared" si="0"/>
        <v>0</v>
      </c>
      <c r="B42">
        <f>verrekening!C52</f>
        <v>0</v>
      </c>
      <c r="C42" s="109">
        <f>verrekening!D52</f>
      </c>
      <c r="D42" s="109">
        <f>verrekening!E52</f>
      </c>
      <c r="E42" s="108">
        <f>verrekening!F52</f>
        <v>0</v>
      </c>
      <c r="F42" s="108">
        <f>verrekening!G52</f>
        <v>0</v>
      </c>
    </row>
    <row r="43" spans="1:6" ht="12.75">
      <c r="A43" s="108">
        <f t="shared" si="0"/>
        <v>0</v>
      </c>
      <c r="B43">
        <f>verrekening!C53</f>
        <v>0</v>
      </c>
      <c r="C43" s="109">
        <f>verrekening!D53</f>
      </c>
      <c r="D43" s="109">
        <f>verrekening!E53</f>
      </c>
      <c r="E43" s="108">
        <f>verrekening!F53</f>
        <v>0</v>
      </c>
      <c r="F43" s="108">
        <f>verrekening!G53</f>
        <v>0</v>
      </c>
    </row>
    <row r="44" spans="1:6" ht="12.75">
      <c r="A44" s="108">
        <f t="shared" si="0"/>
        <v>0</v>
      </c>
      <c r="B44">
        <f>verrekening!C54</f>
        <v>0</v>
      </c>
      <c r="C44" s="109">
        <f>verrekening!D54</f>
      </c>
      <c r="D44" s="109">
        <f>verrekening!E54</f>
      </c>
      <c r="E44" s="108">
        <f>verrekening!F54</f>
        <v>0</v>
      </c>
      <c r="F44" s="108">
        <f>verrekening!G54</f>
        <v>0</v>
      </c>
    </row>
    <row r="45" spans="1:6" ht="12.75">
      <c r="A45" s="108">
        <f t="shared" si="0"/>
        <v>0</v>
      </c>
      <c r="B45">
        <f>verrekening!C55</f>
        <v>0</v>
      </c>
      <c r="C45" s="109">
        <f>verrekening!D55</f>
      </c>
      <c r="D45" s="109">
        <f>verrekening!E55</f>
      </c>
      <c r="E45" s="108">
        <f>verrekening!F55</f>
        <v>0</v>
      </c>
      <c r="F45" s="108">
        <f>verrekening!G55</f>
        <v>0</v>
      </c>
    </row>
    <row r="46" spans="1:6" ht="12.75">
      <c r="A46" s="108">
        <f t="shared" si="0"/>
        <v>0</v>
      </c>
      <c r="B46">
        <f>verrekening!C56</f>
        <v>0</v>
      </c>
      <c r="C46" s="109">
        <f>verrekening!D56</f>
      </c>
      <c r="D46" s="109">
        <f>verrekening!E56</f>
      </c>
      <c r="E46" s="108">
        <f>verrekening!F56</f>
        <v>0</v>
      </c>
      <c r="F46" s="108">
        <f>verrekening!G56</f>
        <v>0</v>
      </c>
    </row>
    <row r="47" spans="1:6" ht="12.75">
      <c r="A47" s="108">
        <f t="shared" si="0"/>
        <v>0</v>
      </c>
      <c r="B47">
        <f>verrekening!C57</f>
        <v>0</v>
      </c>
      <c r="C47" s="109">
        <f>verrekening!D57</f>
      </c>
      <c r="D47" s="109">
        <f>verrekening!E57</f>
      </c>
      <c r="E47" s="108">
        <f>verrekening!F57</f>
        <v>0</v>
      </c>
      <c r="F47" s="108">
        <f>verrekening!G57</f>
        <v>0</v>
      </c>
    </row>
    <row r="48" spans="1:6" ht="12.75">
      <c r="A48" s="108">
        <f t="shared" si="0"/>
        <v>0</v>
      </c>
      <c r="B48">
        <f>verrekening!C58</f>
        <v>0</v>
      </c>
      <c r="C48" s="109">
        <f>verrekening!D58</f>
      </c>
      <c r="D48" s="109">
        <f>verrekening!E58</f>
      </c>
      <c r="E48" s="108">
        <f>verrekening!F58</f>
        <v>0</v>
      </c>
      <c r="F48" s="108">
        <f>verrekening!G58</f>
        <v>0</v>
      </c>
    </row>
    <row r="49" spans="1:6" ht="12.75">
      <c r="A49" s="108">
        <f t="shared" si="0"/>
        <v>0</v>
      </c>
      <c r="B49">
        <f>verrekening!C59</f>
        <v>0</v>
      </c>
      <c r="C49" s="109">
        <f>verrekening!D59</f>
      </c>
      <c r="D49" s="109">
        <f>verrekening!E59</f>
      </c>
      <c r="E49" s="108">
        <f>verrekening!F59</f>
        <v>0</v>
      </c>
      <c r="F49" s="108">
        <f>verrekening!G59</f>
        <v>0</v>
      </c>
    </row>
    <row r="50" spans="1:6" ht="12.75">
      <c r="A50" s="108">
        <f t="shared" si="0"/>
        <v>0</v>
      </c>
      <c r="B50">
        <f>verrekening!C60</f>
        <v>0</v>
      </c>
      <c r="C50" s="109">
        <f>verrekening!D60</f>
      </c>
      <c r="D50" s="109">
        <f>verrekening!E60</f>
      </c>
      <c r="E50" s="108">
        <f>verrekening!F60</f>
        <v>0</v>
      </c>
      <c r="F50" s="108">
        <f>verrekening!G60</f>
        <v>0</v>
      </c>
    </row>
    <row r="51" spans="1:6" ht="12.75">
      <c r="A51" s="108">
        <f t="shared" si="0"/>
        <v>0</v>
      </c>
      <c r="B51">
        <f>verrekening!C61</f>
        <v>0</v>
      </c>
      <c r="C51" s="109">
        <f>verrekening!D61</f>
      </c>
      <c r="D51" s="109">
        <f>verrekening!E61</f>
      </c>
      <c r="E51" s="108">
        <f>verrekening!F61</f>
        <v>0</v>
      </c>
      <c r="F51" s="108">
        <f>verrekening!G61</f>
        <v>0</v>
      </c>
    </row>
    <row r="52" spans="1:6" ht="12.75">
      <c r="A52" s="108">
        <f t="shared" si="0"/>
        <v>0</v>
      </c>
      <c r="B52">
        <f>verrekening!C62</f>
        <v>0</v>
      </c>
      <c r="C52" s="109">
        <f>verrekening!D62</f>
      </c>
      <c r="D52" s="109">
        <f>verrekening!E62</f>
      </c>
      <c r="E52" s="108">
        <f>verrekening!F62</f>
        <v>0</v>
      </c>
      <c r="F52" s="108">
        <f>verrekening!G62</f>
        <v>0</v>
      </c>
    </row>
    <row r="53" spans="1:6" ht="12.75">
      <c r="A53" s="108">
        <f t="shared" si="0"/>
        <v>0</v>
      </c>
      <c r="B53">
        <f>verrekening!C63</f>
        <v>0</v>
      </c>
      <c r="C53" s="109">
        <f>verrekening!D63</f>
      </c>
      <c r="D53" s="109">
        <f>verrekening!E63</f>
      </c>
      <c r="E53" s="108">
        <f>verrekening!F63</f>
        <v>0</v>
      </c>
      <c r="F53" s="108">
        <f>verrekening!G63</f>
        <v>0</v>
      </c>
    </row>
    <row r="54" spans="1:6" ht="12.75">
      <c r="A54" s="108">
        <f t="shared" si="0"/>
        <v>0</v>
      </c>
      <c r="B54">
        <f>verrekening!C64</f>
        <v>0</v>
      </c>
      <c r="C54" s="109">
        <f>verrekening!D64</f>
      </c>
      <c r="D54" s="109">
        <f>verrekening!E64</f>
      </c>
      <c r="E54" s="108">
        <f>verrekening!F64</f>
        <v>0</v>
      </c>
      <c r="F54" s="108">
        <f>verrekening!G64</f>
        <v>0</v>
      </c>
    </row>
    <row r="55" spans="1:6" ht="12.75">
      <c r="A55" s="108">
        <f t="shared" si="0"/>
        <v>0</v>
      </c>
      <c r="B55">
        <f>verrekening!C65</f>
        <v>0</v>
      </c>
      <c r="C55" s="109">
        <f>verrekening!D65</f>
      </c>
      <c r="D55" s="109">
        <f>verrekening!E65</f>
      </c>
      <c r="E55" s="108">
        <f>verrekening!F65</f>
        <v>0</v>
      </c>
      <c r="F55" s="108">
        <f>verrekening!G65</f>
        <v>0</v>
      </c>
    </row>
    <row r="56" spans="1:6" ht="12.75">
      <c r="A56" s="108">
        <f t="shared" si="0"/>
        <v>0</v>
      </c>
      <c r="B56">
        <f>verrekening!C66</f>
        <v>0</v>
      </c>
      <c r="C56" s="109">
        <f>verrekening!D66</f>
      </c>
      <c r="D56" s="109">
        <f>verrekening!E66</f>
      </c>
      <c r="E56" s="108">
        <f>verrekening!F66</f>
        <v>0</v>
      </c>
      <c r="F56" s="108">
        <f>verrekening!G66</f>
        <v>0</v>
      </c>
    </row>
    <row r="57" spans="1:6" ht="12.75">
      <c r="A57" s="108">
        <f t="shared" si="0"/>
        <v>0</v>
      </c>
      <c r="B57">
        <f>verrekening!C67</f>
        <v>0</v>
      </c>
      <c r="C57" s="109">
        <f>verrekening!D67</f>
      </c>
      <c r="D57" s="109">
        <f>verrekening!E67</f>
      </c>
      <c r="E57" s="108">
        <f>verrekening!F67</f>
        <v>0</v>
      </c>
      <c r="F57" s="108">
        <f>verrekening!G67</f>
        <v>0</v>
      </c>
    </row>
    <row r="58" spans="1:6" ht="12.75">
      <c r="A58" s="108">
        <f t="shared" si="0"/>
        <v>0</v>
      </c>
      <c r="B58">
        <f>verrekening!C68</f>
        <v>0</v>
      </c>
      <c r="C58" s="109">
        <f>verrekening!D68</f>
      </c>
      <c r="D58" s="109">
        <f>verrekening!E68</f>
      </c>
      <c r="E58" s="108">
        <f>verrekening!F68</f>
        <v>0</v>
      </c>
      <c r="F58" s="108">
        <f>verrekening!G68</f>
        <v>0</v>
      </c>
    </row>
    <row r="59" spans="1:6" ht="12.75">
      <c r="A59" s="108">
        <f t="shared" si="0"/>
        <v>0</v>
      </c>
      <c r="B59">
        <f>verrekening!C69</f>
        <v>0</v>
      </c>
      <c r="C59" s="109">
        <f>verrekening!D69</f>
      </c>
      <c r="D59" s="109">
        <f>verrekening!E69</f>
      </c>
      <c r="E59" s="108">
        <f>verrekening!F69</f>
        <v>0</v>
      </c>
      <c r="F59" s="108">
        <f>verrekening!G69</f>
        <v>0</v>
      </c>
    </row>
    <row r="60" spans="1:6" ht="12.75">
      <c r="A60" s="108">
        <f t="shared" si="0"/>
        <v>0</v>
      </c>
      <c r="B60">
        <f>verrekening!C70</f>
        <v>0</v>
      </c>
      <c r="C60" s="109">
        <f>verrekening!D70</f>
      </c>
      <c r="D60" s="109">
        <f>verrekening!E70</f>
      </c>
      <c r="E60" s="108">
        <f>verrekening!F70</f>
        <v>0</v>
      </c>
      <c r="F60" s="108">
        <f>verrekening!G70</f>
        <v>0</v>
      </c>
    </row>
    <row r="61" spans="1:6" ht="12.75">
      <c r="A61" s="108">
        <f t="shared" si="0"/>
        <v>0</v>
      </c>
      <c r="B61">
        <f>verrekening!C71</f>
        <v>0</v>
      </c>
      <c r="C61" s="109">
        <f>verrekening!D71</f>
      </c>
      <c r="D61" s="109">
        <f>verrekening!E71</f>
      </c>
      <c r="E61" s="108">
        <f>verrekening!F71</f>
        <v>0</v>
      </c>
      <c r="F61" s="108">
        <f>verrekening!G71</f>
        <v>0</v>
      </c>
    </row>
    <row r="62" spans="1:6" ht="12.75">
      <c r="A62" s="108">
        <f t="shared" si="0"/>
        <v>0</v>
      </c>
      <c r="B62">
        <f>verrekening!C72</f>
        <v>0</v>
      </c>
      <c r="C62" s="109">
        <f>verrekening!D72</f>
      </c>
      <c r="D62" s="109">
        <f>verrekening!E72</f>
      </c>
      <c r="E62" s="108">
        <f>verrekening!F72</f>
        <v>0</v>
      </c>
      <c r="F62" s="108">
        <f>verrekening!G72</f>
        <v>0</v>
      </c>
    </row>
    <row r="63" spans="1:6" ht="12.75">
      <c r="A63" s="108">
        <f t="shared" si="0"/>
        <v>0</v>
      </c>
      <c r="B63">
        <f>verrekening!C73</f>
        <v>0</v>
      </c>
      <c r="C63" s="109">
        <f>verrekening!D73</f>
      </c>
      <c r="D63" s="109">
        <f>verrekening!E73</f>
      </c>
      <c r="E63" s="108">
        <f>verrekening!F73</f>
        <v>0</v>
      </c>
      <c r="F63" s="108">
        <f>verrekening!G73</f>
        <v>0</v>
      </c>
    </row>
    <row r="64" spans="1:6" ht="12.75">
      <c r="A64" s="108">
        <f t="shared" si="0"/>
        <v>0</v>
      </c>
      <c r="B64">
        <f>verrekening!C74</f>
        <v>0</v>
      </c>
      <c r="C64" s="109">
        <f>verrekening!D74</f>
      </c>
      <c r="D64" s="109">
        <f>verrekening!E74</f>
      </c>
      <c r="E64" s="108">
        <f>verrekening!F74</f>
        <v>0</v>
      </c>
      <c r="F64" s="108">
        <f>verrekening!G74</f>
        <v>0</v>
      </c>
    </row>
    <row r="65" spans="1:6" ht="12.75">
      <c r="A65" s="108">
        <f t="shared" si="0"/>
        <v>0</v>
      </c>
      <c r="B65">
        <f>verrekening!C75</f>
        <v>0</v>
      </c>
      <c r="C65" s="109">
        <f>verrekening!D75</f>
      </c>
      <c r="D65" s="109">
        <f>verrekening!E75</f>
      </c>
      <c r="E65" s="108">
        <f>verrekening!F75</f>
        <v>0</v>
      </c>
      <c r="F65" s="108">
        <f>verrekening!G75</f>
        <v>0</v>
      </c>
    </row>
    <row r="66" spans="1:6" ht="12.75">
      <c r="A66" s="108">
        <f t="shared" si="0"/>
        <v>0</v>
      </c>
      <c r="B66">
        <f>verrekening!C76</f>
        <v>0</v>
      </c>
      <c r="C66" s="109">
        <f>verrekening!D76</f>
      </c>
      <c r="D66" s="109">
        <f>verrekening!E76</f>
      </c>
      <c r="E66" s="108">
        <f>verrekening!F76</f>
        <v>0</v>
      </c>
      <c r="F66" s="108">
        <f>verrekening!G76</f>
        <v>0</v>
      </c>
    </row>
    <row r="67" spans="1:6" ht="12.75">
      <c r="A67" s="108">
        <f t="shared" si="0"/>
        <v>0</v>
      </c>
      <c r="B67">
        <f>verrekening!C77</f>
        <v>0</v>
      </c>
      <c r="C67" s="109">
        <f>verrekening!D77</f>
      </c>
      <c r="D67" s="109">
        <f>verrekening!E77</f>
      </c>
      <c r="E67" s="108">
        <f>verrekening!F77</f>
        <v>0</v>
      </c>
      <c r="F67" s="108">
        <f>verrekening!G77</f>
        <v>0</v>
      </c>
    </row>
    <row r="68" spans="1:6" ht="12.75">
      <c r="A68" s="108">
        <f aca="true" t="shared" si="1" ref="A68:A103">A67</f>
        <v>0</v>
      </c>
      <c r="B68">
        <f>verrekening!C78</f>
        <v>0</v>
      </c>
      <c r="C68" s="109">
        <f>verrekening!D78</f>
      </c>
      <c r="D68" s="109">
        <f>verrekening!E78</f>
      </c>
      <c r="E68" s="108">
        <f>verrekening!F78</f>
        <v>0</v>
      </c>
      <c r="F68" s="108">
        <f>verrekening!G78</f>
        <v>0</v>
      </c>
    </row>
    <row r="69" spans="1:6" ht="12.75">
      <c r="A69" s="108">
        <f t="shared" si="1"/>
        <v>0</v>
      </c>
      <c r="B69">
        <f>verrekening!C79</f>
        <v>0</v>
      </c>
      <c r="C69" s="109">
        <f>verrekening!D79</f>
      </c>
      <c r="D69" s="109">
        <f>verrekening!E79</f>
      </c>
      <c r="E69" s="108">
        <f>verrekening!F79</f>
        <v>0</v>
      </c>
      <c r="F69" s="108">
        <f>verrekening!G79</f>
        <v>0</v>
      </c>
    </row>
    <row r="70" spans="1:6" ht="12.75">
      <c r="A70" s="108">
        <f t="shared" si="1"/>
        <v>0</v>
      </c>
      <c r="B70">
        <f>verrekening!C80</f>
        <v>0</v>
      </c>
      <c r="C70" s="109">
        <f>verrekening!D80</f>
      </c>
      <c r="D70" s="109">
        <f>verrekening!E80</f>
      </c>
      <c r="E70" s="108">
        <f>verrekening!F80</f>
        <v>0</v>
      </c>
      <c r="F70" s="108">
        <f>verrekening!G80</f>
        <v>0</v>
      </c>
    </row>
    <row r="71" spans="1:6" ht="12.75">
      <c r="A71" s="108">
        <f t="shared" si="1"/>
        <v>0</v>
      </c>
      <c r="B71">
        <f>verrekening!C81</f>
        <v>0</v>
      </c>
      <c r="C71" s="109">
        <f>verrekening!D81</f>
      </c>
      <c r="D71" s="109">
        <f>verrekening!E81</f>
      </c>
      <c r="E71" s="108">
        <f>verrekening!F81</f>
        <v>0</v>
      </c>
      <c r="F71" s="108">
        <f>verrekening!G81</f>
        <v>0</v>
      </c>
    </row>
    <row r="72" spans="1:6" ht="12.75">
      <c r="A72" s="108">
        <f t="shared" si="1"/>
        <v>0</v>
      </c>
      <c r="B72">
        <f>verrekening!C82</f>
        <v>0</v>
      </c>
      <c r="C72" s="109">
        <f>verrekening!D82</f>
      </c>
      <c r="D72" s="109">
        <f>verrekening!E82</f>
      </c>
      <c r="E72" s="108">
        <f>verrekening!F82</f>
        <v>0</v>
      </c>
      <c r="F72" s="108">
        <f>verrekening!G82</f>
        <v>0</v>
      </c>
    </row>
    <row r="73" spans="1:6" ht="12.75">
      <c r="A73" s="108">
        <f t="shared" si="1"/>
        <v>0</v>
      </c>
      <c r="B73">
        <f>verrekening!C83</f>
        <v>0</v>
      </c>
      <c r="C73" s="109">
        <f>verrekening!D83</f>
      </c>
      <c r="D73" s="109">
        <f>verrekening!E83</f>
      </c>
      <c r="E73" s="108">
        <f>verrekening!F83</f>
        <v>0</v>
      </c>
      <c r="F73" s="108">
        <f>verrekening!G83</f>
        <v>0</v>
      </c>
    </row>
    <row r="74" spans="1:6" ht="12.75">
      <c r="A74" s="108">
        <f t="shared" si="1"/>
        <v>0</v>
      </c>
      <c r="B74">
        <f>verrekening!C84</f>
        <v>0</v>
      </c>
      <c r="C74" s="109">
        <f>verrekening!D84</f>
      </c>
      <c r="D74" s="109">
        <f>verrekening!E84</f>
      </c>
      <c r="E74" s="108">
        <f>verrekening!F84</f>
        <v>0</v>
      </c>
      <c r="F74" s="108">
        <f>verrekening!G84</f>
        <v>0</v>
      </c>
    </row>
    <row r="75" spans="1:6" ht="12.75">
      <c r="A75" s="108">
        <f t="shared" si="1"/>
        <v>0</v>
      </c>
      <c r="B75">
        <f>verrekening!C85</f>
        <v>0</v>
      </c>
      <c r="C75" s="109">
        <f>verrekening!D85</f>
      </c>
      <c r="D75" s="109">
        <f>verrekening!E85</f>
      </c>
      <c r="E75" s="108">
        <f>verrekening!F85</f>
        <v>0</v>
      </c>
      <c r="F75" s="108">
        <f>verrekening!G85</f>
        <v>0</v>
      </c>
    </row>
    <row r="76" spans="1:6" ht="12.75">
      <c r="A76" s="108">
        <f t="shared" si="1"/>
        <v>0</v>
      </c>
      <c r="B76">
        <f>verrekening!C86</f>
        <v>0</v>
      </c>
      <c r="C76" s="109">
        <f>verrekening!D86</f>
      </c>
      <c r="D76" s="109">
        <f>verrekening!E86</f>
      </c>
      <c r="E76" s="108">
        <f>verrekening!F86</f>
        <v>0</v>
      </c>
      <c r="F76" s="108">
        <f>verrekening!G86</f>
        <v>0</v>
      </c>
    </row>
    <row r="77" spans="1:6" ht="12.75">
      <c r="A77" s="108">
        <f t="shared" si="1"/>
        <v>0</v>
      </c>
      <c r="B77">
        <f>verrekening!C87</f>
        <v>0</v>
      </c>
      <c r="C77" s="109">
        <f>verrekening!D87</f>
      </c>
      <c r="D77" s="109">
        <f>verrekening!E87</f>
      </c>
      <c r="E77" s="108">
        <f>verrekening!F87</f>
        <v>0</v>
      </c>
      <c r="F77" s="108">
        <f>verrekening!G87</f>
        <v>0</v>
      </c>
    </row>
    <row r="78" spans="1:6" ht="12.75">
      <c r="A78" s="108">
        <f t="shared" si="1"/>
        <v>0</v>
      </c>
      <c r="B78">
        <f>verrekening!C88</f>
        <v>0</v>
      </c>
      <c r="C78" s="109">
        <f>verrekening!D88</f>
      </c>
      <c r="D78" s="109">
        <f>verrekening!E88</f>
      </c>
      <c r="E78" s="108">
        <f>verrekening!F88</f>
        <v>0</v>
      </c>
      <c r="F78" s="108">
        <f>verrekening!G88</f>
        <v>0</v>
      </c>
    </row>
    <row r="79" spans="1:6" ht="12.75">
      <c r="A79" s="108">
        <f t="shared" si="1"/>
        <v>0</v>
      </c>
      <c r="B79">
        <f>verrekening!C89</f>
        <v>0</v>
      </c>
      <c r="C79" s="109">
        <f>verrekening!D89</f>
      </c>
      <c r="D79" s="109">
        <f>verrekening!E89</f>
      </c>
      <c r="E79" s="108">
        <f>verrekening!F89</f>
        <v>0</v>
      </c>
      <c r="F79" s="108">
        <f>verrekening!G89</f>
        <v>0</v>
      </c>
    </row>
    <row r="80" spans="1:6" ht="12.75">
      <c r="A80" s="108">
        <f t="shared" si="1"/>
        <v>0</v>
      </c>
      <c r="B80">
        <f>verrekening!C90</f>
        <v>0</v>
      </c>
      <c r="C80" s="109">
        <f>verrekening!D90</f>
      </c>
      <c r="D80" s="109">
        <f>verrekening!E90</f>
      </c>
      <c r="E80" s="108">
        <f>verrekening!F90</f>
        <v>0</v>
      </c>
      <c r="F80" s="108">
        <f>verrekening!G90</f>
        <v>0</v>
      </c>
    </row>
    <row r="81" spans="1:6" ht="12.75">
      <c r="A81" s="108">
        <f t="shared" si="1"/>
        <v>0</v>
      </c>
      <c r="B81">
        <f>verrekening!C91</f>
        <v>0</v>
      </c>
      <c r="C81" s="109">
        <f>verrekening!D91</f>
      </c>
      <c r="D81" s="109">
        <f>verrekening!E91</f>
      </c>
      <c r="E81" s="108">
        <f>verrekening!F91</f>
        <v>0</v>
      </c>
      <c r="F81" s="108">
        <f>verrekening!G91</f>
        <v>0</v>
      </c>
    </row>
    <row r="82" spans="1:6" ht="12.75">
      <c r="A82" s="108">
        <f t="shared" si="1"/>
        <v>0</v>
      </c>
      <c r="B82">
        <f>verrekening!C92</f>
        <v>0</v>
      </c>
      <c r="C82" s="109">
        <f>verrekening!D92</f>
      </c>
      <c r="D82" s="109">
        <f>verrekening!E92</f>
      </c>
      <c r="E82" s="108">
        <f>verrekening!F92</f>
        <v>0</v>
      </c>
      <c r="F82" s="108">
        <f>verrekening!G92</f>
        <v>0</v>
      </c>
    </row>
    <row r="83" spans="1:6" ht="12.75">
      <c r="A83" s="108">
        <f t="shared" si="1"/>
        <v>0</v>
      </c>
      <c r="B83">
        <f>verrekening!C93</f>
        <v>0</v>
      </c>
      <c r="C83" s="109">
        <f>verrekening!D93</f>
      </c>
      <c r="D83" s="109">
        <f>verrekening!E93</f>
      </c>
      <c r="E83" s="108">
        <f>verrekening!F93</f>
        <v>0</v>
      </c>
      <c r="F83" s="108">
        <f>verrekening!G93</f>
        <v>0</v>
      </c>
    </row>
    <row r="84" spans="1:6" ht="12.75">
      <c r="A84" s="108">
        <f t="shared" si="1"/>
        <v>0</v>
      </c>
      <c r="B84">
        <f>verrekening!C94</f>
        <v>0</v>
      </c>
      <c r="C84" s="109">
        <f>verrekening!D94</f>
      </c>
      <c r="D84" s="109">
        <f>verrekening!E94</f>
      </c>
      <c r="E84" s="108">
        <f>verrekening!F94</f>
        <v>0</v>
      </c>
      <c r="F84" s="108">
        <f>verrekening!G94</f>
        <v>0</v>
      </c>
    </row>
    <row r="85" spans="1:6" ht="12.75">
      <c r="A85" s="108">
        <f t="shared" si="1"/>
        <v>0</v>
      </c>
      <c r="B85">
        <f>verrekening!C95</f>
        <v>0</v>
      </c>
      <c r="C85" s="109">
        <f>verrekening!D95</f>
      </c>
      <c r="D85" s="109">
        <f>verrekening!E95</f>
      </c>
      <c r="E85" s="108">
        <f>verrekening!F95</f>
        <v>0</v>
      </c>
      <c r="F85" s="108">
        <f>verrekening!G95</f>
        <v>0</v>
      </c>
    </row>
    <row r="86" spans="1:6" ht="12.75">
      <c r="A86" s="108">
        <f t="shared" si="1"/>
        <v>0</v>
      </c>
      <c r="B86">
        <f>verrekening!C96</f>
        <v>0</v>
      </c>
      <c r="C86" s="109">
        <f>verrekening!D96</f>
      </c>
      <c r="D86" s="109">
        <f>verrekening!E96</f>
      </c>
      <c r="E86" s="108">
        <f>verrekening!F96</f>
        <v>0</v>
      </c>
      <c r="F86" s="108">
        <f>verrekening!G96</f>
        <v>0</v>
      </c>
    </row>
    <row r="87" spans="1:6" ht="12.75">
      <c r="A87" s="108">
        <f t="shared" si="1"/>
        <v>0</v>
      </c>
      <c r="B87">
        <f>verrekening!C97</f>
        <v>0</v>
      </c>
      <c r="C87" s="109">
        <f>verrekening!D97</f>
      </c>
      <c r="D87" s="109">
        <f>verrekening!E97</f>
      </c>
      <c r="E87" s="108">
        <f>verrekening!F97</f>
        <v>0</v>
      </c>
      <c r="F87" s="108">
        <f>verrekening!G97</f>
        <v>0</v>
      </c>
    </row>
    <row r="88" spans="1:6" ht="12.75">
      <c r="A88" s="108">
        <f t="shared" si="1"/>
        <v>0</v>
      </c>
      <c r="B88">
        <f>verrekening!C98</f>
        <v>0</v>
      </c>
      <c r="C88" s="109">
        <f>verrekening!D98</f>
      </c>
      <c r="D88" s="109">
        <f>verrekening!E98</f>
      </c>
      <c r="E88" s="108">
        <f>verrekening!F98</f>
        <v>0</v>
      </c>
      <c r="F88" s="108">
        <f>verrekening!G98</f>
        <v>0</v>
      </c>
    </row>
    <row r="89" spans="1:6" ht="12.75">
      <c r="A89" s="108">
        <f t="shared" si="1"/>
        <v>0</v>
      </c>
      <c r="B89">
        <f>verrekening!C99</f>
        <v>0</v>
      </c>
      <c r="C89" s="109">
        <f>verrekening!D99</f>
      </c>
      <c r="D89" s="109">
        <f>verrekening!E99</f>
      </c>
      <c r="E89" s="108">
        <f>verrekening!F99</f>
        <v>0</v>
      </c>
      <c r="F89" s="108">
        <f>verrekening!G99</f>
        <v>0</v>
      </c>
    </row>
    <row r="90" spans="1:6" ht="12.75">
      <c r="A90" s="108">
        <f t="shared" si="1"/>
        <v>0</v>
      </c>
      <c r="B90">
        <f>verrekening!C100</f>
        <v>0</v>
      </c>
      <c r="C90" s="109">
        <f>verrekening!D100</f>
      </c>
      <c r="D90" s="109">
        <f>verrekening!E100</f>
      </c>
      <c r="E90" s="108">
        <f>verrekening!F100</f>
        <v>0</v>
      </c>
      <c r="F90" s="108">
        <f>verrekening!G100</f>
        <v>0</v>
      </c>
    </row>
    <row r="91" spans="1:6" ht="12.75">
      <c r="A91" s="108">
        <f t="shared" si="1"/>
        <v>0</v>
      </c>
      <c r="B91">
        <f>verrekening!C101</f>
        <v>0</v>
      </c>
      <c r="C91" s="109">
        <f>verrekening!D101</f>
      </c>
      <c r="D91" s="109">
        <f>verrekening!E101</f>
      </c>
      <c r="E91" s="108">
        <f>verrekening!F101</f>
        <v>0</v>
      </c>
      <c r="F91" s="108">
        <f>verrekening!G101</f>
        <v>0</v>
      </c>
    </row>
    <row r="92" spans="1:6" ht="12.75">
      <c r="A92" s="108">
        <f t="shared" si="1"/>
        <v>0</v>
      </c>
      <c r="B92">
        <f>verrekening!C102</f>
        <v>0</v>
      </c>
      <c r="C92" s="109">
        <f>verrekening!D102</f>
      </c>
      <c r="D92" s="109">
        <f>verrekening!E102</f>
      </c>
      <c r="E92" s="108">
        <f>verrekening!F102</f>
        <v>0</v>
      </c>
      <c r="F92" s="108">
        <f>verrekening!G102</f>
        <v>0</v>
      </c>
    </row>
    <row r="93" spans="1:6" ht="12.75">
      <c r="A93" s="108">
        <f t="shared" si="1"/>
        <v>0</v>
      </c>
      <c r="B93">
        <f>verrekening!C103</f>
        <v>0</v>
      </c>
      <c r="C93" s="109">
        <f>verrekening!D103</f>
      </c>
      <c r="D93" s="109">
        <f>verrekening!E103</f>
      </c>
      <c r="E93" s="108">
        <f>verrekening!F103</f>
        <v>0</v>
      </c>
      <c r="F93" s="108">
        <f>verrekening!G103</f>
        <v>0</v>
      </c>
    </row>
    <row r="94" spans="1:6" ht="12.75">
      <c r="A94" s="108">
        <f t="shared" si="1"/>
        <v>0</v>
      </c>
      <c r="B94">
        <f>verrekening!C104</f>
        <v>0</v>
      </c>
      <c r="C94" s="109">
        <f>verrekening!D104</f>
      </c>
      <c r="D94" s="109">
        <f>verrekening!E104</f>
      </c>
      <c r="E94" s="108">
        <f>verrekening!F104</f>
        <v>0</v>
      </c>
      <c r="F94" s="108">
        <f>verrekening!G104</f>
        <v>0</v>
      </c>
    </row>
    <row r="95" spans="1:6" ht="12.75">
      <c r="A95" s="108">
        <f t="shared" si="1"/>
        <v>0</v>
      </c>
      <c r="B95">
        <f>verrekening!C105</f>
        <v>0</v>
      </c>
      <c r="C95" s="109">
        <f>verrekening!D105</f>
      </c>
      <c r="D95" s="109">
        <f>verrekening!E105</f>
      </c>
      <c r="E95" s="108">
        <f>verrekening!F105</f>
        <v>0</v>
      </c>
      <c r="F95" s="108">
        <f>verrekening!G105</f>
        <v>0</v>
      </c>
    </row>
    <row r="96" spans="1:6" ht="12.75">
      <c r="A96" s="108">
        <f t="shared" si="1"/>
        <v>0</v>
      </c>
      <c r="B96">
        <f>verrekening!C106</f>
        <v>0</v>
      </c>
      <c r="C96" s="109">
        <f>verrekening!D106</f>
      </c>
      <c r="D96" s="109">
        <f>verrekening!E106</f>
      </c>
      <c r="E96" s="108">
        <f>verrekening!F106</f>
        <v>0</v>
      </c>
      <c r="F96" s="108">
        <f>verrekening!G106</f>
        <v>0</v>
      </c>
    </row>
    <row r="97" spans="1:6" ht="12.75">
      <c r="A97" s="108">
        <f t="shared" si="1"/>
        <v>0</v>
      </c>
      <c r="B97">
        <f>verrekening!C107</f>
        <v>0</v>
      </c>
      <c r="C97" s="109">
        <f>verrekening!D107</f>
      </c>
      <c r="D97" s="109">
        <f>verrekening!E107</f>
      </c>
      <c r="E97" s="108">
        <f>verrekening!F107</f>
        <v>0</v>
      </c>
      <c r="F97" s="108">
        <f>verrekening!G107</f>
        <v>0</v>
      </c>
    </row>
    <row r="98" spans="1:6" ht="12.75">
      <c r="A98" s="108">
        <f t="shared" si="1"/>
        <v>0</v>
      </c>
      <c r="B98">
        <f>verrekening!C108</f>
        <v>0</v>
      </c>
      <c r="C98" s="109">
        <f>verrekening!D108</f>
      </c>
      <c r="D98" s="109">
        <f>verrekening!E108</f>
      </c>
      <c r="E98" s="108">
        <f>verrekening!F108</f>
        <v>0</v>
      </c>
      <c r="F98" s="108">
        <f>verrekening!G108</f>
        <v>0</v>
      </c>
    </row>
    <row r="99" spans="1:6" ht="12.75">
      <c r="A99" s="108">
        <f t="shared" si="1"/>
        <v>0</v>
      </c>
      <c r="B99">
        <f>verrekening!C109</f>
        <v>0</v>
      </c>
      <c r="C99" s="109">
        <f>verrekening!D109</f>
        <v>0</v>
      </c>
      <c r="D99" s="109">
        <f>verrekening!E109</f>
        <v>0</v>
      </c>
      <c r="E99" s="108">
        <f>verrekening!F109</f>
        <v>0</v>
      </c>
      <c r="F99" s="108">
        <f>verrekening!G109</f>
        <v>0</v>
      </c>
    </row>
    <row r="100" spans="1:6" ht="12.75">
      <c r="A100" s="108">
        <f t="shared" si="1"/>
        <v>0</v>
      </c>
      <c r="B100">
        <f>verrekening!C110</f>
        <v>0</v>
      </c>
      <c r="C100" s="109">
        <f>verrekening!D110</f>
        <v>0</v>
      </c>
      <c r="D100" s="109">
        <f>verrekening!E110</f>
        <v>0</v>
      </c>
      <c r="E100" s="108">
        <f>verrekening!F110</f>
        <v>0</v>
      </c>
      <c r="F100" s="108">
        <f>verrekening!G110</f>
        <v>0</v>
      </c>
    </row>
    <row r="101" spans="1:6" ht="12.75">
      <c r="A101" s="108">
        <f t="shared" si="1"/>
        <v>0</v>
      </c>
      <c r="B101">
        <f>verrekening!C111</f>
        <v>0</v>
      </c>
      <c r="C101" s="109">
        <f>verrekening!D111</f>
        <v>0</v>
      </c>
      <c r="D101" s="109">
        <f>verrekening!E111</f>
        <v>0</v>
      </c>
      <c r="E101" s="108">
        <f>verrekening!F111</f>
        <v>0</v>
      </c>
      <c r="F101" s="108">
        <f>verrekening!G111</f>
        <v>0</v>
      </c>
    </row>
    <row r="102" spans="1:6" ht="12.75">
      <c r="A102" s="108">
        <f t="shared" si="1"/>
        <v>0</v>
      </c>
      <c r="B102">
        <f>verrekening!C112</f>
        <v>0</v>
      </c>
      <c r="C102" s="109">
        <f>verrekening!D112</f>
        <v>0</v>
      </c>
      <c r="D102" s="109">
        <f>verrekening!E112</f>
        <v>0</v>
      </c>
      <c r="E102" s="108">
        <f>verrekening!F112</f>
        <v>0</v>
      </c>
      <c r="F102" s="108">
        <f>verrekening!G112</f>
        <v>0</v>
      </c>
    </row>
    <row r="103" spans="1:6" ht="12.75">
      <c r="A103" s="108">
        <f t="shared" si="1"/>
        <v>0</v>
      </c>
      <c r="B103">
        <f>verrekening!C113</f>
        <v>0</v>
      </c>
      <c r="C103" s="109">
        <f>verrekening!D113</f>
        <v>0</v>
      </c>
      <c r="D103" s="109">
        <f>verrekening!E113</f>
        <v>0</v>
      </c>
      <c r="E103" s="108">
        <f>verrekening!F113</f>
        <v>0</v>
      </c>
      <c r="F103" s="108">
        <f>verrekening!G113</f>
        <v>0</v>
      </c>
    </row>
    <row r="104" spans="1:6" ht="12.75">
      <c r="A104" s="108">
        <f>A103</f>
        <v>0</v>
      </c>
      <c r="B104">
        <f>verrekening!C114</f>
        <v>0</v>
      </c>
      <c r="C104" s="109">
        <f>verrekening!D114</f>
        <v>0</v>
      </c>
      <c r="D104" s="109">
        <f>verrekening!E114</f>
        <v>0</v>
      </c>
      <c r="E104" s="108">
        <f>verrekening!F114</f>
        <v>0</v>
      </c>
      <c r="F104" s="108">
        <f>verrekening!G114</f>
        <v>0</v>
      </c>
    </row>
  </sheetData>
  <sheetProtection password="F36C"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53"/>
  <sheetViews>
    <sheetView showGridLines="0" tabSelected="1" workbookViewId="0" topLeftCell="A1">
      <selection activeCell="D6" sqref="D6"/>
    </sheetView>
  </sheetViews>
  <sheetFormatPr defaultColWidth="9.140625" defaultRowHeight="12.75"/>
  <cols>
    <col min="1" max="1" width="2.140625" style="8" customWidth="1"/>
    <col min="2" max="2" width="19.57421875" style="8" customWidth="1"/>
    <col min="3" max="3" width="18.7109375" style="8" customWidth="1"/>
    <col min="4" max="4" width="18.8515625" style="8" customWidth="1"/>
    <col min="5" max="5" width="14.28125" style="8" customWidth="1"/>
    <col min="6" max="6" width="16.00390625" style="8" bestFit="1" customWidth="1"/>
    <col min="7" max="16384" width="9.140625" style="8" customWidth="1"/>
  </cols>
  <sheetData>
    <row r="1" spans="3:8" ht="21" customHeight="1">
      <c r="C1" s="33" t="str">
        <f>IF(H1=TRUE,"      Invulvelden gekleurd","      Invulvelden niet gekleurd tbv printen")</f>
        <v>      Invulvelden gekleurd</v>
      </c>
      <c r="H1" s="49" t="b">
        <v>1</v>
      </c>
    </row>
    <row r="2" ht="21" customHeight="1"/>
    <row r="3" ht="15">
      <c r="B3" s="21" t="s">
        <v>40</v>
      </c>
    </row>
    <row r="4" ht="11.25"/>
    <row r="5" ht="11.25">
      <c r="B5" s="7" t="s">
        <v>39</v>
      </c>
    </row>
    <row r="6" ht="11.25">
      <c r="B6" s="7" t="s">
        <v>38</v>
      </c>
    </row>
    <row r="7" ht="11.25">
      <c r="B7" s="7"/>
    </row>
    <row r="8" ht="11.25">
      <c r="B8" s="48" t="s">
        <v>37</v>
      </c>
    </row>
    <row r="9" ht="11.25">
      <c r="B9" s="9"/>
    </row>
    <row r="10" spans="2:6" ht="11.25">
      <c r="B10" s="47"/>
      <c r="C10" s="10"/>
      <c r="D10" s="10"/>
      <c r="E10" s="10"/>
      <c r="F10" s="11"/>
    </row>
    <row r="11" spans="2:6" ht="11.25">
      <c r="B11" s="12" t="s">
        <v>18</v>
      </c>
      <c r="C11" s="13"/>
      <c r="D11" s="13"/>
      <c r="E11" s="13"/>
      <c r="F11" s="14"/>
    </row>
    <row r="12" spans="2:6" ht="12.75">
      <c r="B12" s="36" t="s">
        <v>2</v>
      </c>
      <c r="C12" s="143"/>
      <c r="D12" s="140"/>
      <c r="E12" s="141"/>
      <c r="F12" s="142"/>
    </row>
    <row r="13" spans="2:6" ht="12.75">
      <c r="B13" s="36" t="s">
        <v>3</v>
      </c>
      <c r="C13" s="143"/>
      <c r="D13" s="140"/>
      <c r="E13" s="141"/>
      <c r="F13" s="142"/>
    </row>
    <row r="14" spans="2:6" ht="12.75">
      <c r="B14" s="36" t="s">
        <v>4</v>
      </c>
      <c r="C14" s="143"/>
      <c r="D14" s="140"/>
      <c r="E14" s="141"/>
      <c r="F14" s="142"/>
    </row>
    <row r="15" spans="2:6" ht="12.75">
      <c r="B15" s="36" t="s">
        <v>5</v>
      </c>
      <c r="C15" s="143"/>
      <c r="D15" s="140"/>
      <c r="E15" s="141"/>
      <c r="F15" s="142"/>
    </row>
    <row r="16" spans="2:6" ht="12.75">
      <c r="B16" s="36" t="s">
        <v>26</v>
      </c>
      <c r="C16" s="139"/>
      <c r="D16" s="140"/>
      <c r="E16" s="141"/>
      <c r="F16" s="142"/>
    </row>
    <row r="17" spans="2:6" ht="12.75">
      <c r="B17" s="36" t="s">
        <v>13</v>
      </c>
      <c r="C17" s="143"/>
      <c r="D17" s="140"/>
      <c r="E17" s="141"/>
      <c r="F17" s="142"/>
    </row>
    <row r="18" spans="2:6" ht="11.25">
      <c r="B18" s="12" t="s">
        <v>0</v>
      </c>
      <c r="C18" s="18" t="s">
        <v>1</v>
      </c>
      <c r="D18" s="150"/>
      <c r="E18" s="151"/>
      <c r="F18" s="16"/>
    </row>
    <row r="19" spans="2:6" ht="11.25">
      <c r="B19" s="19" t="s">
        <v>29</v>
      </c>
      <c r="C19" s="20"/>
      <c r="D19" s="15"/>
      <c r="E19" s="28"/>
      <c r="F19" s="100" t="str">
        <f>specificatie!D107</f>
        <v>0</v>
      </c>
    </row>
    <row r="20" spans="2:3" ht="11.25">
      <c r="B20" s="13"/>
      <c r="C20" s="17"/>
    </row>
    <row r="22" spans="2:6" ht="22.5" customHeight="1">
      <c r="B22" s="158" t="s">
        <v>43</v>
      </c>
      <c r="C22" s="159"/>
      <c r="D22" s="159"/>
      <c r="E22" s="39" t="s">
        <v>25</v>
      </c>
      <c r="F22" s="40">
        <f>specificatie!E104</f>
        <v>0</v>
      </c>
    </row>
    <row r="23" spans="2:6" ht="22.5" customHeight="1" thickBot="1">
      <c r="B23" s="152" t="s">
        <v>36</v>
      </c>
      <c r="C23" s="153"/>
      <c r="D23" s="154"/>
      <c r="E23" s="102" t="s">
        <v>25</v>
      </c>
      <c r="F23" s="116">
        <f>specificatie!F104</f>
        <v>0</v>
      </c>
    </row>
    <row r="24" spans="2:6" ht="22.5" customHeight="1" thickTop="1">
      <c r="B24" s="137" t="s">
        <v>222</v>
      </c>
      <c r="C24" s="138"/>
      <c r="D24" s="110"/>
      <c r="E24" s="102" t="s">
        <v>25</v>
      </c>
      <c r="F24" s="98">
        <f>F23-F22</f>
        <v>0</v>
      </c>
    </row>
    <row r="25" spans="2:6" ht="22.5" customHeight="1" thickBot="1">
      <c r="B25" s="155" t="s">
        <v>35</v>
      </c>
      <c r="C25" s="156"/>
      <c r="D25" s="157"/>
      <c r="E25" s="102" t="s">
        <v>25</v>
      </c>
      <c r="F25" s="116">
        <f>specificatie!H104</f>
        <v>0</v>
      </c>
    </row>
    <row r="26" spans="2:6" ht="22.5" customHeight="1" thickTop="1">
      <c r="B26" s="152" t="s">
        <v>28</v>
      </c>
      <c r="C26" s="153"/>
      <c r="D26" s="37"/>
      <c r="E26" s="117" t="s">
        <v>25</v>
      </c>
      <c r="F26" s="98">
        <f>F24+F25</f>
        <v>0</v>
      </c>
    </row>
    <row r="27" spans="2:9" ht="22.5" customHeight="1">
      <c r="B27" s="152" t="s">
        <v>31</v>
      </c>
      <c r="C27" s="153"/>
      <c r="D27" s="154"/>
      <c r="E27" s="99" t="s">
        <v>32</v>
      </c>
      <c r="F27" s="42"/>
      <c r="I27" s="22"/>
    </row>
    <row r="28" spans="2:9" ht="22.5" customHeight="1">
      <c r="B28" s="152" t="s">
        <v>34</v>
      </c>
      <c r="C28" s="154"/>
      <c r="D28" s="154"/>
      <c r="E28" s="99" t="s">
        <v>33</v>
      </c>
      <c r="F28" s="43"/>
      <c r="I28" s="22"/>
    </row>
    <row r="29" spans="2:6" ht="22.5" customHeight="1">
      <c r="B29" s="152" t="s">
        <v>16</v>
      </c>
      <c r="C29" s="153"/>
      <c r="D29" s="154"/>
      <c r="E29" s="37"/>
      <c r="F29" s="43"/>
    </row>
    <row r="30" spans="2:11" ht="22.5" customHeight="1" thickBot="1">
      <c r="B30" s="44" t="s">
        <v>41</v>
      </c>
      <c r="C30" s="45"/>
      <c r="D30" s="45"/>
      <c r="E30" s="46" t="s">
        <v>25</v>
      </c>
      <c r="F30" s="41">
        <f>SUM(F26:F29)</f>
        <v>0</v>
      </c>
      <c r="H30" s="114"/>
      <c r="I30" s="114"/>
      <c r="J30" s="114"/>
      <c r="K30" s="114"/>
    </row>
    <row r="31" spans="2:11" ht="12" thickTop="1">
      <c r="B31" s="10"/>
      <c r="C31" s="10"/>
      <c r="D31" s="10"/>
      <c r="E31" s="10"/>
      <c r="F31" s="13"/>
      <c r="H31" s="114"/>
      <c r="I31" s="114"/>
      <c r="J31" s="114"/>
      <c r="K31" s="114"/>
    </row>
    <row r="32" spans="8:11" ht="11.25">
      <c r="H32" s="114"/>
      <c r="I32" s="114"/>
      <c r="J32" s="114"/>
      <c r="K32" s="114"/>
    </row>
    <row r="33" spans="8:11" ht="11.25">
      <c r="H33" s="114"/>
      <c r="I33" s="114"/>
      <c r="J33" s="114"/>
      <c r="K33" s="114"/>
    </row>
    <row r="34" spans="2:11" ht="11.25">
      <c r="B34" s="27" t="s">
        <v>20</v>
      </c>
      <c r="C34" s="24" t="s">
        <v>22</v>
      </c>
      <c r="D34" s="25"/>
      <c r="E34" s="25"/>
      <c r="F34" s="26"/>
      <c r="H34" s="114" t="s">
        <v>22</v>
      </c>
      <c r="I34" s="114" t="s">
        <v>23</v>
      </c>
      <c r="J34" s="114" t="s">
        <v>24</v>
      </c>
      <c r="K34" s="114"/>
    </row>
    <row r="35" spans="2:12" ht="61.5" customHeight="1">
      <c r="B35" s="147" t="s">
        <v>21</v>
      </c>
      <c r="C35" s="148"/>
      <c r="D35" s="148"/>
      <c r="E35" s="148"/>
      <c r="F35" s="149"/>
      <c r="H35" s="115"/>
      <c r="I35" s="115"/>
      <c r="J35" s="115"/>
      <c r="K35" s="115"/>
      <c r="L35" s="23"/>
    </row>
    <row r="36" spans="2:12" ht="11.25">
      <c r="B36" s="23"/>
      <c r="C36" s="23"/>
      <c r="D36" s="23"/>
      <c r="E36" s="23"/>
      <c r="F36" s="23"/>
      <c r="H36" s="23"/>
      <c r="I36" s="105"/>
      <c r="J36" s="105"/>
      <c r="K36" s="105"/>
      <c r="L36" s="23"/>
    </row>
    <row r="37" spans="2:12" ht="15.75" customHeight="1">
      <c r="B37" s="23"/>
      <c r="C37" s="23"/>
      <c r="D37" s="23"/>
      <c r="E37" s="23"/>
      <c r="F37" s="23"/>
      <c r="H37" s="23"/>
      <c r="I37" s="105"/>
      <c r="J37" s="105"/>
      <c r="K37" s="105"/>
      <c r="L37" s="23"/>
    </row>
    <row r="38" spans="8:12" ht="11.25">
      <c r="H38" s="23"/>
      <c r="I38" s="105"/>
      <c r="J38" s="105"/>
      <c r="K38" s="105"/>
      <c r="L38" s="23"/>
    </row>
    <row r="39" spans="2:11" ht="11.25">
      <c r="B39" s="1" t="s">
        <v>7</v>
      </c>
      <c r="C39" s="2"/>
      <c r="D39" s="2"/>
      <c r="E39" s="2"/>
      <c r="F39" s="3"/>
      <c r="I39" s="104"/>
      <c r="J39" s="104"/>
      <c r="K39" s="104"/>
    </row>
    <row r="40" spans="2:6" ht="11.25">
      <c r="B40" s="50"/>
      <c r="C40" s="51"/>
      <c r="D40" s="51"/>
      <c r="E40" s="4"/>
      <c r="F40" s="5"/>
    </row>
    <row r="41" spans="2:6" ht="11.25">
      <c r="B41" s="52"/>
      <c r="C41" s="53"/>
      <c r="D41" s="53"/>
      <c r="E41" s="4"/>
      <c r="F41" s="5"/>
    </row>
    <row r="42" spans="2:6" ht="11.25">
      <c r="B42" s="52"/>
      <c r="C42" s="53"/>
      <c r="D42" s="53"/>
      <c r="E42" s="4"/>
      <c r="F42" s="6" t="s">
        <v>8</v>
      </c>
    </row>
    <row r="43" spans="2:6" ht="11.25">
      <c r="B43" s="29" t="s">
        <v>19</v>
      </c>
      <c r="C43" s="30" t="s">
        <v>27</v>
      </c>
      <c r="D43" s="31"/>
      <c r="E43" s="10"/>
      <c r="F43" s="11"/>
    </row>
    <row r="44" spans="2:6" ht="12.75">
      <c r="B44" s="136"/>
      <c r="C44" s="144"/>
      <c r="D44" s="145"/>
      <c r="E44" s="145"/>
      <c r="F44" s="146"/>
    </row>
    <row r="46" spans="1:6" ht="11.25">
      <c r="A46" s="54"/>
      <c r="B46" s="54"/>
      <c r="C46" s="54"/>
      <c r="D46" s="54"/>
      <c r="E46" s="54"/>
      <c r="F46" s="54"/>
    </row>
    <row r="47" spans="1:6" ht="11.25">
      <c r="A47" s="54"/>
      <c r="B47" s="55"/>
      <c r="C47" s="56"/>
      <c r="D47" s="56"/>
      <c r="E47" s="56"/>
      <c r="F47" s="57"/>
    </row>
    <row r="48" spans="1:6" ht="11.25">
      <c r="A48" s="54"/>
      <c r="B48" s="58"/>
      <c r="C48" s="59"/>
      <c r="D48" s="59"/>
      <c r="E48" s="59"/>
      <c r="F48" s="60"/>
    </row>
    <row r="49" spans="1:6" ht="11.25">
      <c r="A49" s="54"/>
      <c r="B49" s="58"/>
      <c r="C49" s="59"/>
      <c r="D49" s="59"/>
      <c r="E49" s="59"/>
      <c r="F49" s="60"/>
    </row>
    <row r="50" spans="1:6" ht="11.25">
      <c r="A50" s="54"/>
      <c r="B50" s="61" t="s">
        <v>9</v>
      </c>
      <c r="C50" s="62"/>
      <c r="D50" s="62"/>
      <c r="E50" s="62"/>
      <c r="F50" s="63"/>
    </row>
    <row r="51" spans="1:6" ht="11.25">
      <c r="A51" s="54"/>
      <c r="B51" s="54"/>
      <c r="C51" s="54"/>
      <c r="D51" s="54"/>
      <c r="E51" s="54"/>
      <c r="F51" s="54"/>
    </row>
    <row r="53" ht="11.25">
      <c r="B53" s="32">
        <f>specificatie!C109</f>
      </c>
    </row>
  </sheetData>
  <sheetProtection password="F36C" sheet="1" objects="1" scenarios="1"/>
  <mergeCells count="17">
    <mergeCell ref="C44:F44"/>
    <mergeCell ref="B35:F35"/>
    <mergeCell ref="D18:E18"/>
    <mergeCell ref="B26:C26"/>
    <mergeCell ref="B29:D29"/>
    <mergeCell ref="B25:D25"/>
    <mergeCell ref="B27:D27"/>
    <mergeCell ref="B28:D28"/>
    <mergeCell ref="B22:D22"/>
    <mergeCell ref="B23:D23"/>
    <mergeCell ref="B24:C24"/>
    <mergeCell ref="C16:F16"/>
    <mergeCell ref="C17:F17"/>
    <mergeCell ref="C12:F12"/>
    <mergeCell ref="C13:F13"/>
    <mergeCell ref="C14:F14"/>
    <mergeCell ref="C15:F15"/>
  </mergeCells>
  <conditionalFormatting sqref="E42:F42">
    <cfRule type="expression" priority="1" dxfId="0" stopIfTrue="1">
      <formula>$D$60=TRUE</formula>
    </cfRule>
  </conditionalFormatting>
  <conditionalFormatting sqref="C34 B44:F44 F27:F29 D18:E18 C12:D17">
    <cfRule type="expression" priority="2" dxfId="1" stopIfTrue="1">
      <formula>$H$1=TRUE</formula>
    </cfRule>
  </conditionalFormatting>
  <conditionalFormatting sqref="B8 C1">
    <cfRule type="expression" priority="3" dxfId="2" stopIfTrue="1">
      <formula>$D$32=TRUE</formula>
    </cfRule>
  </conditionalFormatting>
  <dataValidations count="3">
    <dataValidation type="list" allowBlank="1" showInputMessage="1" showErrorMessage="1" sqref="C34">
      <formula1>$H$34:$J$34</formula1>
    </dataValidation>
    <dataValidation type="whole" operator="lessThan" allowBlank="1" showInputMessage="1" showErrorMessage="1" error="Hier een negatief bedrag invoeren" sqref="F27">
      <formula1>0</formula1>
    </dataValidation>
    <dataValidation type="whole" operator="greaterThan" allowBlank="1" showInputMessage="1" showErrorMessage="1" error="Hier een positief bedrag invoeren" sqref="F28">
      <formula1>0</formula1>
    </dataValidation>
  </dataValidations>
  <printOptions/>
  <pageMargins left="0.75" right="0.75" top="1" bottom="1" header="0.5" footer="0.5"/>
  <pageSetup horizontalDpi="600" verticalDpi="600" orientation="portrait" paperSize="9" scale="96" r:id="rId3"/>
  <rowBreaks count="1" manualBreakCount="1">
    <brk id="53" max="255" man="1"/>
  </rowBreaks>
  <colBreaks count="1" manualBreakCount="1">
    <brk id="6"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M121"/>
  <sheetViews>
    <sheetView showGridLines="0" workbookViewId="0" topLeftCell="A1">
      <pane ySplit="3" topLeftCell="BM4" activePane="bottomLeft" state="frozen"/>
      <selection pane="topLeft" activeCell="A1" sqref="A1"/>
      <selection pane="bottomLeft" activeCell="D2" sqref="D2"/>
    </sheetView>
  </sheetViews>
  <sheetFormatPr defaultColWidth="9.140625" defaultRowHeight="12.75"/>
  <cols>
    <col min="1" max="1" width="5.57421875" style="66" customWidth="1"/>
    <col min="2" max="2" width="8.00390625" style="66" customWidth="1"/>
    <col min="3" max="3" width="40.00390625" style="66" customWidth="1"/>
    <col min="4" max="4" width="20.57421875" style="66" customWidth="1"/>
    <col min="5" max="5" width="16.8515625" style="87" customWidth="1"/>
    <col min="6" max="7" width="15.28125" style="87" customWidth="1"/>
    <col min="8" max="8" width="15.421875" style="87" customWidth="1"/>
    <col min="9" max="9" width="17.57421875" style="87" customWidth="1"/>
    <col min="10" max="10" width="15.8515625" style="66" hidden="1" customWidth="1"/>
    <col min="11" max="11" width="10.7109375" style="66" hidden="1" customWidth="1"/>
    <col min="12" max="14" width="9.140625" style="66" hidden="1" customWidth="1"/>
    <col min="15" max="16384" width="9.140625" style="66" customWidth="1"/>
  </cols>
  <sheetData>
    <row r="1" spans="1:12" ht="15">
      <c r="A1" s="64" t="s">
        <v>42</v>
      </c>
      <c r="B1" s="54"/>
      <c r="C1" s="54"/>
      <c r="D1" s="54"/>
      <c r="E1" s="65"/>
      <c r="F1" s="65"/>
      <c r="G1" s="65"/>
      <c r="H1" s="65"/>
      <c r="I1" s="65"/>
      <c r="L1" s="66" t="b">
        <f>voorblad!H1</f>
        <v>1</v>
      </c>
    </row>
    <row r="2" spans="1:9" ht="19.5" customHeight="1">
      <c r="A2" s="67">
        <f>voorblad!C12</f>
        <v>0</v>
      </c>
      <c r="B2" s="54"/>
      <c r="C2" s="54"/>
      <c r="D2" s="54"/>
      <c r="E2" s="65"/>
      <c r="F2" s="68" t="s">
        <v>1</v>
      </c>
      <c r="G2" s="68"/>
      <c r="H2" s="65"/>
      <c r="I2" s="69">
        <f>voorblad!D18</f>
        <v>0</v>
      </c>
    </row>
    <row r="3" spans="1:9" ht="64.5" customHeight="1">
      <c r="A3" s="70" t="s">
        <v>14</v>
      </c>
      <c r="B3" s="70" t="s">
        <v>15</v>
      </c>
      <c r="C3" s="71" t="s">
        <v>11</v>
      </c>
      <c r="D3" s="71" t="s">
        <v>12</v>
      </c>
      <c r="E3" s="72" t="s">
        <v>10</v>
      </c>
      <c r="F3" s="72" t="s">
        <v>121</v>
      </c>
      <c r="G3" s="72" t="s">
        <v>135</v>
      </c>
      <c r="H3" s="72" t="s">
        <v>122</v>
      </c>
      <c r="I3" s="72" t="s">
        <v>128</v>
      </c>
    </row>
    <row r="4" spans="1:13" ht="12.75">
      <c r="A4" s="73">
        <v>1</v>
      </c>
      <c r="B4" s="106"/>
      <c r="C4" s="73">
        <f>IF(B4="","",VLOOKUP(B4,Uzovicode!$A$2:$D$119,2,FALSE))</f>
      </c>
      <c r="D4" s="73">
        <f>IF(B4="","",VLOOKUP(B4,Uzovicode!$A$2:$F$119,3,FALSE))</f>
      </c>
      <c r="E4" s="38"/>
      <c r="F4" s="38"/>
      <c r="G4" s="111">
        <f>F4-E4</f>
        <v>0</v>
      </c>
      <c r="H4" s="38"/>
      <c r="I4" s="74">
        <f>G4+H4</f>
        <v>0</v>
      </c>
      <c r="J4" s="75">
        <f>I4*A4+B4*A4+H4+F4</f>
        <v>0</v>
      </c>
      <c r="K4" s="66">
        <f aca="true" t="shared" si="0" ref="K4:K35">IF(I4=0,0,IF(I4+B4&lt;&gt;I4,0,1))</f>
        <v>0</v>
      </c>
      <c r="M4" s="66">
        <f>Uzovicode!A2</f>
        <v>101</v>
      </c>
    </row>
    <row r="5" spans="1:13" ht="12.75">
      <c r="A5" s="76">
        <f>A4+1</f>
        <v>2</v>
      </c>
      <c r="B5" s="106"/>
      <c r="C5" s="76">
        <f>IF(B5="","",VLOOKUP(B5,Uzovicode!$A$2:$D$119,2,FALSE))</f>
      </c>
      <c r="D5" s="76">
        <f>IF(B5="","",VLOOKUP(B5,Uzovicode!$A$2:$F$119,3,FALSE))</f>
      </c>
      <c r="E5" s="38"/>
      <c r="F5" s="38"/>
      <c r="G5" s="111">
        <f aca="true" t="shared" si="1" ref="G5:G68">F5-E5</f>
        <v>0</v>
      </c>
      <c r="H5" s="38"/>
      <c r="I5" s="74">
        <f aca="true" t="shared" si="2" ref="I5:I68">G5+H5</f>
        <v>0</v>
      </c>
      <c r="J5" s="75">
        <f aca="true" t="shared" si="3" ref="J5:J68">I5*A5+B5*A5+H5+F5</f>
        <v>0</v>
      </c>
      <c r="K5" s="66">
        <f t="shared" si="0"/>
        <v>0</v>
      </c>
      <c r="M5" s="66">
        <f>Uzovicode!A3</f>
        <v>104</v>
      </c>
    </row>
    <row r="6" spans="1:13" ht="12.75">
      <c r="A6" s="76">
        <f aca="true" t="shared" si="4" ref="A6:A57">A5+1</f>
        <v>3</v>
      </c>
      <c r="B6" s="106"/>
      <c r="C6" s="76">
        <f>IF(B6="","",VLOOKUP(B6,Uzovicode!$A$2:$D$119,2,FALSE))</f>
      </c>
      <c r="D6" s="76">
        <f>IF(B6="","",VLOOKUP(B6,Uzovicode!$A$2:$F$119,3,FALSE))</f>
      </c>
      <c r="E6" s="38"/>
      <c r="F6" s="38"/>
      <c r="G6" s="111">
        <f t="shared" si="1"/>
        <v>0</v>
      </c>
      <c r="H6" s="38"/>
      <c r="I6" s="74">
        <f t="shared" si="2"/>
        <v>0</v>
      </c>
      <c r="J6" s="75">
        <f t="shared" si="3"/>
        <v>0</v>
      </c>
      <c r="K6" s="66">
        <f t="shared" si="0"/>
        <v>0</v>
      </c>
      <c r="M6" s="66">
        <f>Uzovicode!A4</f>
        <v>201</v>
      </c>
    </row>
    <row r="7" spans="1:13" ht="12.75">
      <c r="A7" s="76">
        <f t="shared" si="4"/>
        <v>4</v>
      </c>
      <c r="B7" s="106"/>
      <c r="C7" s="76">
        <f>IF(B7="","",VLOOKUP(B7,Uzovicode!$A$2:$D$119,2,FALSE))</f>
      </c>
      <c r="D7" s="76">
        <f>IF(B7="","",VLOOKUP(B7,Uzovicode!$A$2:$F$119,3,FALSE))</f>
      </c>
      <c r="E7" s="38"/>
      <c r="F7" s="38"/>
      <c r="G7" s="111">
        <f t="shared" si="1"/>
        <v>0</v>
      </c>
      <c r="H7" s="38"/>
      <c r="I7" s="74">
        <f t="shared" si="2"/>
        <v>0</v>
      </c>
      <c r="J7" s="75">
        <f t="shared" si="3"/>
        <v>0</v>
      </c>
      <c r="K7" s="66">
        <f t="shared" si="0"/>
        <v>0</v>
      </c>
      <c r="M7" s="66">
        <f>Uzovicode!A5</f>
        <v>203</v>
      </c>
    </row>
    <row r="8" spans="1:13" ht="12.75">
      <c r="A8" s="76">
        <f t="shared" si="4"/>
        <v>5</v>
      </c>
      <c r="B8" s="106"/>
      <c r="C8" s="76">
        <f>IF(B8="","",VLOOKUP(B8,Uzovicode!$A$2:$D$119,2,FALSE))</f>
      </c>
      <c r="D8" s="76">
        <f>IF(B8="","",VLOOKUP(B8,Uzovicode!$A$2:$F$119,3,FALSE))</f>
      </c>
      <c r="E8" s="38"/>
      <c r="F8" s="38"/>
      <c r="G8" s="111">
        <f t="shared" si="1"/>
        <v>0</v>
      </c>
      <c r="H8" s="38"/>
      <c r="I8" s="74">
        <f t="shared" si="2"/>
        <v>0</v>
      </c>
      <c r="J8" s="75">
        <f t="shared" si="3"/>
        <v>0</v>
      </c>
      <c r="K8" s="66">
        <f t="shared" si="0"/>
        <v>0</v>
      </c>
      <c r="M8" s="66">
        <f>Uzovicode!A6</f>
        <v>211</v>
      </c>
    </row>
    <row r="9" spans="1:13" ht="12.75">
      <c r="A9" s="76">
        <f t="shared" si="4"/>
        <v>6</v>
      </c>
      <c r="B9" s="106"/>
      <c r="C9" s="76">
        <f>IF(B9="","",VLOOKUP(B9,Uzovicode!$A$2:$D$119,2,FALSE))</f>
      </c>
      <c r="D9" s="76">
        <f>IF(B9="","",VLOOKUP(B9,Uzovicode!$A$2:$F$119,3,FALSE))</f>
      </c>
      <c r="E9" s="38"/>
      <c r="F9" s="38"/>
      <c r="G9" s="111">
        <f t="shared" si="1"/>
        <v>0</v>
      </c>
      <c r="H9" s="38"/>
      <c r="I9" s="74">
        <f t="shared" si="2"/>
        <v>0</v>
      </c>
      <c r="J9" s="75">
        <f t="shared" si="3"/>
        <v>0</v>
      </c>
      <c r="K9" s="66">
        <f t="shared" si="0"/>
        <v>0</v>
      </c>
      <c r="M9" s="66">
        <f>Uzovicode!A7</f>
        <v>212</v>
      </c>
    </row>
    <row r="10" spans="1:13" ht="12.75">
      <c r="A10" s="76">
        <f t="shared" si="4"/>
        <v>7</v>
      </c>
      <c r="B10" s="106"/>
      <c r="C10" s="76">
        <f>IF(B10="","",VLOOKUP(B10,Uzovicode!$A$2:$D$119,2,FALSE))</f>
      </c>
      <c r="D10" s="76">
        <f>IF(B10="","",VLOOKUP(B10,Uzovicode!$A$2:$F$119,3,FALSE))</f>
      </c>
      <c r="E10" s="38"/>
      <c r="F10" s="38"/>
      <c r="G10" s="111">
        <f t="shared" si="1"/>
        <v>0</v>
      </c>
      <c r="H10" s="38"/>
      <c r="I10" s="74">
        <f t="shared" si="2"/>
        <v>0</v>
      </c>
      <c r="J10" s="75">
        <f t="shared" si="3"/>
        <v>0</v>
      </c>
      <c r="K10" s="66">
        <f t="shared" si="0"/>
        <v>0</v>
      </c>
      <c r="M10" s="66">
        <f>Uzovicode!A8</f>
        <v>218</v>
      </c>
    </row>
    <row r="11" spans="1:13" ht="12.75">
      <c r="A11" s="76">
        <f t="shared" si="4"/>
        <v>8</v>
      </c>
      <c r="B11" s="106"/>
      <c r="C11" s="76">
        <f>IF(B11="","",VLOOKUP(B11,Uzovicode!$A$2:$D$119,2,FALSE))</f>
      </c>
      <c r="D11" s="76">
        <f>IF(B11="","",VLOOKUP(B11,Uzovicode!$A$2:$F$119,3,FALSE))</f>
      </c>
      <c r="E11" s="38"/>
      <c r="F11" s="38"/>
      <c r="G11" s="111">
        <f t="shared" si="1"/>
        <v>0</v>
      </c>
      <c r="H11" s="38"/>
      <c r="I11" s="74">
        <f t="shared" si="2"/>
        <v>0</v>
      </c>
      <c r="J11" s="75">
        <f t="shared" si="3"/>
        <v>0</v>
      </c>
      <c r="K11" s="66">
        <f t="shared" si="0"/>
        <v>0</v>
      </c>
      <c r="M11" s="66">
        <f>Uzovicode!A9</f>
        <v>304</v>
      </c>
    </row>
    <row r="12" spans="1:13" ht="12.75">
      <c r="A12" s="76">
        <f t="shared" si="4"/>
        <v>9</v>
      </c>
      <c r="B12" s="106"/>
      <c r="C12" s="76">
        <f>IF(B12="","",VLOOKUP(B12,Uzovicode!$A$2:$D$119,2,FALSE))</f>
      </c>
      <c r="D12" s="76">
        <f>IF(B12="","",VLOOKUP(B12,Uzovicode!$A$2:$F$119,3,FALSE))</f>
      </c>
      <c r="E12" s="38"/>
      <c r="F12" s="38"/>
      <c r="G12" s="111">
        <f t="shared" si="1"/>
        <v>0</v>
      </c>
      <c r="H12" s="38"/>
      <c r="I12" s="74">
        <f t="shared" si="2"/>
        <v>0</v>
      </c>
      <c r="J12" s="75">
        <f t="shared" si="3"/>
        <v>0</v>
      </c>
      <c r="K12" s="66">
        <f t="shared" si="0"/>
        <v>0</v>
      </c>
      <c r="M12" s="66">
        <f>Uzovicode!A10</f>
        <v>403</v>
      </c>
    </row>
    <row r="13" spans="1:13" ht="12.75">
      <c r="A13" s="76">
        <f t="shared" si="4"/>
        <v>10</v>
      </c>
      <c r="B13" s="106"/>
      <c r="C13" s="76">
        <f>IF(B13="","",VLOOKUP(B13,Uzovicode!$A$2:$D$119,2,FALSE))</f>
      </c>
      <c r="D13" s="76">
        <f>IF(B13="","",VLOOKUP(B13,Uzovicode!$A$2:$F$119,3,FALSE))</f>
      </c>
      <c r="E13" s="38"/>
      <c r="F13" s="38"/>
      <c r="G13" s="111">
        <f t="shared" si="1"/>
        <v>0</v>
      </c>
      <c r="H13" s="38"/>
      <c r="I13" s="74">
        <f t="shared" si="2"/>
        <v>0</v>
      </c>
      <c r="J13" s="75">
        <f t="shared" si="3"/>
        <v>0</v>
      </c>
      <c r="K13" s="66">
        <f t="shared" si="0"/>
        <v>0</v>
      </c>
      <c r="M13" s="66">
        <f>Uzovicode!A11</f>
        <v>408</v>
      </c>
    </row>
    <row r="14" spans="1:13" ht="12.75">
      <c r="A14" s="76">
        <f t="shared" si="4"/>
        <v>11</v>
      </c>
      <c r="B14" s="106"/>
      <c r="C14" s="76">
        <f>IF(B14="","",VLOOKUP(B14,Uzovicode!$A$2:$D$119,2,FALSE))</f>
      </c>
      <c r="D14" s="76">
        <f>IF(B14="","",VLOOKUP(B14,Uzovicode!$A$2:$F$119,3,FALSE))</f>
      </c>
      <c r="E14" s="38"/>
      <c r="F14" s="38"/>
      <c r="G14" s="111">
        <f t="shared" si="1"/>
        <v>0</v>
      </c>
      <c r="H14" s="38"/>
      <c r="I14" s="74">
        <f t="shared" si="2"/>
        <v>0</v>
      </c>
      <c r="J14" s="75">
        <f t="shared" si="3"/>
        <v>0</v>
      </c>
      <c r="K14" s="66">
        <f t="shared" si="0"/>
        <v>0</v>
      </c>
      <c r="M14" s="66">
        <f>Uzovicode!A12</f>
        <v>420</v>
      </c>
    </row>
    <row r="15" spans="1:13" ht="12.75">
      <c r="A15" s="76">
        <f t="shared" si="4"/>
        <v>12</v>
      </c>
      <c r="B15" s="106"/>
      <c r="C15" s="76">
        <f>IF(B15="","",VLOOKUP(B15,Uzovicode!$A$2:$D$119,2,FALSE))</f>
      </c>
      <c r="D15" s="76">
        <f>IF(B15="","",VLOOKUP(B15,Uzovicode!$A$2:$F$119,3,FALSE))</f>
      </c>
      <c r="E15" s="38"/>
      <c r="F15" s="38"/>
      <c r="G15" s="111">
        <f t="shared" si="1"/>
        <v>0</v>
      </c>
      <c r="H15" s="38"/>
      <c r="I15" s="74">
        <f t="shared" si="2"/>
        <v>0</v>
      </c>
      <c r="J15" s="75">
        <f t="shared" si="3"/>
        <v>0</v>
      </c>
      <c r="K15" s="66">
        <f t="shared" si="0"/>
        <v>0</v>
      </c>
      <c r="M15" s="66">
        <f>Uzovicode!A13</f>
        <v>441</v>
      </c>
    </row>
    <row r="16" spans="1:13" ht="12.75">
      <c r="A16" s="76">
        <f t="shared" si="4"/>
        <v>13</v>
      </c>
      <c r="B16" s="106"/>
      <c r="C16" s="76">
        <f>IF(B16="","",VLOOKUP(B16,Uzovicode!$A$2:$D$119,2,FALSE))</f>
      </c>
      <c r="D16" s="76">
        <f>IF(B16="","",VLOOKUP(B16,Uzovicode!$A$2:$F$119,3,FALSE))</f>
      </c>
      <c r="E16" s="38"/>
      <c r="F16" s="38"/>
      <c r="G16" s="111">
        <f t="shared" si="1"/>
        <v>0</v>
      </c>
      <c r="H16" s="38"/>
      <c r="I16" s="74">
        <f t="shared" si="2"/>
        <v>0</v>
      </c>
      <c r="J16" s="75">
        <f t="shared" si="3"/>
        <v>0</v>
      </c>
      <c r="K16" s="66">
        <f t="shared" si="0"/>
        <v>0</v>
      </c>
      <c r="M16" s="66">
        <f>Uzovicode!A14</f>
        <v>454</v>
      </c>
    </row>
    <row r="17" spans="1:13" ht="12.75">
      <c r="A17" s="76">
        <f t="shared" si="4"/>
        <v>14</v>
      </c>
      <c r="B17" s="106"/>
      <c r="C17" s="76">
        <f>IF(B17="","",VLOOKUP(B17,Uzovicode!$A$2:$D$119,2,FALSE))</f>
      </c>
      <c r="D17" s="76">
        <f>IF(B17="","",VLOOKUP(B17,Uzovicode!$A$2:$F$119,3,FALSE))</f>
      </c>
      <c r="E17" s="38"/>
      <c r="F17" s="38"/>
      <c r="G17" s="111">
        <f t="shared" si="1"/>
        <v>0</v>
      </c>
      <c r="H17" s="38"/>
      <c r="I17" s="74">
        <f t="shared" si="2"/>
        <v>0</v>
      </c>
      <c r="J17" s="75">
        <f t="shared" si="3"/>
        <v>0</v>
      </c>
      <c r="K17" s="66">
        <f t="shared" si="0"/>
        <v>0</v>
      </c>
      <c r="M17" s="66">
        <f>Uzovicode!A15</f>
        <v>601</v>
      </c>
    </row>
    <row r="18" spans="1:13" ht="12.75">
      <c r="A18" s="76">
        <f t="shared" si="4"/>
        <v>15</v>
      </c>
      <c r="B18" s="106"/>
      <c r="C18" s="76">
        <f>IF(B18="","",VLOOKUP(B18,Uzovicode!$A$2:$D$119,2,FALSE))</f>
      </c>
      <c r="D18" s="76">
        <f>IF(B18="","",VLOOKUP(B18,Uzovicode!$A$2:$F$119,3,FALSE))</f>
      </c>
      <c r="E18" s="38"/>
      <c r="F18" s="38"/>
      <c r="G18" s="111">
        <f t="shared" si="1"/>
        <v>0</v>
      </c>
      <c r="H18" s="38"/>
      <c r="I18" s="74">
        <f t="shared" si="2"/>
        <v>0</v>
      </c>
      <c r="J18" s="75">
        <f t="shared" si="3"/>
        <v>0</v>
      </c>
      <c r="K18" s="66">
        <f t="shared" si="0"/>
        <v>0</v>
      </c>
      <c r="M18" s="66">
        <f>Uzovicode!A16</f>
        <v>603</v>
      </c>
    </row>
    <row r="19" spans="1:13" ht="12.75">
      <c r="A19" s="76">
        <f t="shared" si="4"/>
        <v>16</v>
      </c>
      <c r="B19" s="106"/>
      <c r="C19" s="76">
        <f>IF(B19="","",VLOOKUP(B19,Uzovicode!$A$2:$D$119,2,FALSE))</f>
      </c>
      <c r="D19" s="76">
        <f>IF(B19="","",VLOOKUP(B19,Uzovicode!$A$2:$F$119,3,FALSE))</f>
      </c>
      <c r="E19" s="38"/>
      <c r="F19" s="38"/>
      <c r="G19" s="111">
        <f t="shared" si="1"/>
        <v>0</v>
      </c>
      <c r="H19" s="38"/>
      <c r="I19" s="74">
        <f t="shared" si="2"/>
        <v>0</v>
      </c>
      <c r="J19" s="75">
        <f t="shared" si="3"/>
        <v>0</v>
      </c>
      <c r="K19" s="66">
        <f t="shared" si="0"/>
        <v>0</v>
      </c>
      <c r="M19" s="66">
        <f>Uzovicode!A17</f>
        <v>604</v>
      </c>
    </row>
    <row r="20" spans="1:13" ht="12.75">
      <c r="A20" s="76">
        <f t="shared" si="4"/>
        <v>17</v>
      </c>
      <c r="B20" s="106"/>
      <c r="C20" s="76">
        <f>IF(B20="","",VLOOKUP(B20,Uzovicode!$A$2:$D$119,2,FALSE))</f>
      </c>
      <c r="D20" s="76">
        <f>IF(B20="","",VLOOKUP(B20,Uzovicode!$A$2:$F$119,3,FALSE))</f>
      </c>
      <c r="E20" s="38"/>
      <c r="F20" s="38"/>
      <c r="G20" s="111">
        <f t="shared" si="1"/>
        <v>0</v>
      </c>
      <c r="H20" s="38"/>
      <c r="I20" s="74">
        <f t="shared" si="2"/>
        <v>0</v>
      </c>
      <c r="J20" s="75">
        <f t="shared" si="3"/>
        <v>0</v>
      </c>
      <c r="K20" s="66">
        <f t="shared" si="0"/>
        <v>0</v>
      </c>
      <c r="M20" s="66">
        <f>Uzovicode!A18</f>
        <v>605</v>
      </c>
    </row>
    <row r="21" spans="1:13" ht="12.75">
      <c r="A21" s="76">
        <f t="shared" si="4"/>
        <v>18</v>
      </c>
      <c r="B21" s="106"/>
      <c r="C21" s="76">
        <f>IF(B21="","",VLOOKUP(B21,Uzovicode!$A$2:$D$119,2,FALSE))</f>
      </c>
      <c r="D21" s="76">
        <f>IF(B21="","",VLOOKUP(B21,Uzovicode!$A$2:$F$119,3,FALSE))</f>
      </c>
      <c r="E21" s="38"/>
      <c r="F21" s="38"/>
      <c r="G21" s="111">
        <f t="shared" si="1"/>
        <v>0</v>
      </c>
      <c r="H21" s="38"/>
      <c r="I21" s="74">
        <f t="shared" si="2"/>
        <v>0</v>
      </c>
      <c r="J21" s="75">
        <f t="shared" si="3"/>
        <v>0</v>
      </c>
      <c r="K21" s="66">
        <f t="shared" si="0"/>
        <v>0</v>
      </c>
      <c r="M21" s="66">
        <f>Uzovicode!A19</f>
        <v>606</v>
      </c>
    </row>
    <row r="22" spans="1:13" ht="12.75">
      <c r="A22" s="76">
        <f t="shared" si="4"/>
        <v>19</v>
      </c>
      <c r="B22" s="106"/>
      <c r="C22" s="76">
        <f>IF(B22="","",VLOOKUP(B22,Uzovicode!$A$2:$D$119,2,FALSE))</f>
      </c>
      <c r="D22" s="76">
        <f>IF(B22="","",VLOOKUP(B22,Uzovicode!$A$2:$F$119,3,FALSE))</f>
      </c>
      <c r="E22" s="38"/>
      <c r="F22" s="38"/>
      <c r="G22" s="111">
        <f t="shared" si="1"/>
        <v>0</v>
      </c>
      <c r="H22" s="38"/>
      <c r="I22" s="74">
        <f t="shared" si="2"/>
        <v>0</v>
      </c>
      <c r="J22" s="75">
        <f t="shared" si="3"/>
        <v>0</v>
      </c>
      <c r="K22" s="66">
        <f t="shared" si="0"/>
        <v>0</v>
      </c>
      <c r="M22" s="66">
        <f>Uzovicode!A20</f>
        <v>607</v>
      </c>
    </row>
    <row r="23" spans="1:13" ht="12.75">
      <c r="A23" s="76">
        <f t="shared" si="4"/>
        <v>20</v>
      </c>
      <c r="B23" s="106"/>
      <c r="C23" s="76">
        <f>IF(B23="","",VLOOKUP(B23,Uzovicode!$A$2:$D$119,2,FALSE))</f>
      </c>
      <c r="D23" s="76">
        <f>IF(B23="","",VLOOKUP(B23,Uzovicode!$A$2:$F$119,3,FALSE))</f>
      </c>
      <c r="E23" s="38"/>
      <c r="F23" s="38"/>
      <c r="G23" s="111">
        <f t="shared" si="1"/>
        <v>0</v>
      </c>
      <c r="H23" s="38"/>
      <c r="I23" s="74">
        <f t="shared" si="2"/>
        <v>0</v>
      </c>
      <c r="J23" s="75">
        <f t="shared" si="3"/>
        <v>0</v>
      </c>
      <c r="K23" s="66">
        <f t="shared" si="0"/>
        <v>0</v>
      </c>
      <c r="M23" s="66">
        <f>Uzovicode!A21</f>
        <v>609</v>
      </c>
    </row>
    <row r="24" spans="1:13" ht="12.75">
      <c r="A24" s="76">
        <f t="shared" si="4"/>
        <v>21</v>
      </c>
      <c r="B24" s="106"/>
      <c r="C24" s="76">
        <f>IF(B24="","",VLOOKUP(B24,Uzovicode!$A$2:$D$119,2,FALSE))</f>
      </c>
      <c r="D24" s="76">
        <f>IF(B24="","",VLOOKUP(B24,Uzovicode!$A$2:$F$119,3,FALSE))</f>
      </c>
      <c r="E24" s="38"/>
      <c r="F24" s="38"/>
      <c r="G24" s="111">
        <f t="shared" si="1"/>
        <v>0</v>
      </c>
      <c r="H24" s="38"/>
      <c r="I24" s="74">
        <f t="shared" si="2"/>
        <v>0</v>
      </c>
      <c r="J24" s="75">
        <f t="shared" si="3"/>
        <v>0</v>
      </c>
      <c r="K24" s="66">
        <f t="shared" si="0"/>
        <v>0</v>
      </c>
      <c r="M24" s="66">
        <f>Uzovicode!A22</f>
        <v>610</v>
      </c>
    </row>
    <row r="25" spans="1:13" ht="12.75">
      <c r="A25" s="76">
        <f t="shared" si="4"/>
        <v>22</v>
      </c>
      <c r="B25" s="106"/>
      <c r="C25" s="76">
        <f>IF(B25="","",VLOOKUP(B25,Uzovicode!$A$2:$D$119,2,FALSE))</f>
      </c>
      <c r="D25" s="76">
        <f>IF(B25="","",VLOOKUP(B25,Uzovicode!$A$2:$F$119,3,FALSE))</f>
      </c>
      <c r="E25" s="38"/>
      <c r="F25" s="38"/>
      <c r="G25" s="111">
        <f t="shared" si="1"/>
        <v>0</v>
      </c>
      <c r="H25" s="38"/>
      <c r="I25" s="74">
        <f t="shared" si="2"/>
        <v>0</v>
      </c>
      <c r="J25" s="75">
        <f t="shared" si="3"/>
        <v>0</v>
      </c>
      <c r="K25" s="66">
        <f t="shared" si="0"/>
        <v>0</v>
      </c>
      <c r="M25" s="66">
        <f>Uzovicode!A23</f>
        <v>699</v>
      </c>
    </row>
    <row r="26" spans="1:13" ht="12.75">
      <c r="A26" s="76">
        <f t="shared" si="4"/>
        <v>23</v>
      </c>
      <c r="B26" s="106"/>
      <c r="C26" s="76">
        <f>IF(B26="","",VLOOKUP(B26,Uzovicode!$A$2:$D$119,2,FALSE))</f>
      </c>
      <c r="D26" s="76">
        <f>IF(B26="","",VLOOKUP(B26,Uzovicode!$A$2:$F$119,3,FALSE))</f>
      </c>
      <c r="E26" s="38"/>
      <c r="F26" s="38"/>
      <c r="G26" s="111">
        <f t="shared" si="1"/>
        <v>0</v>
      </c>
      <c r="H26" s="38"/>
      <c r="I26" s="74">
        <f t="shared" si="2"/>
        <v>0</v>
      </c>
      <c r="J26" s="75">
        <f t="shared" si="3"/>
        <v>0</v>
      </c>
      <c r="K26" s="66">
        <f t="shared" si="0"/>
        <v>0</v>
      </c>
      <c r="M26" s="66">
        <f>Uzovicode!A24</f>
        <v>733</v>
      </c>
    </row>
    <row r="27" spans="1:13" ht="12.75">
      <c r="A27" s="76">
        <f t="shared" si="4"/>
        <v>24</v>
      </c>
      <c r="B27" s="106"/>
      <c r="C27" s="76">
        <f>IF(B27="","",VLOOKUP(B27,Uzovicode!$A$2:$D$119,2,FALSE))</f>
      </c>
      <c r="D27" s="76">
        <f>IF(B27="","",VLOOKUP(B27,Uzovicode!$A$2:$F$119,3,FALSE))</f>
      </c>
      <c r="E27" s="38"/>
      <c r="F27" s="38"/>
      <c r="G27" s="111">
        <f t="shared" si="1"/>
        <v>0</v>
      </c>
      <c r="H27" s="38"/>
      <c r="I27" s="74">
        <f t="shared" si="2"/>
        <v>0</v>
      </c>
      <c r="J27" s="75">
        <f t="shared" si="3"/>
        <v>0</v>
      </c>
      <c r="K27" s="66">
        <f t="shared" si="0"/>
        <v>0</v>
      </c>
      <c r="M27" s="66">
        <f>Uzovicode!A25</f>
        <v>734</v>
      </c>
    </row>
    <row r="28" spans="1:13" ht="12.75">
      <c r="A28" s="76">
        <f t="shared" si="4"/>
        <v>25</v>
      </c>
      <c r="B28" s="106"/>
      <c r="C28" s="76">
        <f>IF(B28="","",VLOOKUP(B28,Uzovicode!$A$2:$D$119,2,FALSE))</f>
      </c>
      <c r="D28" s="76">
        <f>IF(B28="","",VLOOKUP(B28,Uzovicode!$A$2:$F$119,3,FALSE))</f>
      </c>
      <c r="E28" s="38"/>
      <c r="F28" s="38"/>
      <c r="G28" s="111">
        <f t="shared" si="1"/>
        <v>0</v>
      </c>
      <c r="H28" s="38"/>
      <c r="I28" s="74">
        <f t="shared" si="2"/>
        <v>0</v>
      </c>
      <c r="J28" s="75">
        <f t="shared" si="3"/>
        <v>0</v>
      </c>
      <c r="K28" s="66">
        <f t="shared" si="0"/>
        <v>0</v>
      </c>
      <c r="M28" s="66">
        <f>Uzovicode!A26</f>
        <v>735</v>
      </c>
    </row>
    <row r="29" spans="1:13" ht="12.75">
      <c r="A29" s="76">
        <f t="shared" si="4"/>
        <v>26</v>
      </c>
      <c r="B29" s="106"/>
      <c r="C29" s="76">
        <f>IF(B29="","",VLOOKUP(B29,Uzovicode!$A$2:$D$119,2,FALSE))</f>
      </c>
      <c r="D29" s="76">
        <f>IF(B29="","",VLOOKUP(B29,Uzovicode!$A$2:$F$119,3,FALSE))</f>
      </c>
      <c r="E29" s="38"/>
      <c r="F29" s="38"/>
      <c r="G29" s="111">
        <f t="shared" si="1"/>
        <v>0</v>
      </c>
      <c r="H29" s="38"/>
      <c r="I29" s="74">
        <f t="shared" si="2"/>
        <v>0</v>
      </c>
      <c r="J29" s="75">
        <f t="shared" si="3"/>
        <v>0</v>
      </c>
      <c r="K29" s="66">
        <f t="shared" si="0"/>
        <v>0</v>
      </c>
      <c r="M29" s="66">
        <f>Uzovicode!A27</f>
        <v>736</v>
      </c>
    </row>
    <row r="30" spans="1:13" ht="12.75">
      <c r="A30" s="76">
        <f t="shared" si="4"/>
        <v>27</v>
      </c>
      <c r="B30" s="106"/>
      <c r="C30" s="76">
        <f>IF(B30="","",VLOOKUP(B30,Uzovicode!$A$2:$D$119,2,FALSE))</f>
      </c>
      <c r="D30" s="76">
        <f>IF(B30="","",VLOOKUP(B30,Uzovicode!$A$2:$F$119,3,FALSE))</f>
      </c>
      <c r="E30" s="38"/>
      <c r="F30" s="38"/>
      <c r="G30" s="111">
        <f t="shared" si="1"/>
        <v>0</v>
      </c>
      <c r="H30" s="38"/>
      <c r="I30" s="74">
        <f t="shared" si="2"/>
        <v>0</v>
      </c>
      <c r="J30" s="75">
        <f t="shared" si="3"/>
        <v>0</v>
      </c>
      <c r="K30" s="66">
        <f t="shared" si="0"/>
        <v>0</v>
      </c>
      <c r="M30" s="66">
        <f>Uzovicode!A28</f>
        <v>737</v>
      </c>
    </row>
    <row r="31" spans="1:13" ht="12.75">
      <c r="A31" s="76">
        <f t="shared" si="4"/>
        <v>28</v>
      </c>
      <c r="B31" s="106"/>
      <c r="C31" s="76">
        <f>IF(B31="","",VLOOKUP(B31,Uzovicode!$A$2:$D$119,2,FALSE))</f>
      </c>
      <c r="D31" s="76">
        <f>IF(B31="","",VLOOKUP(B31,Uzovicode!$A$2:$F$119,3,FALSE))</f>
      </c>
      <c r="E31" s="38"/>
      <c r="F31" s="38"/>
      <c r="G31" s="111">
        <f t="shared" si="1"/>
        <v>0</v>
      </c>
      <c r="H31" s="38"/>
      <c r="I31" s="74">
        <f t="shared" si="2"/>
        <v>0</v>
      </c>
      <c r="J31" s="75">
        <f t="shared" si="3"/>
        <v>0</v>
      </c>
      <c r="K31" s="66">
        <f t="shared" si="0"/>
        <v>0</v>
      </c>
      <c r="M31" s="66">
        <f>Uzovicode!A29</f>
        <v>738</v>
      </c>
    </row>
    <row r="32" spans="1:13" ht="12.75">
      <c r="A32" s="76">
        <f t="shared" si="4"/>
        <v>29</v>
      </c>
      <c r="B32" s="106"/>
      <c r="C32" s="76">
        <f>IF(B32="","",VLOOKUP(B32,Uzovicode!$A$2:$D$119,2,FALSE))</f>
      </c>
      <c r="D32" s="76">
        <f>IF(B32="","",VLOOKUP(B32,Uzovicode!$A$2:$F$119,3,FALSE))</f>
      </c>
      <c r="E32" s="38"/>
      <c r="F32" s="38"/>
      <c r="G32" s="111">
        <f t="shared" si="1"/>
        <v>0</v>
      </c>
      <c r="H32" s="38"/>
      <c r="I32" s="74">
        <f t="shared" si="2"/>
        <v>0</v>
      </c>
      <c r="J32" s="75">
        <f t="shared" si="3"/>
        <v>0</v>
      </c>
      <c r="K32" s="66">
        <f t="shared" si="0"/>
        <v>0</v>
      </c>
      <c r="M32" s="66">
        <f>Uzovicode!A30</f>
        <v>739</v>
      </c>
    </row>
    <row r="33" spans="1:13" ht="12.75">
      <c r="A33" s="76">
        <f t="shared" si="4"/>
        <v>30</v>
      </c>
      <c r="B33" s="106"/>
      <c r="C33" s="76">
        <f>IF(B33="","",VLOOKUP(B33,Uzovicode!$A$2:$D$119,2,FALSE))</f>
      </c>
      <c r="D33" s="76">
        <f>IF(B33="","",VLOOKUP(B33,Uzovicode!$A$2:$F$119,3,FALSE))</f>
      </c>
      <c r="E33" s="38"/>
      <c r="F33" s="38"/>
      <c r="G33" s="111">
        <f t="shared" si="1"/>
        <v>0</v>
      </c>
      <c r="H33" s="38"/>
      <c r="I33" s="74">
        <f t="shared" si="2"/>
        <v>0</v>
      </c>
      <c r="J33" s="75">
        <f t="shared" si="3"/>
        <v>0</v>
      </c>
      <c r="K33" s="66">
        <f t="shared" si="0"/>
        <v>0</v>
      </c>
      <c r="M33" s="66">
        <f>Uzovicode!A31</f>
        <v>740</v>
      </c>
    </row>
    <row r="34" spans="1:13" ht="12.75">
      <c r="A34" s="76">
        <f t="shared" si="4"/>
        <v>31</v>
      </c>
      <c r="B34" s="106"/>
      <c r="C34" s="76">
        <f>IF(B34="","",VLOOKUP(B34,Uzovicode!$A$2:$D$119,2,FALSE))</f>
      </c>
      <c r="D34" s="76">
        <f>IF(B34="","",VLOOKUP(B34,Uzovicode!$A$2:$F$119,3,FALSE))</f>
      </c>
      <c r="E34" s="38"/>
      <c r="F34" s="38"/>
      <c r="G34" s="111">
        <f t="shared" si="1"/>
        <v>0</v>
      </c>
      <c r="H34" s="38"/>
      <c r="I34" s="74">
        <f t="shared" si="2"/>
        <v>0</v>
      </c>
      <c r="J34" s="75">
        <f t="shared" si="3"/>
        <v>0</v>
      </c>
      <c r="K34" s="66">
        <f t="shared" si="0"/>
        <v>0</v>
      </c>
      <c r="M34" s="66">
        <f>Uzovicode!A32</f>
        <v>3311</v>
      </c>
    </row>
    <row r="35" spans="1:13" ht="12.75">
      <c r="A35" s="76">
        <f t="shared" si="4"/>
        <v>32</v>
      </c>
      <c r="B35" s="106"/>
      <c r="C35" s="76">
        <f>IF(B35="","",VLOOKUP(B35,Uzovicode!$A$2:$D$119,2,FALSE))</f>
      </c>
      <c r="D35" s="76">
        <f>IF(B35="","",VLOOKUP(B35,Uzovicode!$A$2:$F$119,3,FALSE))</f>
      </c>
      <c r="E35" s="38"/>
      <c r="F35" s="38"/>
      <c r="G35" s="111">
        <f t="shared" si="1"/>
        <v>0</v>
      </c>
      <c r="H35" s="38"/>
      <c r="I35" s="74">
        <f t="shared" si="2"/>
        <v>0</v>
      </c>
      <c r="J35" s="75">
        <f t="shared" si="3"/>
        <v>0</v>
      </c>
      <c r="K35" s="66">
        <f t="shared" si="0"/>
        <v>0</v>
      </c>
      <c r="M35" s="66">
        <f>Uzovicode!A33</f>
        <v>3312</v>
      </c>
    </row>
    <row r="36" spans="1:13" ht="12.75">
      <c r="A36" s="76">
        <f t="shared" si="4"/>
        <v>33</v>
      </c>
      <c r="B36" s="106"/>
      <c r="C36" s="76">
        <f>IF(B36="","",VLOOKUP(B36,Uzovicode!$A$2:$D$119,2,FALSE))</f>
      </c>
      <c r="D36" s="76">
        <f>IF(B36="","",VLOOKUP(B36,Uzovicode!$A$2:$F$119,3,FALSE))</f>
      </c>
      <c r="E36" s="38"/>
      <c r="F36" s="38"/>
      <c r="G36" s="111">
        <f t="shared" si="1"/>
        <v>0</v>
      </c>
      <c r="H36" s="38"/>
      <c r="I36" s="74">
        <f t="shared" si="2"/>
        <v>0</v>
      </c>
      <c r="J36" s="75">
        <f t="shared" si="3"/>
        <v>0</v>
      </c>
      <c r="K36" s="66">
        <f aca="true" t="shared" si="5" ref="K36:K67">IF(I36=0,0,IF(I36+B36&lt;&gt;I36,0,1))</f>
        <v>0</v>
      </c>
      <c r="M36" s="66">
        <f>Uzovicode!A34</f>
        <v>3313</v>
      </c>
    </row>
    <row r="37" spans="1:13" ht="12.75">
      <c r="A37" s="76">
        <f t="shared" si="4"/>
        <v>34</v>
      </c>
      <c r="B37" s="106"/>
      <c r="C37" s="76">
        <f>IF(B37="","",VLOOKUP(B37,Uzovicode!$A$2:$D$119,2,FALSE))</f>
      </c>
      <c r="D37" s="76">
        <f>IF(B37="","",VLOOKUP(B37,Uzovicode!$A$2:$F$119,3,FALSE))</f>
      </c>
      <c r="E37" s="38"/>
      <c r="F37" s="38"/>
      <c r="G37" s="111">
        <f t="shared" si="1"/>
        <v>0</v>
      </c>
      <c r="H37" s="38"/>
      <c r="I37" s="74">
        <f t="shared" si="2"/>
        <v>0</v>
      </c>
      <c r="J37" s="75">
        <f t="shared" si="3"/>
        <v>0</v>
      </c>
      <c r="K37" s="66">
        <f t="shared" si="5"/>
        <v>0</v>
      </c>
      <c r="M37" s="66">
        <f>Uzovicode!A35</f>
        <v>3314</v>
      </c>
    </row>
    <row r="38" spans="1:13" ht="12.75">
      <c r="A38" s="76">
        <f t="shared" si="4"/>
        <v>35</v>
      </c>
      <c r="B38" s="106"/>
      <c r="C38" s="76">
        <f>IF(B38="","",VLOOKUP(B38,Uzovicode!$A$2:$D$119,2,FALSE))</f>
      </c>
      <c r="D38" s="76">
        <f>IF(B38="","",VLOOKUP(B38,Uzovicode!$A$2:$F$119,3,FALSE))</f>
      </c>
      <c r="E38" s="38"/>
      <c r="F38" s="38"/>
      <c r="G38" s="111">
        <f t="shared" si="1"/>
        <v>0</v>
      </c>
      <c r="H38" s="38"/>
      <c r="I38" s="74">
        <f t="shared" si="2"/>
        <v>0</v>
      </c>
      <c r="J38" s="75">
        <f t="shared" si="3"/>
        <v>0</v>
      </c>
      <c r="K38" s="66">
        <f t="shared" si="5"/>
        <v>0</v>
      </c>
      <c r="M38" s="66">
        <f>Uzovicode!A36</f>
        <v>3317</v>
      </c>
    </row>
    <row r="39" spans="1:13" ht="12.75">
      <c r="A39" s="76">
        <f t="shared" si="4"/>
        <v>36</v>
      </c>
      <c r="B39" s="106"/>
      <c r="C39" s="76">
        <f>IF(B39="","",VLOOKUP(B39,Uzovicode!$A$2:$D$119,2,FALSE))</f>
      </c>
      <c r="D39" s="76">
        <f>IF(B39="","",VLOOKUP(B39,Uzovicode!$A$2:$F$119,3,FALSE))</f>
      </c>
      <c r="E39" s="38"/>
      <c r="F39" s="38"/>
      <c r="G39" s="111">
        <f t="shared" si="1"/>
        <v>0</v>
      </c>
      <c r="H39" s="38"/>
      <c r="I39" s="74">
        <f t="shared" si="2"/>
        <v>0</v>
      </c>
      <c r="J39" s="75">
        <f t="shared" si="3"/>
        <v>0</v>
      </c>
      <c r="K39" s="66">
        <f t="shared" si="5"/>
        <v>0</v>
      </c>
      <c r="M39" s="66">
        <f>Uzovicode!A37</f>
        <v>3318</v>
      </c>
    </row>
    <row r="40" spans="1:13" ht="12.75">
      <c r="A40" s="76">
        <f t="shared" si="4"/>
        <v>37</v>
      </c>
      <c r="B40" s="106"/>
      <c r="C40" s="76">
        <f>IF(B40="","",VLOOKUP(B40,Uzovicode!$A$2:$D$119,2,FALSE))</f>
      </c>
      <c r="D40" s="76">
        <f>IF(B40="","",VLOOKUP(B40,Uzovicode!$A$2:$F$119,3,FALSE))</f>
      </c>
      <c r="E40" s="38"/>
      <c r="F40" s="38"/>
      <c r="G40" s="111">
        <f t="shared" si="1"/>
        <v>0</v>
      </c>
      <c r="H40" s="38"/>
      <c r="I40" s="74">
        <f t="shared" si="2"/>
        <v>0</v>
      </c>
      <c r="J40" s="75">
        <f t="shared" si="3"/>
        <v>0</v>
      </c>
      <c r="K40" s="66">
        <f t="shared" si="5"/>
        <v>0</v>
      </c>
      <c r="M40" s="66">
        <f>Uzovicode!A38</f>
        <v>3319</v>
      </c>
    </row>
    <row r="41" spans="1:13" ht="12.75">
      <c r="A41" s="76">
        <f t="shared" si="4"/>
        <v>38</v>
      </c>
      <c r="B41" s="106"/>
      <c r="C41" s="76">
        <f>IF(B41="","",VLOOKUP(B41,Uzovicode!$A$2:$D$119,2,FALSE))</f>
      </c>
      <c r="D41" s="76">
        <f>IF(B41="","",VLOOKUP(B41,Uzovicode!$A$2:$F$119,3,FALSE))</f>
      </c>
      <c r="E41" s="38"/>
      <c r="F41" s="38"/>
      <c r="G41" s="111">
        <f t="shared" si="1"/>
        <v>0</v>
      </c>
      <c r="H41" s="38"/>
      <c r="I41" s="74">
        <f t="shared" si="2"/>
        <v>0</v>
      </c>
      <c r="J41" s="75">
        <f t="shared" si="3"/>
        <v>0</v>
      </c>
      <c r="K41" s="66">
        <f t="shared" si="5"/>
        <v>0</v>
      </c>
      <c r="M41" s="66">
        <f>Uzovicode!A39</f>
        <v>3321</v>
      </c>
    </row>
    <row r="42" spans="1:13" ht="12.75">
      <c r="A42" s="76">
        <f t="shared" si="4"/>
        <v>39</v>
      </c>
      <c r="B42" s="106"/>
      <c r="C42" s="76">
        <f>IF(B42="","",VLOOKUP(B42,Uzovicode!$A$2:$D$119,2,FALSE))</f>
      </c>
      <c r="D42" s="76">
        <f>IF(B42="","",VLOOKUP(B42,Uzovicode!$A$2:$F$119,3,FALSE))</f>
      </c>
      <c r="E42" s="38"/>
      <c r="F42" s="38"/>
      <c r="G42" s="111">
        <f t="shared" si="1"/>
        <v>0</v>
      </c>
      <c r="H42" s="38"/>
      <c r="I42" s="74">
        <f t="shared" si="2"/>
        <v>0</v>
      </c>
      <c r="J42" s="75">
        <f t="shared" si="3"/>
        <v>0</v>
      </c>
      <c r="K42" s="66">
        <f t="shared" si="5"/>
        <v>0</v>
      </c>
      <c r="M42" s="66">
        <f>Uzovicode!A40</f>
        <v>3324</v>
      </c>
    </row>
    <row r="43" spans="1:13" ht="12.75">
      <c r="A43" s="76">
        <f t="shared" si="4"/>
        <v>40</v>
      </c>
      <c r="B43" s="106"/>
      <c r="C43" s="76">
        <f>IF(B43="","",VLOOKUP(B43,Uzovicode!$A$2:$D$119,2,FALSE))</f>
      </c>
      <c r="D43" s="76">
        <f>IF(B43="","",VLOOKUP(B43,Uzovicode!$A$2:$F$119,3,FALSE))</f>
      </c>
      <c r="E43" s="38"/>
      <c r="F43" s="38"/>
      <c r="G43" s="111">
        <f t="shared" si="1"/>
        <v>0</v>
      </c>
      <c r="H43" s="38"/>
      <c r="I43" s="74">
        <f t="shared" si="2"/>
        <v>0</v>
      </c>
      <c r="J43" s="75">
        <f t="shared" si="3"/>
        <v>0</v>
      </c>
      <c r="K43" s="66">
        <f t="shared" si="5"/>
        <v>0</v>
      </c>
      <c r="M43" s="66">
        <f>Uzovicode!A41</f>
        <v>3327</v>
      </c>
    </row>
    <row r="44" spans="1:13" ht="12.75">
      <c r="A44" s="76">
        <f t="shared" si="4"/>
        <v>41</v>
      </c>
      <c r="B44" s="106"/>
      <c r="C44" s="76">
        <f>IF(B44="","",VLOOKUP(B44,Uzovicode!$A$2:$D$119,2,FALSE))</f>
      </c>
      <c r="D44" s="76">
        <f>IF(B44="","",VLOOKUP(B44,Uzovicode!$A$2:$F$119,3,FALSE))</f>
      </c>
      <c r="E44" s="38"/>
      <c r="F44" s="38"/>
      <c r="G44" s="111">
        <f t="shared" si="1"/>
        <v>0</v>
      </c>
      <c r="H44" s="38"/>
      <c r="I44" s="74">
        <f t="shared" si="2"/>
        <v>0</v>
      </c>
      <c r="J44" s="75">
        <f t="shared" si="3"/>
        <v>0</v>
      </c>
      <c r="K44" s="66">
        <f t="shared" si="5"/>
        <v>0</v>
      </c>
      <c r="M44" s="66">
        <f>Uzovicode!A42</f>
        <v>3328</v>
      </c>
    </row>
    <row r="45" spans="1:13" ht="12.75">
      <c r="A45" s="76">
        <f t="shared" si="4"/>
        <v>42</v>
      </c>
      <c r="B45" s="106"/>
      <c r="C45" s="76">
        <f>IF(B45="","",VLOOKUP(B45,Uzovicode!$A$2:$D$119,2,FALSE))</f>
      </c>
      <c r="D45" s="76">
        <f>IF(B45="","",VLOOKUP(B45,Uzovicode!$A$2:$F$119,3,FALSE))</f>
      </c>
      <c r="E45" s="38"/>
      <c r="F45" s="38"/>
      <c r="G45" s="111">
        <f t="shared" si="1"/>
        <v>0</v>
      </c>
      <c r="H45" s="38"/>
      <c r="I45" s="74">
        <f t="shared" si="2"/>
        <v>0</v>
      </c>
      <c r="J45" s="75">
        <f t="shared" si="3"/>
        <v>0</v>
      </c>
      <c r="K45" s="66">
        <f t="shared" si="5"/>
        <v>0</v>
      </c>
      <c r="M45" s="66">
        <f>Uzovicode!A43</f>
        <v>3329</v>
      </c>
    </row>
    <row r="46" spans="1:13" ht="12.75">
      <c r="A46" s="76">
        <f t="shared" si="4"/>
        <v>43</v>
      </c>
      <c r="B46" s="106"/>
      <c r="C46" s="76">
        <f>IF(B46="","",VLOOKUP(B46,Uzovicode!$A$2:$D$119,2,FALSE))</f>
      </c>
      <c r="D46" s="76">
        <f>IF(B46="","",VLOOKUP(B46,Uzovicode!$A$2:$F$119,3,FALSE))</f>
      </c>
      <c r="E46" s="38"/>
      <c r="F46" s="38"/>
      <c r="G46" s="111">
        <f t="shared" si="1"/>
        <v>0</v>
      </c>
      <c r="H46" s="38"/>
      <c r="I46" s="74">
        <f t="shared" si="2"/>
        <v>0</v>
      </c>
      <c r="J46" s="75">
        <f t="shared" si="3"/>
        <v>0</v>
      </c>
      <c r="K46" s="66">
        <f t="shared" si="5"/>
        <v>0</v>
      </c>
      <c r="M46" s="66">
        <f>Uzovicode!A44</f>
        <v>3330</v>
      </c>
    </row>
    <row r="47" spans="1:13" ht="12.75">
      <c r="A47" s="76">
        <f t="shared" si="4"/>
        <v>44</v>
      </c>
      <c r="B47" s="106"/>
      <c r="C47" s="76">
        <f>IF(B47="","",VLOOKUP(B47,Uzovicode!$A$2:$D$119,2,FALSE))</f>
      </c>
      <c r="D47" s="76">
        <f>IF(B47="","",VLOOKUP(B47,Uzovicode!$A$2:$F$119,3,FALSE))</f>
      </c>
      <c r="E47" s="38"/>
      <c r="F47" s="38"/>
      <c r="G47" s="111">
        <f t="shared" si="1"/>
        <v>0</v>
      </c>
      <c r="H47" s="38"/>
      <c r="I47" s="74">
        <f t="shared" si="2"/>
        <v>0</v>
      </c>
      <c r="J47" s="75">
        <f t="shared" si="3"/>
        <v>0</v>
      </c>
      <c r="K47" s="66">
        <f t="shared" si="5"/>
        <v>0</v>
      </c>
      <c r="M47" s="66">
        <f>Uzovicode!A45</f>
        <v>3331</v>
      </c>
    </row>
    <row r="48" spans="1:13" ht="12.75">
      <c r="A48" s="76">
        <f t="shared" si="4"/>
        <v>45</v>
      </c>
      <c r="B48" s="106"/>
      <c r="C48" s="76">
        <f>IF(B48="","",VLOOKUP(B48,Uzovicode!$A$2:$D$119,2,FALSE))</f>
      </c>
      <c r="D48" s="76">
        <f>IF(B48="","",VLOOKUP(B48,Uzovicode!$A$2:$F$119,3,FALSE))</f>
      </c>
      <c r="E48" s="38"/>
      <c r="F48" s="38"/>
      <c r="G48" s="111">
        <f t="shared" si="1"/>
        <v>0</v>
      </c>
      <c r="H48" s="38"/>
      <c r="I48" s="74">
        <f t="shared" si="2"/>
        <v>0</v>
      </c>
      <c r="J48" s="75">
        <f t="shared" si="3"/>
        <v>0</v>
      </c>
      <c r="K48" s="66">
        <f t="shared" si="5"/>
        <v>0</v>
      </c>
      <c r="M48" s="66">
        <f>Uzovicode!A46</f>
        <v>5501</v>
      </c>
    </row>
    <row r="49" spans="1:13" ht="12.75">
      <c r="A49" s="76">
        <f t="shared" si="4"/>
        <v>46</v>
      </c>
      <c r="B49" s="106"/>
      <c r="C49" s="76">
        <f>IF(B49="","",VLOOKUP(B49,Uzovicode!$A$2:$D$119,2,FALSE))</f>
      </c>
      <c r="D49" s="76">
        <f>IF(B49="","",VLOOKUP(B49,Uzovicode!$A$2:$F$119,3,FALSE))</f>
      </c>
      <c r="E49" s="38"/>
      <c r="F49" s="38"/>
      <c r="G49" s="111">
        <f t="shared" si="1"/>
        <v>0</v>
      </c>
      <c r="H49" s="38"/>
      <c r="I49" s="74">
        <f t="shared" si="2"/>
        <v>0</v>
      </c>
      <c r="J49" s="75">
        <f t="shared" si="3"/>
        <v>0</v>
      </c>
      <c r="K49" s="66">
        <f t="shared" si="5"/>
        <v>0</v>
      </c>
      <c r="M49" s="66">
        <f>Uzovicode!A47</f>
        <v>5502</v>
      </c>
    </row>
    <row r="50" spans="1:13" ht="12.75">
      <c r="A50" s="76">
        <f t="shared" si="4"/>
        <v>47</v>
      </c>
      <c r="B50" s="106"/>
      <c r="C50" s="76">
        <f>IF(B50="","",VLOOKUP(B50,Uzovicode!$A$2:$D$119,2,FALSE))</f>
      </c>
      <c r="D50" s="76">
        <f>IF(B50="","",VLOOKUP(B50,Uzovicode!$A$2:$F$119,3,FALSE))</f>
      </c>
      <c r="E50" s="38"/>
      <c r="F50" s="38"/>
      <c r="G50" s="111">
        <f t="shared" si="1"/>
        <v>0</v>
      </c>
      <c r="H50" s="38"/>
      <c r="I50" s="74">
        <f t="shared" si="2"/>
        <v>0</v>
      </c>
      <c r="J50" s="75">
        <f t="shared" si="3"/>
        <v>0</v>
      </c>
      <c r="K50" s="66">
        <f t="shared" si="5"/>
        <v>0</v>
      </c>
      <c r="M50" s="66">
        <f>Uzovicode!A48</f>
        <v>5503</v>
      </c>
    </row>
    <row r="51" spans="1:13" ht="12.75">
      <c r="A51" s="76">
        <f t="shared" si="4"/>
        <v>48</v>
      </c>
      <c r="B51" s="106"/>
      <c r="C51" s="76">
        <f>IF(B51="","",VLOOKUP(B51,Uzovicode!$A$2:$D$119,2,FALSE))</f>
      </c>
      <c r="D51" s="76">
        <f>IF(B51="","",VLOOKUP(B51,Uzovicode!$A$2:$F$119,3,FALSE))</f>
      </c>
      <c r="E51" s="38"/>
      <c r="F51" s="38"/>
      <c r="G51" s="111">
        <f t="shared" si="1"/>
        <v>0</v>
      </c>
      <c r="H51" s="38"/>
      <c r="I51" s="74">
        <f t="shared" si="2"/>
        <v>0</v>
      </c>
      <c r="J51" s="75">
        <f t="shared" si="3"/>
        <v>0</v>
      </c>
      <c r="K51" s="66">
        <f t="shared" si="5"/>
        <v>0</v>
      </c>
      <c r="M51" s="66">
        <f>Uzovicode!A49</f>
        <v>5504</v>
      </c>
    </row>
    <row r="52" spans="1:13" ht="12.75">
      <c r="A52" s="76">
        <f t="shared" si="4"/>
        <v>49</v>
      </c>
      <c r="B52" s="106"/>
      <c r="C52" s="76">
        <f>IF(B52="","",VLOOKUP(B52,Uzovicode!$A$2:$D$119,2,FALSE))</f>
      </c>
      <c r="D52" s="76">
        <f>IF(B52="","",VLOOKUP(B52,Uzovicode!$A$2:$F$119,3,FALSE))</f>
      </c>
      <c r="E52" s="38"/>
      <c r="F52" s="38"/>
      <c r="G52" s="111">
        <f t="shared" si="1"/>
        <v>0</v>
      </c>
      <c r="H52" s="38"/>
      <c r="I52" s="74">
        <f t="shared" si="2"/>
        <v>0</v>
      </c>
      <c r="J52" s="75">
        <f t="shared" si="3"/>
        <v>0</v>
      </c>
      <c r="K52" s="66">
        <f t="shared" si="5"/>
        <v>0</v>
      </c>
      <c r="M52" s="66">
        <f>Uzovicode!A50</f>
        <v>5505</v>
      </c>
    </row>
    <row r="53" spans="1:13" ht="12.75">
      <c r="A53" s="76">
        <f t="shared" si="4"/>
        <v>50</v>
      </c>
      <c r="B53" s="106"/>
      <c r="C53" s="76">
        <f>IF(B53="","",VLOOKUP(B53,Uzovicode!$A$2:$D$119,2,FALSE))</f>
      </c>
      <c r="D53" s="76">
        <f>IF(B53="","",VLOOKUP(B53,Uzovicode!$A$2:$F$119,3,FALSE))</f>
      </c>
      <c r="E53" s="38"/>
      <c r="F53" s="38"/>
      <c r="G53" s="111">
        <f t="shared" si="1"/>
        <v>0</v>
      </c>
      <c r="H53" s="38"/>
      <c r="I53" s="74">
        <f t="shared" si="2"/>
        <v>0</v>
      </c>
      <c r="J53" s="75">
        <f t="shared" si="3"/>
        <v>0</v>
      </c>
      <c r="K53" s="66">
        <f t="shared" si="5"/>
        <v>0</v>
      </c>
      <c r="M53" s="66">
        <f>Uzovicode!A51</f>
        <v>5506</v>
      </c>
    </row>
    <row r="54" spans="1:13" ht="12.75">
      <c r="A54" s="76">
        <f t="shared" si="4"/>
        <v>51</v>
      </c>
      <c r="B54" s="106"/>
      <c r="C54" s="76">
        <f>IF(B54="","",VLOOKUP(B54,Uzovicode!$A$2:$D$119,2,FALSE))</f>
      </c>
      <c r="D54" s="76">
        <f>IF(B54="","",VLOOKUP(B54,Uzovicode!$A$2:$F$119,3,FALSE))</f>
      </c>
      <c r="E54" s="38"/>
      <c r="F54" s="38"/>
      <c r="G54" s="111">
        <f t="shared" si="1"/>
        <v>0</v>
      </c>
      <c r="H54" s="38"/>
      <c r="I54" s="74">
        <f t="shared" si="2"/>
        <v>0</v>
      </c>
      <c r="J54" s="75">
        <f t="shared" si="3"/>
        <v>0</v>
      </c>
      <c r="K54" s="66">
        <f t="shared" si="5"/>
        <v>0</v>
      </c>
      <c r="M54" s="66">
        <f>Uzovicode!A52</f>
        <v>5507</v>
      </c>
    </row>
    <row r="55" spans="1:13" ht="12.75">
      <c r="A55" s="76">
        <f t="shared" si="4"/>
        <v>52</v>
      </c>
      <c r="B55" s="106"/>
      <c r="C55" s="76">
        <f>IF(B55="","",VLOOKUP(B55,Uzovicode!$A$2:$D$119,2,FALSE))</f>
      </c>
      <c r="D55" s="76">
        <f>IF(B55="","",VLOOKUP(B55,Uzovicode!$A$2:$F$119,3,FALSE))</f>
      </c>
      <c r="E55" s="38"/>
      <c r="F55" s="38"/>
      <c r="G55" s="111">
        <f t="shared" si="1"/>
        <v>0</v>
      </c>
      <c r="H55" s="38"/>
      <c r="I55" s="74">
        <f t="shared" si="2"/>
        <v>0</v>
      </c>
      <c r="J55" s="75">
        <f t="shared" si="3"/>
        <v>0</v>
      </c>
      <c r="K55" s="66">
        <f t="shared" si="5"/>
        <v>0</v>
      </c>
      <c r="M55" s="66">
        <f>Uzovicode!A53</f>
        <v>5508</v>
      </c>
    </row>
    <row r="56" spans="1:13" ht="12.75">
      <c r="A56" s="76">
        <f t="shared" si="4"/>
        <v>53</v>
      </c>
      <c r="B56" s="106"/>
      <c r="C56" s="76">
        <f>IF(B56="","",VLOOKUP(B56,Uzovicode!$A$2:$D$119,2,FALSE))</f>
      </c>
      <c r="D56" s="76">
        <f>IF(B56="","",VLOOKUP(B56,Uzovicode!$A$2:$F$119,3,FALSE))</f>
      </c>
      <c r="E56" s="38"/>
      <c r="F56" s="38"/>
      <c r="G56" s="111">
        <f t="shared" si="1"/>
        <v>0</v>
      </c>
      <c r="H56" s="38"/>
      <c r="I56" s="74">
        <f t="shared" si="2"/>
        <v>0</v>
      </c>
      <c r="J56" s="75">
        <f t="shared" si="3"/>
        <v>0</v>
      </c>
      <c r="K56" s="66">
        <f t="shared" si="5"/>
        <v>0</v>
      </c>
      <c r="M56" s="66">
        <f>Uzovicode!A54</f>
        <v>5509</v>
      </c>
    </row>
    <row r="57" spans="1:13" ht="12.75">
      <c r="A57" s="76">
        <f t="shared" si="4"/>
        <v>54</v>
      </c>
      <c r="B57" s="106"/>
      <c r="C57" s="76">
        <f>IF(B57="","",VLOOKUP(B57,Uzovicode!$A$2:$D$119,2,FALSE))</f>
      </c>
      <c r="D57" s="76">
        <f>IF(B57="","",VLOOKUP(B57,Uzovicode!$A$2:$F$119,3,FALSE))</f>
      </c>
      <c r="E57" s="38"/>
      <c r="F57" s="38"/>
      <c r="G57" s="111">
        <f t="shared" si="1"/>
        <v>0</v>
      </c>
      <c r="H57" s="38"/>
      <c r="I57" s="74">
        <f t="shared" si="2"/>
        <v>0</v>
      </c>
      <c r="J57" s="75">
        <f t="shared" si="3"/>
        <v>0</v>
      </c>
      <c r="K57" s="66">
        <f t="shared" si="5"/>
        <v>0</v>
      </c>
      <c r="M57" s="66">
        <f>Uzovicode!A55</f>
        <v>5510</v>
      </c>
    </row>
    <row r="58" spans="1:13" ht="12.75">
      <c r="A58" s="76">
        <f>A57+1</f>
        <v>55</v>
      </c>
      <c r="B58" s="106"/>
      <c r="C58" s="76">
        <f>IF(B58="","",VLOOKUP(B58,Uzovicode!$A$2:$D$119,2,FALSE))</f>
      </c>
      <c r="D58" s="76">
        <f>IF(B58="","",VLOOKUP(B58,Uzovicode!$A$2:$F$119,3,FALSE))</f>
      </c>
      <c r="E58" s="38"/>
      <c r="F58" s="38"/>
      <c r="G58" s="111">
        <f t="shared" si="1"/>
        <v>0</v>
      </c>
      <c r="H58" s="38"/>
      <c r="I58" s="74">
        <f t="shared" si="2"/>
        <v>0</v>
      </c>
      <c r="J58" s="75">
        <f t="shared" si="3"/>
        <v>0</v>
      </c>
      <c r="K58" s="66">
        <f t="shared" si="5"/>
        <v>0</v>
      </c>
      <c r="M58" s="66">
        <f>Uzovicode!A56</f>
        <v>5511</v>
      </c>
    </row>
    <row r="59" spans="1:13" ht="12.75">
      <c r="A59" s="76">
        <f>A58+1</f>
        <v>56</v>
      </c>
      <c r="B59" s="106"/>
      <c r="C59" s="76">
        <f>IF(B59="","",VLOOKUP(B59,Uzovicode!$A$2:$D$119,2,FALSE))</f>
      </c>
      <c r="D59" s="76">
        <f>IF(B59="","",VLOOKUP(B59,Uzovicode!$A$2:$F$119,3,FALSE))</f>
      </c>
      <c r="E59" s="38"/>
      <c r="F59" s="38"/>
      <c r="G59" s="111">
        <f t="shared" si="1"/>
        <v>0</v>
      </c>
      <c r="H59" s="38"/>
      <c r="I59" s="74">
        <f t="shared" si="2"/>
        <v>0</v>
      </c>
      <c r="J59" s="75">
        <f t="shared" si="3"/>
        <v>0</v>
      </c>
      <c r="K59" s="66">
        <f t="shared" si="5"/>
        <v>0</v>
      </c>
      <c r="M59" s="66">
        <f>Uzovicode!A57</f>
        <v>5512</v>
      </c>
    </row>
    <row r="60" spans="1:13" ht="12.75">
      <c r="A60" s="76">
        <f aca="true" t="shared" si="6" ref="A60:A101">A59+1</f>
        <v>57</v>
      </c>
      <c r="B60" s="106"/>
      <c r="C60" s="76">
        <f>IF(B60="","",VLOOKUP(B60,Uzovicode!$A$2:$D$119,2,FALSE))</f>
      </c>
      <c r="D60" s="76">
        <f>IF(B60="","",VLOOKUP(B60,Uzovicode!$A$2:$F$119,3,FALSE))</f>
      </c>
      <c r="E60" s="38"/>
      <c r="F60" s="38"/>
      <c r="G60" s="111">
        <f t="shared" si="1"/>
        <v>0</v>
      </c>
      <c r="H60" s="38"/>
      <c r="I60" s="74">
        <f t="shared" si="2"/>
        <v>0</v>
      </c>
      <c r="J60" s="75">
        <f t="shared" si="3"/>
        <v>0</v>
      </c>
      <c r="K60" s="66">
        <f t="shared" si="5"/>
        <v>0</v>
      </c>
      <c r="M60" s="66">
        <f>Uzovicode!A58</f>
        <v>5513</v>
      </c>
    </row>
    <row r="61" spans="1:13" ht="12.75">
      <c r="A61" s="76">
        <f t="shared" si="6"/>
        <v>58</v>
      </c>
      <c r="B61" s="106"/>
      <c r="C61" s="76">
        <f>IF(B61="","",VLOOKUP(B61,Uzovicode!$A$2:$D$119,2,FALSE))</f>
      </c>
      <c r="D61" s="76">
        <f>IF(B61="","",VLOOKUP(B61,Uzovicode!$A$2:$F$119,3,FALSE))</f>
      </c>
      <c r="E61" s="38"/>
      <c r="F61" s="38"/>
      <c r="G61" s="111">
        <f t="shared" si="1"/>
        <v>0</v>
      </c>
      <c r="H61" s="38"/>
      <c r="I61" s="74">
        <f t="shared" si="2"/>
        <v>0</v>
      </c>
      <c r="J61" s="75">
        <f t="shared" si="3"/>
        <v>0</v>
      </c>
      <c r="K61" s="66">
        <f t="shared" si="5"/>
        <v>0</v>
      </c>
      <c r="M61" s="66">
        <f>Uzovicode!A59</f>
        <v>5514</v>
      </c>
    </row>
    <row r="62" spans="1:13" ht="12.75">
      <c r="A62" s="76">
        <f t="shared" si="6"/>
        <v>59</v>
      </c>
      <c r="B62" s="106"/>
      <c r="C62" s="76">
        <f>IF(B62="","",VLOOKUP(B62,Uzovicode!$A$2:$D$119,2,FALSE))</f>
      </c>
      <c r="D62" s="76">
        <f>IF(B62="","",VLOOKUP(B62,Uzovicode!$A$2:$F$119,3,FALSE))</f>
      </c>
      <c r="E62" s="38"/>
      <c r="F62" s="38"/>
      <c r="G62" s="111">
        <f t="shared" si="1"/>
        <v>0</v>
      </c>
      <c r="H62" s="38"/>
      <c r="I62" s="74">
        <f t="shared" si="2"/>
        <v>0</v>
      </c>
      <c r="J62" s="75">
        <f t="shared" si="3"/>
        <v>0</v>
      </c>
      <c r="K62" s="66">
        <f t="shared" si="5"/>
        <v>0</v>
      </c>
      <c r="M62" s="66">
        <f>Uzovicode!A60</f>
        <v>5515</v>
      </c>
    </row>
    <row r="63" spans="1:13" ht="12.75">
      <c r="A63" s="76">
        <f t="shared" si="6"/>
        <v>60</v>
      </c>
      <c r="B63" s="106"/>
      <c r="C63" s="76">
        <f>IF(B63="","",VLOOKUP(B63,Uzovicode!$A$2:$D$119,2,FALSE))</f>
      </c>
      <c r="D63" s="76">
        <f>IF(B63="","",VLOOKUP(B63,Uzovicode!$A$2:$F$119,3,FALSE))</f>
      </c>
      <c r="E63" s="38"/>
      <c r="F63" s="38"/>
      <c r="G63" s="111">
        <f t="shared" si="1"/>
        <v>0</v>
      </c>
      <c r="H63" s="38"/>
      <c r="I63" s="74">
        <f t="shared" si="2"/>
        <v>0</v>
      </c>
      <c r="J63" s="75">
        <f t="shared" si="3"/>
        <v>0</v>
      </c>
      <c r="K63" s="66">
        <f t="shared" si="5"/>
        <v>0</v>
      </c>
      <c r="M63" s="66">
        <f>Uzovicode!A61</f>
        <v>5516</v>
      </c>
    </row>
    <row r="64" spans="1:13" ht="12.75">
      <c r="A64" s="76">
        <f t="shared" si="6"/>
        <v>61</v>
      </c>
      <c r="B64" s="106"/>
      <c r="C64" s="76">
        <f>IF(B64="","",VLOOKUP(B64,Uzovicode!$A$2:$D$119,2,FALSE))</f>
      </c>
      <c r="D64" s="76">
        <f>IF(B64="","",VLOOKUP(B64,Uzovicode!$A$2:$F$119,3,FALSE))</f>
      </c>
      <c r="E64" s="38"/>
      <c r="F64" s="38"/>
      <c r="G64" s="111">
        <f t="shared" si="1"/>
        <v>0</v>
      </c>
      <c r="H64" s="38"/>
      <c r="I64" s="74">
        <f t="shared" si="2"/>
        <v>0</v>
      </c>
      <c r="J64" s="75">
        <f t="shared" si="3"/>
        <v>0</v>
      </c>
      <c r="K64" s="66">
        <f t="shared" si="5"/>
        <v>0</v>
      </c>
      <c r="M64" s="66">
        <f>Uzovicode!A62</f>
        <v>5517</v>
      </c>
    </row>
    <row r="65" spans="1:13" ht="12.75">
      <c r="A65" s="76">
        <f t="shared" si="6"/>
        <v>62</v>
      </c>
      <c r="B65" s="106"/>
      <c r="C65" s="76">
        <f>IF(B65="","",VLOOKUP(B65,Uzovicode!$A$2:$D$119,2,FALSE))</f>
      </c>
      <c r="D65" s="76">
        <f>IF(B65="","",VLOOKUP(B65,Uzovicode!$A$2:$F$119,3,FALSE))</f>
      </c>
      <c r="E65" s="38"/>
      <c r="F65" s="38"/>
      <c r="G65" s="111">
        <f t="shared" si="1"/>
        <v>0</v>
      </c>
      <c r="H65" s="38"/>
      <c r="I65" s="74">
        <f t="shared" si="2"/>
        <v>0</v>
      </c>
      <c r="J65" s="75">
        <f t="shared" si="3"/>
        <v>0</v>
      </c>
      <c r="K65" s="66">
        <f t="shared" si="5"/>
        <v>0</v>
      </c>
      <c r="M65" s="66">
        <f>Uzovicode!A63</f>
        <v>5518</v>
      </c>
    </row>
    <row r="66" spans="1:13" ht="12.75">
      <c r="A66" s="76">
        <f t="shared" si="6"/>
        <v>63</v>
      </c>
      <c r="B66" s="106"/>
      <c r="C66" s="76">
        <f>IF(B66="","",VLOOKUP(B66,Uzovicode!$A$2:$D$119,2,FALSE))</f>
      </c>
      <c r="D66" s="76">
        <f>IF(B66="","",VLOOKUP(B66,Uzovicode!$A$2:$F$119,3,FALSE))</f>
      </c>
      <c r="E66" s="38"/>
      <c r="F66" s="38"/>
      <c r="G66" s="111">
        <f t="shared" si="1"/>
        <v>0</v>
      </c>
      <c r="H66" s="38"/>
      <c r="I66" s="74">
        <f t="shared" si="2"/>
        <v>0</v>
      </c>
      <c r="J66" s="75">
        <f t="shared" si="3"/>
        <v>0</v>
      </c>
      <c r="K66" s="66">
        <f t="shared" si="5"/>
        <v>0</v>
      </c>
      <c r="M66" s="66">
        <f>Uzovicode!A64</f>
        <v>5519</v>
      </c>
    </row>
    <row r="67" spans="1:13" ht="12.75">
      <c r="A67" s="76">
        <f t="shared" si="6"/>
        <v>64</v>
      </c>
      <c r="B67" s="106"/>
      <c r="C67" s="76">
        <f>IF(B67="","",VLOOKUP(B67,Uzovicode!$A$2:$D$119,2,FALSE))</f>
      </c>
      <c r="D67" s="76">
        <f>IF(B67="","",VLOOKUP(B67,Uzovicode!$A$2:$F$119,3,FALSE))</f>
      </c>
      <c r="E67" s="38"/>
      <c r="F67" s="38"/>
      <c r="G67" s="111">
        <f t="shared" si="1"/>
        <v>0</v>
      </c>
      <c r="H67" s="38"/>
      <c r="I67" s="74">
        <f t="shared" si="2"/>
        <v>0</v>
      </c>
      <c r="J67" s="75">
        <f t="shared" si="3"/>
        <v>0</v>
      </c>
      <c r="K67" s="66">
        <f t="shared" si="5"/>
        <v>0</v>
      </c>
      <c r="M67" s="66">
        <f>Uzovicode!A65</f>
        <v>5520</v>
      </c>
    </row>
    <row r="68" spans="1:13" ht="12.75">
      <c r="A68" s="76">
        <f t="shared" si="6"/>
        <v>65</v>
      </c>
      <c r="B68" s="106"/>
      <c r="C68" s="76">
        <f>IF(B68="","",VLOOKUP(B68,Uzovicode!$A$2:$D$119,2,FALSE))</f>
      </c>
      <c r="D68" s="76">
        <f>IF(B68="","",VLOOKUP(B68,Uzovicode!$A$2:$F$119,3,FALSE))</f>
      </c>
      <c r="E68" s="38"/>
      <c r="F68" s="38"/>
      <c r="G68" s="111">
        <f t="shared" si="1"/>
        <v>0</v>
      </c>
      <c r="H68" s="38"/>
      <c r="I68" s="74">
        <f t="shared" si="2"/>
        <v>0</v>
      </c>
      <c r="J68" s="75">
        <f t="shared" si="3"/>
        <v>0</v>
      </c>
      <c r="K68" s="66">
        <f aca="true" t="shared" si="7" ref="K68:K103">IF(I68=0,0,IF(I68+B68&lt;&gt;I68,0,1))</f>
        <v>0</v>
      </c>
      <c r="M68" s="66">
        <f>Uzovicode!A66</f>
        <v>5521</v>
      </c>
    </row>
    <row r="69" spans="1:13" ht="12.75">
      <c r="A69" s="76">
        <f t="shared" si="6"/>
        <v>66</v>
      </c>
      <c r="B69" s="106"/>
      <c r="C69" s="76">
        <f>IF(B69="","",VLOOKUP(B69,Uzovicode!$A$2:$D$119,2,FALSE))</f>
      </c>
      <c r="D69" s="76">
        <f>IF(B69="","",VLOOKUP(B69,Uzovicode!$A$2:$F$119,3,FALSE))</f>
      </c>
      <c r="E69" s="38"/>
      <c r="F69" s="38"/>
      <c r="G69" s="111">
        <f aca="true" t="shared" si="8" ref="G69:G103">F69-E69</f>
        <v>0</v>
      </c>
      <c r="H69" s="38"/>
      <c r="I69" s="74">
        <f aca="true" t="shared" si="9" ref="I69:I103">G69+H69</f>
        <v>0</v>
      </c>
      <c r="J69" s="75">
        <f aca="true" t="shared" si="10" ref="J69:J103">I69*A69+B69*A69+H69+F69</f>
        <v>0</v>
      </c>
      <c r="K69" s="66">
        <f t="shared" si="7"/>
        <v>0</v>
      </c>
      <c r="M69" s="66">
        <f>Uzovicode!A67</f>
        <v>5522</v>
      </c>
    </row>
    <row r="70" spans="1:13" ht="12.75">
      <c r="A70" s="76">
        <f t="shared" si="6"/>
        <v>67</v>
      </c>
      <c r="B70" s="106"/>
      <c r="C70" s="76">
        <f>IF(B70="","",VLOOKUP(B70,Uzovicode!$A$2:$D$119,2,FALSE))</f>
      </c>
      <c r="D70" s="76">
        <f>IF(B70="","",VLOOKUP(B70,Uzovicode!$A$2:$F$119,3,FALSE))</f>
      </c>
      <c r="E70" s="38"/>
      <c r="F70" s="38"/>
      <c r="G70" s="111">
        <f t="shared" si="8"/>
        <v>0</v>
      </c>
      <c r="H70" s="38"/>
      <c r="I70" s="74">
        <f t="shared" si="9"/>
        <v>0</v>
      </c>
      <c r="J70" s="75">
        <f t="shared" si="10"/>
        <v>0</v>
      </c>
      <c r="K70" s="66">
        <f t="shared" si="7"/>
        <v>0</v>
      </c>
      <c r="M70" s="66">
        <f>Uzovicode!A68</f>
        <v>5523</v>
      </c>
    </row>
    <row r="71" spans="1:13" ht="12.75">
      <c r="A71" s="76">
        <f t="shared" si="6"/>
        <v>68</v>
      </c>
      <c r="B71" s="106"/>
      <c r="C71" s="76">
        <f>IF(B71="","",VLOOKUP(B71,Uzovicode!$A$2:$D$119,2,FALSE))</f>
      </c>
      <c r="D71" s="76">
        <f>IF(B71="","",VLOOKUP(B71,Uzovicode!$A$2:$F$119,3,FALSE))</f>
      </c>
      <c r="E71" s="38"/>
      <c r="F71" s="38"/>
      <c r="G71" s="111">
        <f t="shared" si="8"/>
        <v>0</v>
      </c>
      <c r="H71" s="38"/>
      <c r="I71" s="74">
        <f t="shared" si="9"/>
        <v>0</v>
      </c>
      <c r="J71" s="75">
        <f t="shared" si="10"/>
        <v>0</v>
      </c>
      <c r="K71" s="66">
        <f t="shared" si="7"/>
        <v>0</v>
      </c>
      <c r="M71" s="66">
        <f>Uzovicode!A69</f>
        <v>5524</v>
      </c>
    </row>
    <row r="72" spans="1:13" ht="12.75">
      <c r="A72" s="76">
        <f t="shared" si="6"/>
        <v>69</v>
      </c>
      <c r="B72" s="106"/>
      <c r="C72" s="76">
        <f>IF(B72="","",VLOOKUP(B72,Uzovicode!$A$2:$D$119,2,FALSE))</f>
      </c>
      <c r="D72" s="76">
        <f>IF(B72="","",VLOOKUP(B72,Uzovicode!$A$2:$F$119,3,FALSE))</f>
      </c>
      <c r="E72" s="38"/>
      <c r="F72" s="38"/>
      <c r="G72" s="111">
        <f t="shared" si="8"/>
        <v>0</v>
      </c>
      <c r="H72" s="38"/>
      <c r="I72" s="74">
        <f t="shared" si="9"/>
        <v>0</v>
      </c>
      <c r="J72" s="75">
        <f t="shared" si="10"/>
        <v>0</v>
      </c>
      <c r="K72" s="66">
        <f t="shared" si="7"/>
        <v>0</v>
      </c>
      <c r="M72" s="66">
        <f>Uzovicode!A70</f>
        <v>5525</v>
      </c>
    </row>
    <row r="73" spans="1:13" ht="12.75">
      <c r="A73" s="76">
        <f t="shared" si="6"/>
        <v>70</v>
      </c>
      <c r="B73" s="106"/>
      <c r="C73" s="76">
        <f>IF(B73="","",VLOOKUP(B73,Uzovicode!$A$2:$D$119,2,FALSE))</f>
      </c>
      <c r="D73" s="76">
        <f>IF(B73="","",VLOOKUP(B73,Uzovicode!$A$2:$F$119,3,FALSE))</f>
      </c>
      <c r="E73" s="38"/>
      <c r="F73" s="38"/>
      <c r="G73" s="111">
        <f t="shared" si="8"/>
        <v>0</v>
      </c>
      <c r="H73" s="38"/>
      <c r="I73" s="74">
        <f t="shared" si="9"/>
        <v>0</v>
      </c>
      <c r="J73" s="75">
        <f t="shared" si="10"/>
        <v>0</v>
      </c>
      <c r="K73" s="66">
        <f t="shared" si="7"/>
        <v>0</v>
      </c>
      <c r="M73" s="66">
        <f>Uzovicode!A71</f>
        <v>5526</v>
      </c>
    </row>
    <row r="74" spans="1:13" ht="12.75">
      <c r="A74" s="76">
        <f t="shared" si="6"/>
        <v>71</v>
      </c>
      <c r="B74" s="106"/>
      <c r="C74" s="76">
        <f>IF(B74="","",VLOOKUP(B74,Uzovicode!$A$2:$D$119,2,FALSE))</f>
      </c>
      <c r="D74" s="76">
        <f>IF(B74="","",VLOOKUP(B74,Uzovicode!$A$2:$F$119,3,FALSE))</f>
      </c>
      <c r="E74" s="38"/>
      <c r="F74" s="38"/>
      <c r="G74" s="111">
        <f t="shared" si="8"/>
        <v>0</v>
      </c>
      <c r="H74" s="38"/>
      <c r="I74" s="74">
        <f t="shared" si="9"/>
        <v>0</v>
      </c>
      <c r="J74" s="75">
        <f t="shared" si="10"/>
        <v>0</v>
      </c>
      <c r="K74" s="66">
        <f t="shared" si="7"/>
        <v>0</v>
      </c>
      <c r="M74" s="66">
        <f>Uzovicode!A72</f>
        <v>5527</v>
      </c>
    </row>
    <row r="75" spans="1:13" ht="12.75">
      <c r="A75" s="76">
        <f t="shared" si="6"/>
        <v>72</v>
      </c>
      <c r="B75" s="106"/>
      <c r="C75" s="76">
        <f>IF(B75="","",VLOOKUP(B75,Uzovicode!$A$2:$D$119,2,FALSE))</f>
      </c>
      <c r="D75" s="76">
        <f>IF(B75="","",VLOOKUP(B75,Uzovicode!$A$2:$F$119,3,FALSE))</f>
      </c>
      <c r="E75" s="38"/>
      <c r="F75" s="38"/>
      <c r="G75" s="111">
        <f t="shared" si="8"/>
        <v>0</v>
      </c>
      <c r="H75" s="38"/>
      <c r="I75" s="74">
        <f t="shared" si="9"/>
        <v>0</v>
      </c>
      <c r="J75" s="75">
        <f t="shared" si="10"/>
        <v>0</v>
      </c>
      <c r="K75" s="66">
        <f t="shared" si="7"/>
        <v>0</v>
      </c>
      <c r="M75" s="66">
        <f>Uzovicode!A73</f>
        <v>5528</v>
      </c>
    </row>
    <row r="76" spans="1:13" ht="12.75">
      <c r="A76" s="76">
        <f t="shared" si="6"/>
        <v>73</v>
      </c>
      <c r="B76" s="106"/>
      <c r="C76" s="76">
        <f>IF(B76="","",VLOOKUP(B76,Uzovicode!$A$2:$D$119,2,FALSE))</f>
      </c>
      <c r="D76" s="76">
        <f>IF(B76="","",VLOOKUP(B76,Uzovicode!$A$2:$F$119,3,FALSE))</f>
      </c>
      <c r="E76" s="38"/>
      <c r="F76" s="38"/>
      <c r="G76" s="111">
        <f t="shared" si="8"/>
        <v>0</v>
      </c>
      <c r="H76" s="38"/>
      <c r="I76" s="74">
        <f t="shared" si="9"/>
        <v>0</v>
      </c>
      <c r="J76" s="75">
        <f t="shared" si="10"/>
        <v>0</v>
      </c>
      <c r="K76" s="66">
        <f t="shared" si="7"/>
        <v>0</v>
      </c>
      <c r="M76" s="66">
        <f>Uzovicode!A74</f>
        <v>5529</v>
      </c>
    </row>
    <row r="77" spans="1:13" ht="12.75">
      <c r="A77" s="76">
        <f t="shared" si="6"/>
        <v>74</v>
      </c>
      <c r="B77" s="106"/>
      <c r="C77" s="76">
        <f>IF(B77="","",VLOOKUP(B77,Uzovicode!$A$2:$D$119,2,FALSE))</f>
      </c>
      <c r="D77" s="76">
        <f>IF(B77="","",VLOOKUP(B77,Uzovicode!$A$2:$F$119,3,FALSE))</f>
      </c>
      <c r="E77" s="38"/>
      <c r="F77" s="38"/>
      <c r="G77" s="111">
        <f t="shared" si="8"/>
        <v>0</v>
      </c>
      <c r="H77" s="38"/>
      <c r="I77" s="74">
        <f t="shared" si="9"/>
        <v>0</v>
      </c>
      <c r="J77" s="75">
        <f t="shared" si="10"/>
        <v>0</v>
      </c>
      <c r="K77" s="66">
        <f t="shared" si="7"/>
        <v>0</v>
      </c>
      <c r="M77" s="66">
        <f>Uzovicode!A75</f>
        <v>5530</v>
      </c>
    </row>
    <row r="78" spans="1:13" ht="12.75">
      <c r="A78" s="76">
        <f t="shared" si="6"/>
        <v>75</v>
      </c>
      <c r="B78" s="106"/>
      <c r="C78" s="76">
        <f>IF(B78="","",VLOOKUP(B78,Uzovicode!$A$2:$D$119,2,FALSE))</f>
      </c>
      <c r="D78" s="76">
        <f>IF(B78="","",VLOOKUP(B78,Uzovicode!$A$2:$F$119,3,FALSE))</f>
      </c>
      <c r="E78" s="38"/>
      <c r="F78" s="38"/>
      <c r="G78" s="111">
        <f t="shared" si="8"/>
        <v>0</v>
      </c>
      <c r="H78" s="38"/>
      <c r="I78" s="74">
        <f t="shared" si="9"/>
        <v>0</v>
      </c>
      <c r="J78" s="75">
        <f t="shared" si="10"/>
        <v>0</v>
      </c>
      <c r="K78" s="66">
        <f t="shared" si="7"/>
        <v>0</v>
      </c>
      <c r="M78" s="66">
        <f>Uzovicode!A76</f>
        <v>5531</v>
      </c>
    </row>
    <row r="79" spans="1:13" ht="12.75">
      <c r="A79" s="76">
        <f t="shared" si="6"/>
        <v>76</v>
      </c>
      <c r="B79" s="106"/>
      <c r="C79" s="76">
        <f>IF(B79="","",VLOOKUP(B79,Uzovicode!$A$2:$D$119,2,FALSE))</f>
      </c>
      <c r="D79" s="76">
        <f>IF(B79="","",VLOOKUP(B79,Uzovicode!$A$2:$F$119,3,FALSE))</f>
      </c>
      <c r="E79" s="38"/>
      <c r="F79" s="38"/>
      <c r="G79" s="111">
        <f t="shared" si="8"/>
        <v>0</v>
      </c>
      <c r="H79" s="38"/>
      <c r="I79" s="74">
        <f t="shared" si="9"/>
        <v>0</v>
      </c>
      <c r="J79" s="75">
        <f t="shared" si="10"/>
        <v>0</v>
      </c>
      <c r="K79" s="66">
        <f t="shared" si="7"/>
        <v>0</v>
      </c>
      <c r="M79" s="66">
        <f>Uzovicode!A77</f>
        <v>5532</v>
      </c>
    </row>
    <row r="80" spans="1:13" ht="12.75">
      <c r="A80" s="76">
        <f t="shared" si="6"/>
        <v>77</v>
      </c>
      <c r="B80" s="106"/>
      <c r="C80" s="76">
        <f>IF(B80="","",VLOOKUP(B80,Uzovicode!$A$2:$D$119,2,FALSE))</f>
      </c>
      <c r="D80" s="76">
        <f>IF(B80="","",VLOOKUP(B80,Uzovicode!$A$2:$F$119,3,FALSE))</f>
      </c>
      <c r="E80" s="38"/>
      <c r="F80" s="38"/>
      <c r="G80" s="111">
        <f t="shared" si="8"/>
        <v>0</v>
      </c>
      <c r="H80" s="38"/>
      <c r="I80" s="74">
        <f t="shared" si="9"/>
        <v>0</v>
      </c>
      <c r="J80" s="75">
        <f t="shared" si="10"/>
        <v>0</v>
      </c>
      <c r="K80" s="66">
        <f t="shared" si="7"/>
        <v>0</v>
      </c>
      <c r="M80" s="66">
        <f>Uzovicode!A78</f>
        <v>7001</v>
      </c>
    </row>
    <row r="81" spans="1:13" ht="12.75">
      <c r="A81" s="76">
        <f t="shared" si="6"/>
        <v>78</v>
      </c>
      <c r="B81" s="106"/>
      <c r="C81" s="76">
        <f>IF(B81="","",VLOOKUP(B81,Uzovicode!$A$2:$D$119,2,FALSE))</f>
      </c>
      <c r="D81" s="76">
        <f>IF(B81="","",VLOOKUP(B81,Uzovicode!$A$2:$F$119,3,FALSE))</f>
      </c>
      <c r="E81" s="38"/>
      <c r="F81" s="38"/>
      <c r="G81" s="111">
        <f t="shared" si="8"/>
        <v>0</v>
      </c>
      <c r="H81" s="38"/>
      <c r="I81" s="74">
        <f t="shared" si="9"/>
        <v>0</v>
      </c>
      <c r="J81" s="75">
        <f t="shared" si="10"/>
        <v>0</v>
      </c>
      <c r="K81" s="66">
        <f t="shared" si="7"/>
        <v>0</v>
      </c>
      <c r="M81" s="66">
        <f>Uzovicode!A79</f>
        <v>7007</v>
      </c>
    </row>
    <row r="82" spans="1:13" ht="12.75">
      <c r="A82" s="76">
        <f t="shared" si="6"/>
        <v>79</v>
      </c>
      <c r="B82" s="106"/>
      <c r="C82" s="76">
        <f>IF(B82="","",VLOOKUP(B82,Uzovicode!$A$2:$D$119,2,FALSE))</f>
      </c>
      <c r="D82" s="76">
        <f>IF(B82="","",VLOOKUP(B82,Uzovicode!$A$2:$F$119,3,FALSE))</f>
      </c>
      <c r="E82" s="38"/>
      <c r="F82" s="38"/>
      <c r="G82" s="111">
        <f t="shared" si="8"/>
        <v>0</v>
      </c>
      <c r="H82" s="38"/>
      <c r="I82" s="74">
        <f t="shared" si="9"/>
        <v>0</v>
      </c>
      <c r="J82" s="75">
        <f t="shared" si="10"/>
        <v>0</v>
      </c>
      <c r="K82" s="66">
        <f t="shared" si="7"/>
        <v>0</v>
      </c>
      <c r="M82" s="66">
        <f>Uzovicode!A80</f>
        <v>7013</v>
      </c>
    </row>
    <row r="83" spans="1:13" ht="12.75">
      <c r="A83" s="76">
        <f t="shared" si="6"/>
        <v>80</v>
      </c>
      <c r="B83" s="106"/>
      <c r="C83" s="76">
        <f>IF(B83="","",VLOOKUP(B83,Uzovicode!$A$2:$D$119,2,FALSE))</f>
      </c>
      <c r="D83" s="76">
        <f>IF(B83="","",VLOOKUP(B83,Uzovicode!$A$2:$F$119,3,FALSE))</f>
      </c>
      <c r="E83" s="38"/>
      <c r="F83" s="38"/>
      <c r="G83" s="111">
        <f t="shared" si="8"/>
        <v>0</v>
      </c>
      <c r="H83" s="38"/>
      <c r="I83" s="74">
        <f t="shared" si="9"/>
        <v>0</v>
      </c>
      <c r="J83" s="75">
        <f t="shared" si="10"/>
        <v>0</v>
      </c>
      <c r="K83" s="66">
        <f t="shared" si="7"/>
        <v>0</v>
      </c>
      <c r="M83" s="66">
        <f>Uzovicode!A81</f>
        <v>7029</v>
      </c>
    </row>
    <row r="84" spans="1:13" ht="12.75">
      <c r="A84" s="76">
        <f t="shared" si="6"/>
        <v>81</v>
      </c>
      <c r="B84" s="106"/>
      <c r="C84" s="76">
        <f>IF(B84="","",VLOOKUP(B84,Uzovicode!$A$2:$D$119,2,FALSE))</f>
      </c>
      <c r="D84" s="76">
        <f>IF(B84="","",VLOOKUP(B84,Uzovicode!$A$2:$F$119,3,FALSE))</f>
      </c>
      <c r="E84" s="38"/>
      <c r="F84" s="38"/>
      <c r="G84" s="111">
        <f t="shared" si="8"/>
        <v>0</v>
      </c>
      <c r="H84" s="38"/>
      <c r="I84" s="74">
        <f t="shared" si="9"/>
        <v>0</v>
      </c>
      <c r="J84" s="75">
        <f t="shared" si="10"/>
        <v>0</v>
      </c>
      <c r="K84" s="66">
        <f t="shared" si="7"/>
        <v>0</v>
      </c>
      <c r="M84" s="66">
        <f>Uzovicode!A82</f>
        <v>7032</v>
      </c>
    </row>
    <row r="85" spans="1:13" ht="12.75">
      <c r="A85" s="76">
        <f t="shared" si="6"/>
        <v>82</v>
      </c>
      <c r="B85" s="106"/>
      <c r="C85" s="76">
        <f>IF(B85="","",VLOOKUP(B85,Uzovicode!$A$2:$D$119,2,FALSE))</f>
      </c>
      <c r="D85" s="76">
        <f>IF(B85="","",VLOOKUP(B85,Uzovicode!$A$2:$F$119,3,FALSE))</f>
      </c>
      <c r="E85" s="38"/>
      <c r="F85" s="38"/>
      <c r="G85" s="111">
        <f t="shared" si="8"/>
        <v>0</v>
      </c>
      <c r="H85" s="38"/>
      <c r="I85" s="74">
        <f t="shared" si="9"/>
        <v>0</v>
      </c>
      <c r="J85" s="75">
        <f t="shared" si="10"/>
        <v>0</v>
      </c>
      <c r="K85" s="66">
        <f t="shared" si="7"/>
        <v>0</v>
      </c>
      <c r="M85" s="66">
        <f>Uzovicode!A83</f>
        <v>7037</v>
      </c>
    </row>
    <row r="86" spans="1:13" ht="12.75">
      <c r="A86" s="76">
        <f t="shared" si="6"/>
        <v>83</v>
      </c>
      <c r="B86" s="106"/>
      <c r="C86" s="76">
        <f>IF(B86="","",VLOOKUP(B86,Uzovicode!$A$2:$D$119,2,FALSE))</f>
      </c>
      <c r="D86" s="76">
        <f>IF(B86="","",VLOOKUP(B86,Uzovicode!$A$2:$F$119,3,FALSE))</f>
      </c>
      <c r="E86" s="38"/>
      <c r="F86" s="38"/>
      <c r="G86" s="111">
        <f t="shared" si="8"/>
        <v>0</v>
      </c>
      <c r="H86" s="38"/>
      <c r="I86" s="74">
        <f t="shared" si="9"/>
        <v>0</v>
      </c>
      <c r="J86" s="75">
        <f t="shared" si="10"/>
        <v>0</v>
      </c>
      <c r="K86" s="66">
        <f t="shared" si="7"/>
        <v>0</v>
      </c>
      <c r="M86" s="66">
        <f>Uzovicode!A84</f>
        <v>7050</v>
      </c>
    </row>
    <row r="87" spans="1:13" ht="12.75">
      <c r="A87" s="76">
        <f t="shared" si="6"/>
        <v>84</v>
      </c>
      <c r="B87" s="106"/>
      <c r="C87" s="76">
        <f>IF(B87="","",VLOOKUP(B87,Uzovicode!$A$2:$D$119,2,FALSE))</f>
      </c>
      <c r="D87" s="76">
        <f>IF(B87="","",VLOOKUP(B87,Uzovicode!$A$2:$F$119,3,FALSE))</f>
      </c>
      <c r="E87" s="38"/>
      <c r="F87" s="38"/>
      <c r="G87" s="111">
        <f t="shared" si="8"/>
        <v>0</v>
      </c>
      <c r="H87" s="38"/>
      <c r="I87" s="74">
        <f t="shared" si="9"/>
        <v>0</v>
      </c>
      <c r="J87" s="75">
        <f t="shared" si="10"/>
        <v>0</v>
      </c>
      <c r="K87" s="66">
        <f t="shared" si="7"/>
        <v>0</v>
      </c>
      <c r="M87" s="66">
        <f>Uzovicode!A85</f>
        <v>7053</v>
      </c>
    </row>
    <row r="88" spans="1:13" ht="12.75">
      <c r="A88" s="76">
        <f t="shared" si="6"/>
        <v>85</v>
      </c>
      <c r="B88" s="106"/>
      <c r="C88" s="76">
        <f>IF(B88="","",VLOOKUP(B88,Uzovicode!$A$2:$D$119,2,FALSE))</f>
      </c>
      <c r="D88" s="76">
        <f>IF(B88="","",VLOOKUP(B88,Uzovicode!$A$2:$F$119,3,FALSE))</f>
      </c>
      <c r="E88" s="38"/>
      <c r="F88" s="38"/>
      <c r="G88" s="111">
        <f t="shared" si="8"/>
        <v>0</v>
      </c>
      <c r="H88" s="38"/>
      <c r="I88" s="74">
        <f t="shared" si="9"/>
        <v>0</v>
      </c>
      <c r="J88" s="75">
        <f t="shared" si="10"/>
        <v>0</v>
      </c>
      <c r="K88" s="66">
        <f t="shared" si="7"/>
        <v>0</v>
      </c>
      <c r="M88" s="66">
        <f>Uzovicode!A86</f>
        <v>7054</v>
      </c>
    </row>
    <row r="89" spans="1:13" ht="12.75">
      <c r="A89" s="76">
        <f t="shared" si="6"/>
        <v>86</v>
      </c>
      <c r="B89" s="106"/>
      <c r="C89" s="76">
        <f>IF(B89="","",VLOOKUP(B89,Uzovicode!$A$2:$D$119,2,FALSE))</f>
      </c>
      <c r="D89" s="76">
        <f>IF(B89="","",VLOOKUP(B89,Uzovicode!$A$2:$F$119,3,FALSE))</f>
      </c>
      <c r="E89" s="38"/>
      <c r="F89" s="38"/>
      <c r="G89" s="111">
        <f t="shared" si="8"/>
        <v>0</v>
      </c>
      <c r="H89" s="38"/>
      <c r="I89" s="74">
        <f t="shared" si="9"/>
        <v>0</v>
      </c>
      <c r="J89" s="75">
        <f t="shared" si="10"/>
        <v>0</v>
      </c>
      <c r="K89" s="66">
        <f t="shared" si="7"/>
        <v>0</v>
      </c>
      <c r="M89" s="66">
        <f>Uzovicode!A87</f>
        <v>7084</v>
      </c>
    </row>
    <row r="90" spans="1:13" ht="12.75">
      <c r="A90" s="76">
        <f t="shared" si="6"/>
        <v>87</v>
      </c>
      <c r="B90" s="106"/>
      <c r="C90" s="76">
        <f>IF(B90="","",VLOOKUP(B90,Uzovicode!$A$2:$D$119,2,FALSE))</f>
      </c>
      <c r="D90" s="76">
        <f>IF(B90="","",VLOOKUP(B90,Uzovicode!$A$2:$F$119,3,FALSE))</f>
      </c>
      <c r="E90" s="38"/>
      <c r="F90" s="38"/>
      <c r="G90" s="111">
        <f t="shared" si="8"/>
        <v>0</v>
      </c>
      <c r="H90" s="38"/>
      <c r="I90" s="74">
        <f t="shared" si="9"/>
        <v>0</v>
      </c>
      <c r="J90" s="75">
        <f t="shared" si="10"/>
        <v>0</v>
      </c>
      <c r="K90" s="66">
        <f t="shared" si="7"/>
        <v>0</v>
      </c>
      <c r="M90" s="66">
        <f>Uzovicode!A88</f>
        <v>7085</v>
      </c>
    </row>
    <row r="91" spans="1:13" ht="12.75">
      <c r="A91" s="76">
        <f t="shared" si="6"/>
        <v>88</v>
      </c>
      <c r="B91" s="106"/>
      <c r="C91" s="76">
        <f>IF(B91="","",VLOOKUP(B91,Uzovicode!$A$2:$D$119,2,FALSE))</f>
      </c>
      <c r="D91" s="76">
        <f>IF(B91="","",VLOOKUP(B91,Uzovicode!$A$2:$F$119,3,FALSE))</f>
      </c>
      <c r="E91" s="38"/>
      <c r="F91" s="38"/>
      <c r="G91" s="111">
        <f t="shared" si="8"/>
        <v>0</v>
      </c>
      <c r="H91" s="38"/>
      <c r="I91" s="74">
        <f t="shared" si="9"/>
        <v>0</v>
      </c>
      <c r="J91" s="75">
        <f t="shared" si="10"/>
        <v>0</v>
      </c>
      <c r="K91" s="66">
        <f t="shared" si="7"/>
        <v>0</v>
      </c>
      <c r="M91" s="66">
        <f>Uzovicode!A89</f>
        <v>7095</v>
      </c>
    </row>
    <row r="92" spans="1:13" ht="12.75">
      <c r="A92" s="76">
        <f t="shared" si="6"/>
        <v>89</v>
      </c>
      <c r="B92" s="106"/>
      <c r="C92" s="76">
        <f>IF(B92="","",VLOOKUP(B92,Uzovicode!$A$2:$D$119,2,FALSE))</f>
      </c>
      <c r="D92" s="76">
        <f>IF(B92="","",VLOOKUP(B92,Uzovicode!$A$2:$F$119,3,FALSE))</f>
      </c>
      <c r="E92" s="38"/>
      <c r="F92" s="38"/>
      <c r="G92" s="111">
        <f t="shared" si="8"/>
        <v>0</v>
      </c>
      <c r="H92" s="38"/>
      <c r="I92" s="74">
        <f t="shared" si="9"/>
        <v>0</v>
      </c>
      <c r="J92" s="75">
        <f t="shared" si="10"/>
        <v>0</v>
      </c>
      <c r="K92" s="66">
        <f t="shared" si="7"/>
        <v>0</v>
      </c>
      <c r="M92" s="66">
        <f>Uzovicode!A90</f>
        <v>7119</v>
      </c>
    </row>
    <row r="93" spans="1:13" ht="12.75">
      <c r="A93" s="76">
        <f t="shared" si="6"/>
        <v>90</v>
      </c>
      <c r="B93" s="106"/>
      <c r="C93" s="76">
        <f>IF(B93="","",VLOOKUP(B93,Uzovicode!$A$2:$D$119,2,FALSE))</f>
      </c>
      <c r="D93" s="76">
        <f>IF(B93="","",VLOOKUP(B93,Uzovicode!$A$2:$F$119,3,FALSE))</f>
      </c>
      <c r="E93" s="38"/>
      <c r="F93" s="38"/>
      <c r="G93" s="111">
        <f t="shared" si="8"/>
        <v>0</v>
      </c>
      <c r="H93" s="38"/>
      <c r="I93" s="74">
        <f t="shared" si="9"/>
        <v>0</v>
      </c>
      <c r="J93" s="75">
        <f t="shared" si="10"/>
        <v>0</v>
      </c>
      <c r="K93" s="66">
        <f t="shared" si="7"/>
        <v>0</v>
      </c>
      <c r="M93" s="66">
        <f>Uzovicode!A91</f>
        <v>7125</v>
      </c>
    </row>
    <row r="94" spans="1:13" ht="12.75">
      <c r="A94" s="76">
        <f t="shared" si="6"/>
        <v>91</v>
      </c>
      <c r="B94" s="106"/>
      <c r="C94" s="76">
        <f>IF(B94="","",VLOOKUP(B94,Uzovicode!$A$2:$D$119,2,FALSE))</f>
      </c>
      <c r="D94" s="76">
        <f>IF(B94="","",VLOOKUP(B94,Uzovicode!$A$2:$F$119,3,FALSE))</f>
      </c>
      <c r="E94" s="38"/>
      <c r="F94" s="38"/>
      <c r="G94" s="111">
        <f t="shared" si="8"/>
        <v>0</v>
      </c>
      <c r="H94" s="38"/>
      <c r="I94" s="74">
        <f t="shared" si="9"/>
        <v>0</v>
      </c>
      <c r="J94" s="75">
        <f t="shared" si="10"/>
        <v>0</v>
      </c>
      <c r="K94" s="66">
        <f t="shared" si="7"/>
        <v>0</v>
      </c>
      <c r="M94" s="66">
        <f>Uzovicode!A92</f>
        <v>8401</v>
      </c>
    </row>
    <row r="95" spans="1:13" ht="12.75">
      <c r="A95" s="76">
        <f t="shared" si="6"/>
        <v>92</v>
      </c>
      <c r="B95" s="106"/>
      <c r="C95" s="76">
        <f>IF(B95="","",VLOOKUP(B95,Uzovicode!$A$2:$D$119,2,FALSE))</f>
      </c>
      <c r="D95" s="76">
        <f>IF(B95="","",VLOOKUP(B95,Uzovicode!$A$2:$F$119,3,FALSE))</f>
      </c>
      <c r="E95" s="38"/>
      <c r="F95" s="38"/>
      <c r="G95" s="111">
        <f t="shared" si="8"/>
        <v>0</v>
      </c>
      <c r="H95" s="38"/>
      <c r="I95" s="74">
        <f t="shared" si="9"/>
        <v>0</v>
      </c>
      <c r="J95" s="75">
        <f t="shared" si="10"/>
        <v>0</v>
      </c>
      <c r="K95" s="66">
        <f t="shared" si="7"/>
        <v>0</v>
      </c>
      <c r="M95" s="66">
        <f>Uzovicode!A93</f>
        <v>8935</v>
      </c>
    </row>
    <row r="96" spans="1:13" ht="12.75">
      <c r="A96" s="76">
        <f t="shared" si="6"/>
        <v>93</v>
      </c>
      <c r="B96" s="106"/>
      <c r="C96" s="76">
        <f>IF(B96="","",VLOOKUP(B96,Uzovicode!$A$2:$D$119,2,FALSE))</f>
      </c>
      <c r="D96" s="76">
        <f>IF(B96="","",VLOOKUP(B96,Uzovicode!$A$2:$F$119,3,FALSE))</f>
      </c>
      <c r="E96" s="38"/>
      <c r="F96" s="38"/>
      <c r="G96" s="111">
        <f t="shared" si="8"/>
        <v>0</v>
      </c>
      <c r="H96" s="38"/>
      <c r="I96" s="74">
        <f t="shared" si="9"/>
        <v>0</v>
      </c>
      <c r="J96" s="75">
        <f t="shared" si="10"/>
        <v>0</v>
      </c>
      <c r="K96" s="66">
        <f t="shared" si="7"/>
        <v>0</v>
      </c>
      <c r="M96" s="66">
        <f>Uzovicode!A94</f>
        <v>8948</v>
      </c>
    </row>
    <row r="97" spans="1:13" ht="12.75">
      <c r="A97" s="76">
        <f t="shared" si="6"/>
        <v>94</v>
      </c>
      <c r="B97" s="106"/>
      <c r="C97" s="76">
        <f>IF(B97="","",VLOOKUP(B97,Uzovicode!$A$2:$D$119,2,FALSE))</f>
      </c>
      <c r="D97" s="76">
        <f>IF(B97="","",VLOOKUP(B97,Uzovicode!$A$2:$F$119,3,FALSE))</f>
      </c>
      <c r="E97" s="38"/>
      <c r="F97" s="38"/>
      <c r="G97" s="111">
        <f t="shared" si="8"/>
        <v>0</v>
      </c>
      <c r="H97" s="38"/>
      <c r="I97" s="74">
        <f t="shared" si="9"/>
        <v>0</v>
      </c>
      <c r="J97" s="75">
        <f t="shared" si="10"/>
        <v>0</v>
      </c>
      <c r="K97" s="66">
        <f t="shared" si="7"/>
        <v>0</v>
      </c>
      <c r="M97" s="66">
        <f>Uzovicode!A95</f>
        <v>8949</v>
      </c>
    </row>
    <row r="98" spans="1:13" ht="12.75">
      <c r="A98" s="76">
        <f t="shared" si="6"/>
        <v>95</v>
      </c>
      <c r="B98" s="106"/>
      <c r="C98" s="106"/>
      <c r="D98" s="106"/>
      <c r="E98" s="38"/>
      <c r="F98" s="38"/>
      <c r="G98" s="111">
        <f t="shared" si="8"/>
        <v>0</v>
      </c>
      <c r="H98" s="38"/>
      <c r="I98" s="74">
        <f t="shared" si="9"/>
        <v>0</v>
      </c>
      <c r="J98" s="75">
        <f t="shared" si="10"/>
        <v>0</v>
      </c>
      <c r="K98" s="66">
        <f t="shared" si="7"/>
        <v>0</v>
      </c>
      <c r="M98" s="66">
        <f>Uzovicode!A96</f>
        <v>8956</v>
      </c>
    </row>
    <row r="99" spans="1:13" ht="12.75">
      <c r="A99" s="76">
        <f t="shared" si="6"/>
        <v>96</v>
      </c>
      <c r="B99" s="106"/>
      <c r="C99" s="106"/>
      <c r="D99" s="106"/>
      <c r="E99" s="38"/>
      <c r="F99" s="38"/>
      <c r="G99" s="111">
        <f t="shared" si="8"/>
        <v>0</v>
      </c>
      <c r="H99" s="38"/>
      <c r="I99" s="74">
        <f t="shared" si="9"/>
        <v>0</v>
      </c>
      <c r="J99" s="75">
        <f t="shared" si="10"/>
        <v>0</v>
      </c>
      <c r="K99" s="66">
        <f t="shared" si="7"/>
        <v>0</v>
      </c>
      <c r="M99" s="66">
        <f>Uzovicode!A97</f>
        <v>8958</v>
      </c>
    </row>
    <row r="100" spans="1:13" ht="12.75">
      <c r="A100" s="76">
        <f t="shared" si="6"/>
        <v>97</v>
      </c>
      <c r="B100" s="106"/>
      <c r="C100" s="106"/>
      <c r="D100" s="106"/>
      <c r="E100" s="38"/>
      <c r="F100" s="38"/>
      <c r="G100" s="111">
        <f t="shared" si="8"/>
        <v>0</v>
      </c>
      <c r="H100" s="38"/>
      <c r="I100" s="74">
        <f t="shared" si="9"/>
        <v>0</v>
      </c>
      <c r="J100" s="75">
        <f t="shared" si="10"/>
        <v>0</v>
      </c>
      <c r="K100" s="66">
        <f t="shared" si="7"/>
        <v>0</v>
      </c>
      <c r="M100" s="66">
        <f>Uzovicode!A98</f>
        <v>8959</v>
      </c>
    </row>
    <row r="101" spans="1:13" ht="12.75">
      <c r="A101" s="76">
        <f t="shared" si="6"/>
        <v>98</v>
      </c>
      <c r="B101" s="106"/>
      <c r="C101" s="106"/>
      <c r="D101" s="106"/>
      <c r="E101" s="38"/>
      <c r="F101" s="38"/>
      <c r="G101" s="111">
        <f t="shared" si="8"/>
        <v>0</v>
      </c>
      <c r="H101" s="38"/>
      <c r="I101" s="74">
        <f t="shared" si="9"/>
        <v>0</v>
      </c>
      <c r="J101" s="75">
        <f t="shared" si="10"/>
        <v>0</v>
      </c>
      <c r="K101" s="66">
        <f t="shared" si="7"/>
        <v>0</v>
      </c>
      <c r="M101" s="66">
        <f>Uzovicode!A99</f>
        <v>8960</v>
      </c>
    </row>
    <row r="102" spans="1:13" ht="12.75">
      <c r="A102" s="76">
        <f>A101+1</f>
        <v>99</v>
      </c>
      <c r="B102" s="106"/>
      <c r="C102" s="106"/>
      <c r="D102" s="106"/>
      <c r="E102" s="38"/>
      <c r="F102" s="38"/>
      <c r="G102" s="111">
        <f t="shared" si="8"/>
        <v>0</v>
      </c>
      <c r="H102" s="38"/>
      <c r="I102" s="74">
        <f t="shared" si="9"/>
        <v>0</v>
      </c>
      <c r="J102" s="75">
        <f t="shared" si="10"/>
        <v>0</v>
      </c>
      <c r="K102" s="66">
        <f t="shared" si="7"/>
        <v>0</v>
      </c>
      <c r="M102" s="66">
        <f>Uzovicode!A100</f>
        <v>8963</v>
      </c>
    </row>
    <row r="103" spans="1:13" ht="12.75">
      <c r="A103" s="76">
        <f>A102+1</f>
        <v>100</v>
      </c>
      <c r="B103" s="106"/>
      <c r="C103" s="106"/>
      <c r="D103" s="106"/>
      <c r="E103" s="38"/>
      <c r="F103" s="38"/>
      <c r="G103" s="111">
        <f t="shared" si="8"/>
        <v>0</v>
      </c>
      <c r="H103" s="38"/>
      <c r="I103" s="74">
        <f t="shared" si="9"/>
        <v>0</v>
      </c>
      <c r="J103" s="75">
        <f t="shared" si="10"/>
        <v>0</v>
      </c>
      <c r="K103" s="66">
        <f t="shared" si="7"/>
        <v>0</v>
      </c>
      <c r="M103" s="66">
        <f>Uzovicode!A101</f>
        <v>8965</v>
      </c>
    </row>
    <row r="104" spans="1:13" ht="13.5" thickBot="1">
      <c r="A104" s="76"/>
      <c r="B104" s="79"/>
      <c r="C104" s="107" t="s">
        <v>6</v>
      </c>
      <c r="D104" s="81"/>
      <c r="E104" s="82">
        <f aca="true" t="shared" si="11" ref="E104:K104">SUM(E4:E103)</f>
        <v>0</v>
      </c>
      <c r="F104" s="82">
        <f>SUM(F4:F103)</f>
        <v>0</v>
      </c>
      <c r="G104" s="82">
        <f>SUM(G4:G103)</f>
        <v>0</v>
      </c>
      <c r="H104" s="82">
        <f t="shared" si="11"/>
        <v>0</v>
      </c>
      <c r="I104" s="82">
        <f t="shared" si="11"/>
        <v>0</v>
      </c>
      <c r="J104" s="83">
        <f t="shared" si="11"/>
        <v>0</v>
      </c>
      <c r="K104" s="83">
        <f t="shared" si="11"/>
        <v>0</v>
      </c>
      <c r="L104" s="84"/>
      <c r="M104" s="66">
        <f>Uzovicode!A102</f>
        <v>8966</v>
      </c>
    </row>
    <row r="105" spans="1:13" ht="13.5" thickTop="1">
      <c r="A105" s="54"/>
      <c r="B105" s="54"/>
      <c r="C105" s="54"/>
      <c r="D105" s="54"/>
      <c r="E105" s="65"/>
      <c r="F105" s="65"/>
      <c r="G105" s="65"/>
      <c r="H105" s="65"/>
      <c r="I105" s="65"/>
      <c r="M105" s="66">
        <f>Uzovicode!A103</f>
        <v>8971</v>
      </c>
    </row>
    <row r="106" spans="1:13" ht="12.75">
      <c r="A106" s="54"/>
      <c r="B106" s="54"/>
      <c r="C106" s="85"/>
      <c r="D106" s="65"/>
      <c r="E106" s="65"/>
      <c r="F106" s="65"/>
      <c r="G106" s="65"/>
      <c r="H106" s="65"/>
      <c r="I106" s="65"/>
      <c r="M106" s="66">
        <f>Uzovicode!A104</f>
        <v>8972</v>
      </c>
    </row>
    <row r="107" spans="1:13" ht="12.75">
      <c r="A107" s="54"/>
      <c r="B107" s="54"/>
      <c r="C107" s="85" t="s">
        <v>30</v>
      </c>
      <c r="D107" s="101" t="str">
        <f>RIGHT(J104,8)</f>
        <v>0</v>
      </c>
      <c r="E107" s="65"/>
      <c r="F107" s="65"/>
      <c r="G107" s="65"/>
      <c r="H107" s="65"/>
      <c r="I107" s="65"/>
      <c r="M107" s="66">
        <f>Uzovicode!A105</f>
        <v>8973</v>
      </c>
    </row>
    <row r="108" ht="12.75">
      <c r="M108" s="66">
        <f>Uzovicode!A106</f>
        <v>8979</v>
      </c>
    </row>
    <row r="109" spans="3:13" ht="12.75">
      <c r="C109" s="86">
        <f>IF(K104&lt;&gt;0,"één of meer UZOVI nummer(s) nog niet ingevuld","")</f>
      </c>
      <c r="M109" s="66">
        <f>Uzovicode!A107</f>
        <v>8980</v>
      </c>
    </row>
    <row r="110" ht="12.75">
      <c r="M110" s="66">
        <f>Uzovicode!A108</f>
        <v>8981</v>
      </c>
    </row>
    <row r="111" ht="12.75">
      <c r="M111" s="66">
        <f>Uzovicode!A109</f>
        <v>8983</v>
      </c>
    </row>
    <row r="112" ht="12.75">
      <c r="M112" s="66">
        <f>Uzovicode!A110</f>
        <v>8984</v>
      </c>
    </row>
    <row r="113" ht="12.75">
      <c r="M113" s="66">
        <f>Uzovicode!A111</f>
        <v>9006</v>
      </c>
    </row>
    <row r="114" ht="12.75">
      <c r="M114" s="66">
        <f>Uzovicode!A112</f>
        <v>9015</v>
      </c>
    </row>
    <row r="115" ht="12.75">
      <c r="M115" s="66">
        <f>Uzovicode!A113</f>
        <v>9016</v>
      </c>
    </row>
    <row r="116" ht="12.75">
      <c r="M116" s="66">
        <f>Uzovicode!A114</f>
        <v>9018</v>
      </c>
    </row>
    <row r="117" ht="12.75">
      <c r="M117" s="66">
        <f>Uzovicode!A115</f>
        <v>9019</v>
      </c>
    </row>
    <row r="118" ht="12.75">
      <c r="M118" s="66">
        <f>Uzovicode!A116</f>
        <v>9086</v>
      </c>
    </row>
    <row r="119" ht="12.75">
      <c r="M119" s="66">
        <f>Uzovicode!A117</f>
        <v>9991</v>
      </c>
    </row>
    <row r="120" ht="12.75">
      <c r="M120" s="66">
        <f>Uzovicode!A118</f>
        <v>9664</v>
      </c>
    </row>
    <row r="121" ht="12.75">
      <c r="M121" s="66">
        <f>Uzovicode!A119</f>
        <v>9665</v>
      </c>
    </row>
  </sheetData>
  <sheetProtection password="F36C" sheet="1" objects="1" scenarios="1"/>
  <conditionalFormatting sqref="H4:H103 E4:F103 C98:D103 B4:B103">
    <cfRule type="expression" priority="1" dxfId="1" stopIfTrue="1">
      <formula>$L$1=TRUE</formula>
    </cfRule>
  </conditionalFormatting>
  <dataValidations count="2">
    <dataValidation type="list" allowBlank="1" showInputMessage="1" showErrorMessage="1" sqref="B4:B97">
      <formula1>$M$4:$M$121</formula1>
    </dataValidation>
    <dataValidation type="whole" operator="notEqual" allowBlank="1" showInputMessage="1" showErrorMessage="1" errorTitle="Let op!" error="Deze uzovicode kunt u niet invullen, zie Toelichting!!" sqref="B98:B103">
      <formula1>7125</formula1>
    </dataValidation>
  </dataValidations>
  <printOptions/>
  <pageMargins left="0.7874015748031497" right="0.7874015748031497" top="0.984251968503937" bottom="0.984251968503937" header="0.5118110236220472" footer="0.5118110236220472"/>
  <pageSetup horizontalDpi="1200" verticalDpi="1200" orientation="portrait" paperSize="9" scale="69" r:id="rId1"/>
  <headerFooter alignWithMargins="0">
    <oddFooter>&amp;CPagina &amp;P van &amp;N</oddFooter>
  </headerFooter>
  <rowBreaks count="1" manualBreakCount="1">
    <brk id="60" max="6" man="1"/>
  </rowBreaks>
</worksheet>
</file>

<file path=xl/worksheets/sheet4.xml><?xml version="1.0" encoding="utf-8"?>
<worksheet xmlns="http://schemas.openxmlformats.org/spreadsheetml/2006/main" xmlns:r="http://schemas.openxmlformats.org/officeDocument/2006/relationships">
  <dimension ref="A1:I115"/>
  <sheetViews>
    <sheetView showGridLines="0" workbookViewId="0" topLeftCell="A1">
      <selection activeCell="E2" sqref="E2"/>
    </sheetView>
  </sheetViews>
  <sheetFormatPr defaultColWidth="9.140625" defaultRowHeight="12.75"/>
  <cols>
    <col min="1" max="1" width="2.57421875" style="66" customWidth="1"/>
    <col min="2" max="2" width="9.140625" style="66" customWidth="1"/>
    <col min="3" max="3" width="7.28125" style="66" customWidth="1"/>
    <col min="4" max="4" width="26.00390625" style="66" customWidth="1"/>
    <col min="5" max="5" width="20.7109375" style="66" customWidth="1"/>
    <col min="6" max="6" width="14.7109375" style="66" customWidth="1"/>
    <col min="7" max="7" width="20.57421875" style="66" bestFit="1" customWidth="1"/>
    <col min="8" max="8" width="9.140625" style="66" customWidth="1"/>
    <col min="9" max="9" width="9.421875" style="66" bestFit="1" customWidth="1"/>
    <col min="10" max="16384" width="9.140625" style="66" customWidth="1"/>
  </cols>
  <sheetData>
    <row r="1" spans="1:9" ht="15">
      <c r="A1" s="54"/>
      <c r="B1" s="64" t="s">
        <v>123</v>
      </c>
      <c r="C1" s="54"/>
      <c r="D1" s="54"/>
      <c r="E1" s="54"/>
      <c r="F1" s="54"/>
      <c r="G1" s="54"/>
      <c r="I1" s="88" t="b">
        <f>voorblad!H1</f>
        <v>1</v>
      </c>
    </row>
    <row r="2" spans="1:7" ht="21.75" customHeight="1">
      <c r="A2" s="54"/>
      <c r="B2" s="54"/>
      <c r="C2" s="54"/>
      <c r="D2" s="54"/>
      <c r="E2" s="54"/>
      <c r="F2" s="54"/>
      <c r="G2" s="54"/>
    </row>
    <row r="3" spans="1:7" ht="12.75">
      <c r="A3" s="54"/>
      <c r="B3" s="54"/>
      <c r="C3" s="54"/>
      <c r="D3" s="62"/>
      <c r="E3" s="54"/>
      <c r="F3" s="54"/>
      <c r="G3" s="54"/>
    </row>
    <row r="4" spans="1:7" ht="12.75">
      <c r="A4" s="54"/>
      <c r="B4" s="55" t="s">
        <v>17</v>
      </c>
      <c r="C4" s="56">
        <f>voorblad!C12</f>
        <v>0</v>
      </c>
      <c r="D4" s="54"/>
      <c r="E4" s="56"/>
      <c r="F4" s="56"/>
      <c r="G4" s="57"/>
    </row>
    <row r="5" spans="1:7" ht="12.75">
      <c r="A5" s="54"/>
      <c r="B5" s="89" t="s">
        <v>1</v>
      </c>
      <c r="C5" s="90">
        <f>voorblad!D18</f>
        <v>0</v>
      </c>
      <c r="D5" s="62"/>
      <c r="E5" s="62"/>
      <c r="F5" s="62"/>
      <c r="G5" s="63"/>
    </row>
    <row r="6" spans="1:7" ht="12.75">
      <c r="A6" s="54"/>
      <c r="B6" s="54"/>
      <c r="C6" s="54"/>
      <c r="D6" s="54"/>
      <c r="E6" s="54"/>
      <c r="F6" s="54"/>
      <c r="G6" s="54"/>
    </row>
    <row r="7" spans="1:7" ht="12.75">
      <c r="A7" s="54"/>
      <c r="B7" s="55" t="s">
        <v>221</v>
      </c>
      <c r="C7" s="56"/>
      <c r="D7" s="56"/>
      <c r="E7" s="56"/>
      <c r="F7" s="91" t="s">
        <v>25</v>
      </c>
      <c r="G7" s="35"/>
    </row>
    <row r="8" spans="1:7" ht="12.75">
      <c r="A8" s="54"/>
      <c r="B8" s="58" t="s">
        <v>124</v>
      </c>
      <c r="C8" s="59"/>
      <c r="D8" s="59"/>
      <c r="E8" s="59"/>
      <c r="F8" s="59"/>
      <c r="G8" s="34"/>
    </row>
    <row r="9" spans="1:7" ht="12.75">
      <c r="A9" s="54"/>
      <c r="B9" s="58" t="s">
        <v>125</v>
      </c>
      <c r="C9" s="59"/>
      <c r="D9" s="59"/>
      <c r="E9" s="59"/>
      <c r="F9" s="59"/>
      <c r="G9" s="92">
        <f>SUM(G7:G8)</f>
        <v>0</v>
      </c>
    </row>
    <row r="10" spans="1:7" ht="12.75" customHeight="1">
      <c r="A10" s="54"/>
      <c r="B10" s="58" t="s">
        <v>126</v>
      </c>
      <c r="C10" s="59"/>
      <c r="D10" s="59"/>
      <c r="E10" s="59"/>
      <c r="F10" s="59"/>
      <c r="G10" s="92">
        <f>voorblad!F30</f>
        <v>0</v>
      </c>
    </row>
    <row r="11" spans="1:7" ht="12.75" customHeight="1" thickBot="1">
      <c r="A11" s="54"/>
      <c r="B11" s="58" t="s">
        <v>127</v>
      </c>
      <c r="C11" s="59"/>
      <c r="D11" s="59"/>
      <c r="E11" s="59"/>
      <c r="F11" s="93" t="s">
        <v>25</v>
      </c>
      <c r="G11" s="94">
        <f>G9-G10</f>
        <v>0</v>
      </c>
    </row>
    <row r="12" spans="1:7" ht="12.75" customHeight="1" thickTop="1">
      <c r="A12" s="54"/>
      <c r="B12" s="89"/>
      <c r="C12" s="62"/>
      <c r="D12" s="62"/>
      <c r="E12" s="62"/>
      <c r="F12" s="62"/>
      <c r="G12" s="63"/>
    </row>
    <row r="13" spans="1:7" ht="12.75" customHeight="1">
      <c r="A13" s="54"/>
      <c r="B13" s="54"/>
      <c r="C13" s="54"/>
      <c r="D13" s="54"/>
      <c r="E13" s="54"/>
      <c r="F13" s="54"/>
      <c r="G13" s="54"/>
    </row>
    <row r="14" spans="1:7" ht="45.75">
      <c r="A14" s="54"/>
      <c r="B14" s="70" t="s">
        <v>14</v>
      </c>
      <c r="C14" s="70" t="s">
        <v>15</v>
      </c>
      <c r="D14" s="71" t="s">
        <v>11</v>
      </c>
      <c r="E14" s="71" t="s">
        <v>12</v>
      </c>
      <c r="F14" s="72" t="s">
        <v>128</v>
      </c>
      <c r="G14" s="72" t="s">
        <v>129</v>
      </c>
    </row>
    <row r="15" spans="1:7" ht="12.75">
      <c r="A15" s="54"/>
      <c r="B15" s="95">
        <f>specificatie!A4</f>
        <v>1</v>
      </c>
      <c r="C15" s="95">
        <f>specificatie!B4</f>
        <v>0</v>
      </c>
      <c r="D15" s="96">
        <f>specificatie!C4</f>
      </c>
      <c r="E15" s="96">
        <f>specificatie!D4</f>
      </c>
      <c r="F15" s="74">
        <f>specificatie!I4</f>
        <v>0</v>
      </c>
      <c r="G15" s="74">
        <f>IF(F15=0,0,ROUND($G$11/$F$115*F15,0))</f>
        <v>0</v>
      </c>
    </row>
    <row r="16" spans="1:7" ht="12.75">
      <c r="A16" s="54"/>
      <c r="B16" s="76">
        <f>specificatie!A5</f>
        <v>2</v>
      </c>
      <c r="C16" s="76">
        <f>specificatie!B5</f>
        <v>0</v>
      </c>
      <c r="D16" s="97">
        <f>specificatie!C5</f>
      </c>
      <c r="E16" s="97">
        <f>specificatie!D5</f>
      </c>
      <c r="F16" s="77">
        <f>specificatie!I5</f>
        <v>0</v>
      </c>
      <c r="G16" s="74">
        <f aca="true" t="shared" si="0" ref="G16:G79">IF(F16=0,0,ROUND($G$11/$F$115*F16,0))</f>
        <v>0</v>
      </c>
    </row>
    <row r="17" spans="1:7" ht="12.75">
      <c r="A17" s="54"/>
      <c r="B17" s="76">
        <f>specificatie!A6</f>
        <v>3</v>
      </c>
      <c r="C17" s="76">
        <f>specificatie!B6</f>
        <v>0</v>
      </c>
      <c r="D17" s="97">
        <f>specificatie!C6</f>
      </c>
      <c r="E17" s="97">
        <f>specificatie!D6</f>
      </c>
      <c r="F17" s="77">
        <f>specificatie!I6</f>
        <v>0</v>
      </c>
      <c r="G17" s="77">
        <f t="shared" si="0"/>
        <v>0</v>
      </c>
    </row>
    <row r="18" spans="1:7" ht="12.75">
      <c r="A18" s="54"/>
      <c r="B18" s="76">
        <f>specificatie!A7</f>
        <v>4</v>
      </c>
      <c r="C18" s="76">
        <f>specificatie!B7</f>
        <v>0</v>
      </c>
      <c r="D18" s="97">
        <f>specificatie!C7</f>
      </c>
      <c r="E18" s="97">
        <f>specificatie!D7</f>
      </c>
      <c r="F18" s="77">
        <f>specificatie!I7</f>
        <v>0</v>
      </c>
      <c r="G18" s="77">
        <f t="shared" si="0"/>
        <v>0</v>
      </c>
    </row>
    <row r="19" spans="1:7" ht="12.75">
      <c r="A19" s="54"/>
      <c r="B19" s="76">
        <f>specificatie!A8</f>
        <v>5</v>
      </c>
      <c r="C19" s="76">
        <f>specificatie!B8</f>
        <v>0</v>
      </c>
      <c r="D19" s="97">
        <f>specificatie!C8</f>
      </c>
      <c r="E19" s="97">
        <f>specificatie!D8</f>
      </c>
      <c r="F19" s="77">
        <f>specificatie!I8</f>
        <v>0</v>
      </c>
      <c r="G19" s="77">
        <f t="shared" si="0"/>
        <v>0</v>
      </c>
    </row>
    <row r="20" spans="1:7" ht="12.75">
      <c r="A20" s="54"/>
      <c r="B20" s="76">
        <f>specificatie!A9</f>
        <v>6</v>
      </c>
      <c r="C20" s="76">
        <f>specificatie!B9</f>
        <v>0</v>
      </c>
      <c r="D20" s="97">
        <f>specificatie!C9</f>
      </c>
      <c r="E20" s="97">
        <f>specificatie!D9</f>
      </c>
      <c r="F20" s="77">
        <f>specificatie!I9</f>
        <v>0</v>
      </c>
      <c r="G20" s="77">
        <f t="shared" si="0"/>
        <v>0</v>
      </c>
    </row>
    <row r="21" spans="1:7" ht="12.75">
      <c r="A21" s="54"/>
      <c r="B21" s="76">
        <f>specificatie!A10</f>
        <v>7</v>
      </c>
      <c r="C21" s="76">
        <f>specificatie!B10</f>
        <v>0</v>
      </c>
      <c r="D21" s="97">
        <f>specificatie!C10</f>
      </c>
      <c r="E21" s="97">
        <f>specificatie!D10</f>
      </c>
      <c r="F21" s="77">
        <f>specificatie!I10</f>
        <v>0</v>
      </c>
      <c r="G21" s="77">
        <f t="shared" si="0"/>
        <v>0</v>
      </c>
    </row>
    <row r="22" spans="1:7" ht="12.75">
      <c r="A22" s="54"/>
      <c r="B22" s="76">
        <f>specificatie!A11</f>
        <v>8</v>
      </c>
      <c r="C22" s="76">
        <f>specificatie!B11</f>
        <v>0</v>
      </c>
      <c r="D22" s="97">
        <f>specificatie!C11</f>
      </c>
      <c r="E22" s="97">
        <f>specificatie!D11</f>
      </c>
      <c r="F22" s="77">
        <f>specificatie!I11</f>
        <v>0</v>
      </c>
      <c r="G22" s="77">
        <f t="shared" si="0"/>
        <v>0</v>
      </c>
    </row>
    <row r="23" spans="1:7" ht="12.75">
      <c r="A23" s="54"/>
      <c r="B23" s="76">
        <f>specificatie!A12</f>
        <v>9</v>
      </c>
      <c r="C23" s="76">
        <f>specificatie!B12</f>
        <v>0</v>
      </c>
      <c r="D23" s="97">
        <f>specificatie!C12</f>
      </c>
      <c r="E23" s="97">
        <f>specificatie!D12</f>
      </c>
      <c r="F23" s="77">
        <f>specificatie!I12</f>
        <v>0</v>
      </c>
      <c r="G23" s="77">
        <f t="shared" si="0"/>
        <v>0</v>
      </c>
    </row>
    <row r="24" spans="1:7" ht="12.75">
      <c r="A24" s="54"/>
      <c r="B24" s="76">
        <f>specificatie!A13</f>
        <v>10</v>
      </c>
      <c r="C24" s="76">
        <f>specificatie!B13</f>
        <v>0</v>
      </c>
      <c r="D24" s="97">
        <f>specificatie!C13</f>
      </c>
      <c r="E24" s="97">
        <f>specificatie!D13</f>
      </c>
      <c r="F24" s="77">
        <f>specificatie!I13</f>
        <v>0</v>
      </c>
      <c r="G24" s="77">
        <f t="shared" si="0"/>
        <v>0</v>
      </c>
    </row>
    <row r="25" spans="1:7" ht="12.75">
      <c r="A25" s="54"/>
      <c r="B25" s="76">
        <f>specificatie!A14</f>
        <v>11</v>
      </c>
      <c r="C25" s="76">
        <f>specificatie!B14</f>
        <v>0</v>
      </c>
      <c r="D25" s="97">
        <f>specificatie!C14</f>
      </c>
      <c r="E25" s="97">
        <f>specificatie!D14</f>
      </c>
      <c r="F25" s="77">
        <f>specificatie!I14</f>
        <v>0</v>
      </c>
      <c r="G25" s="77">
        <f t="shared" si="0"/>
        <v>0</v>
      </c>
    </row>
    <row r="26" spans="1:7" ht="12.75">
      <c r="A26" s="54"/>
      <c r="B26" s="76">
        <f>specificatie!A15</f>
        <v>12</v>
      </c>
      <c r="C26" s="76">
        <f>specificatie!B15</f>
        <v>0</v>
      </c>
      <c r="D26" s="97">
        <f>specificatie!C15</f>
      </c>
      <c r="E26" s="97">
        <f>specificatie!D15</f>
      </c>
      <c r="F26" s="77">
        <f>specificatie!I15</f>
        <v>0</v>
      </c>
      <c r="G26" s="77">
        <f t="shared" si="0"/>
        <v>0</v>
      </c>
    </row>
    <row r="27" spans="1:7" ht="12.75">
      <c r="A27" s="54"/>
      <c r="B27" s="76">
        <f>specificatie!A16</f>
        <v>13</v>
      </c>
      <c r="C27" s="76">
        <f>specificatie!B16</f>
        <v>0</v>
      </c>
      <c r="D27" s="97">
        <f>specificatie!C16</f>
      </c>
      <c r="E27" s="97">
        <f>specificatie!D16</f>
      </c>
      <c r="F27" s="77">
        <f>specificatie!I16</f>
        <v>0</v>
      </c>
      <c r="G27" s="77">
        <f t="shared" si="0"/>
        <v>0</v>
      </c>
    </row>
    <row r="28" spans="1:7" ht="12.75">
      <c r="A28" s="54"/>
      <c r="B28" s="76">
        <f>specificatie!A17</f>
        <v>14</v>
      </c>
      <c r="C28" s="76">
        <f>specificatie!B17</f>
        <v>0</v>
      </c>
      <c r="D28" s="97">
        <f>specificatie!C17</f>
      </c>
      <c r="E28" s="97">
        <f>specificatie!D17</f>
      </c>
      <c r="F28" s="77">
        <f>specificatie!I17</f>
        <v>0</v>
      </c>
      <c r="G28" s="77">
        <f t="shared" si="0"/>
        <v>0</v>
      </c>
    </row>
    <row r="29" spans="1:7" ht="12.75">
      <c r="A29" s="54"/>
      <c r="B29" s="76">
        <f>specificatie!A18</f>
        <v>15</v>
      </c>
      <c r="C29" s="76">
        <f>specificatie!B18</f>
        <v>0</v>
      </c>
      <c r="D29" s="97">
        <f>specificatie!C18</f>
      </c>
      <c r="E29" s="97">
        <f>specificatie!D18</f>
      </c>
      <c r="F29" s="77">
        <f>specificatie!I18</f>
        <v>0</v>
      </c>
      <c r="G29" s="77">
        <f t="shared" si="0"/>
        <v>0</v>
      </c>
    </row>
    <row r="30" spans="1:7" ht="12.75">
      <c r="A30" s="54"/>
      <c r="B30" s="76">
        <f>specificatie!A19</f>
        <v>16</v>
      </c>
      <c r="C30" s="76">
        <f>specificatie!B19</f>
        <v>0</v>
      </c>
      <c r="D30" s="97">
        <f>specificatie!C19</f>
      </c>
      <c r="E30" s="97">
        <f>specificatie!D19</f>
      </c>
      <c r="F30" s="77">
        <f>specificatie!I19</f>
        <v>0</v>
      </c>
      <c r="G30" s="77">
        <f t="shared" si="0"/>
        <v>0</v>
      </c>
    </row>
    <row r="31" spans="1:7" ht="12.75">
      <c r="A31" s="54"/>
      <c r="B31" s="76">
        <f>specificatie!A20</f>
        <v>17</v>
      </c>
      <c r="C31" s="76">
        <f>specificatie!B20</f>
        <v>0</v>
      </c>
      <c r="D31" s="97">
        <f>specificatie!C20</f>
      </c>
      <c r="E31" s="97">
        <f>specificatie!D20</f>
      </c>
      <c r="F31" s="77">
        <f>specificatie!I20</f>
        <v>0</v>
      </c>
      <c r="G31" s="77">
        <f t="shared" si="0"/>
        <v>0</v>
      </c>
    </row>
    <row r="32" spans="1:7" ht="12.75">
      <c r="A32" s="54"/>
      <c r="B32" s="76">
        <f>specificatie!A21</f>
        <v>18</v>
      </c>
      <c r="C32" s="76">
        <f>specificatie!B21</f>
        <v>0</v>
      </c>
      <c r="D32" s="97">
        <f>specificatie!C21</f>
      </c>
      <c r="E32" s="97">
        <f>specificatie!D21</f>
      </c>
      <c r="F32" s="77">
        <f>specificatie!I21</f>
        <v>0</v>
      </c>
      <c r="G32" s="77">
        <f t="shared" si="0"/>
        <v>0</v>
      </c>
    </row>
    <row r="33" spans="1:7" ht="12.75">
      <c r="A33" s="54"/>
      <c r="B33" s="76">
        <f>specificatie!A22</f>
        <v>19</v>
      </c>
      <c r="C33" s="76">
        <f>specificatie!B22</f>
        <v>0</v>
      </c>
      <c r="D33" s="97">
        <f>specificatie!C22</f>
      </c>
      <c r="E33" s="97">
        <f>specificatie!D22</f>
      </c>
      <c r="F33" s="77">
        <f>specificatie!I22</f>
        <v>0</v>
      </c>
      <c r="G33" s="77">
        <f t="shared" si="0"/>
        <v>0</v>
      </c>
    </row>
    <row r="34" spans="1:7" ht="12.75">
      <c r="A34" s="54"/>
      <c r="B34" s="76">
        <f>specificatie!A23</f>
        <v>20</v>
      </c>
      <c r="C34" s="76">
        <f>specificatie!B23</f>
        <v>0</v>
      </c>
      <c r="D34" s="97">
        <f>specificatie!C23</f>
      </c>
      <c r="E34" s="97">
        <f>specificatie!D23</f>
      </c>
      <c r="F34" s="77">
        <f>specificatie!I23</f>
        <v>0</v>
      </c>
      <c r="G34" s="77">
        <f t="shared" si="0"/>
        <v>0</v>
      </c>
    </row>
    <row r="35" spans="1:7" ht="12.75">
      <c r="A35" s="54"/>
      <c r="B35" s="76">
        <f>specificatie!A24</f>
        <v>21</v>
      </c>
      <c r="C35" s="76">
        <f>specificatie!B24</f>
        <v>0</v>
      </c>
      <c r="D35" s="97">
        <f>specificatie!C24</f>
      </c>
      <c r="E35" s="97">
        <f>specificatie!D24</f>
      </c>
      <c r="F35" s="77">
        <f>specificatie!I24</f>
        <v>0</v>
      </c>
      <c r="G35" s="77">
        <f t="shared" si="0"/>
        <v>0</v>
      </c>
    </row>
    <row r="36" spans="1:7" ht="12.75">
      <c r="A36" s="54"/>
      <c r="B36" s="76">
        <f>specificatie!A25</f>
        <v>22</v>
      </c>
      <c r="C36" s="76">
        <f>specificatie!B25</f>
        <v>0</v>
      </c>
      <c r="D36" s="97">
        <f>specificatie!C25</f>
      </c>
      <c r="E36" s="97">
        <f>specificatie!D25</f>
      </c>
      <c r="F36" s="77">
        <f>specificatie!I25</f>
        <v>0</v>
      </c>
      <c r="G36" s="77">
        <f t="shared" si="0"/>
        <v>0</v>
      </c>
    </row>
    <row r="37" spans="1:7" ht="12.75">
      <c r="A37" s="54"/>
      <c r="B37" s="76">
        <f>specificatie!A26</f>
        <v>23</v>
      </c>
      <c r="C37" s="76">
        <f>specificatie!B26</f>
        <v>0</v>
      </c>
      <c r="D37" s="97">
        <f>specificatie!C26</f>
      </c>
      <c r="E37" s="97">
        <f>specificatie!D26</f>
      </c>
      <c r="F37" s="77">
        <f>specificatie!I26</f>
        <v>0</v>
      </c>
      <c r="G37" s="77">
        <f t="shared" si="0"/>
        <v>0</v>
      </c>
    </row>
    <row r="38" spans="1:7" ht="12.75">
      <c r="A38" s="54"/>
      <c r="B38" s="76">
        <f>specificatie!A27</f>
        <v>24</v>
      </c>
      <c r="C38" s="76">
        <f>specificatie!B27</f>
        <v>0</v>
      </c>
      <c r="D38" s="97">
        <f>specificatie!C27</f>
      </c>
      <c r="E38" s="97">
        <f>specificatie!D27</f>
      </c>
      <c r="F38" s="77">
        <f>specificatie!I27</f>
        <v>0</v>
      </c>
      <c r="G38" s="77">
        <f t="shared" si="0"/>
        <v>0</v>
      </c>
    </row>
    <row r="39" spans="1:7" ht="12.75">
      <c r="A39" s="54"/>
      <c r="B39" s="76">
        <f>specificatie!A28</f>
        <v>25</v>
      </c>
      <c r="C39" s="76">
        <f>specificatie!B28</f>
        <v>0</v>
      </c>
      <c r="D39" s="97">
        <f>specificatie!C28</f>
      </c>
      <c r="E39" s="97">
        <f>specificatie!D28</f>
      </c>
      <c r="F39" s="77">
        <f>specificatie!I28</f>
        <v>0</v>
      </c>
      <c r="G39" s="77">
        <f t="shared" si="0"/>
        <v>0</v>
      </c>
    </row>
    <row r="40" spans="1:7" ht="12.75">
      <c r="A40" s="54"/>
      <c r="B40" s="76">
        <f>specificatie!A29</f>
        <v>26</v>
      </c>
      <c r="C40" s="76">
        <f>specificatie!B29</f>
        <v>0</v>
      </c>
      <c r="D40" s="97">
        <f>specificatie!C29</f>
      </c>
      <c r="E40" s="97">
        <f>specificatie!D29</f>
      </c>
      <c r="F40" s="77">
        <f>specificatie!I29</f>
        <v>0</v>
      </c>
      <c r="G40" s="77">
        <f t="shared" si="0"/>
        <v>0</v>
      </c>
    </row>
    <row r="41" spans="1:7" ht="12.75">
      <c r="A41" s="54"/>
      <c r="B41" s="76">
        <f>specificatie!A30</f>
        <v>27</v>
      </c>
      <c r="C41" s="76">
        <f>specificatie!B30</f>
        <v>0</v>
      </c>
      <c r="D41" s="97">
        <f>specificatie!C30</f>
      </c>
      <c r="E41" s="97">
        <f>specificatie!D30</f>
      </c>
      <c r="F41" s="77">
        <f>specificatie!I30</f>
        <v>0</v>
      </c>
      <c r="G41" s="77">
        <f t="shared" si="0"/>
        <v>0</v>
      </c>
    </row>
    <row r="42" spans="1:7" ht="12.75">
      <c r="A42" s="54"/>
      <c r="B42" s="76">
        <f>specificatie!A31</f>
        <v>28</v>
      </c>
      <c r="C42" s="76">
        <f>specificatie!B31</f>
        <v>0</v>
      </c>
      <c r="D42" s="97">
        <f>specificatie!C31</f>
      </c>
      <c r="E42" s="97">
        <f>specificatie!D31</f>
      </c>
      <c r="F42" s="77">
        <f>specificatie!I31</f>
        <v>0</v>
      </c>
      <c r="G42" s="77">
        <f t="shared" si="0"/>
        <v>0</v>
      </c>
    </row>
    <row r="43" spans="1:7" ht="12.75">
      <c r="A43" s="54"/>
      <c r="B43" s="76">
        <f>specificatie!A32</f>
        <v>29</v>
      </c>
      <c r="C43" s="76">
        <f>specificatie!B32</f>
        <v>0</v>
      </c>
      <c r="D43" s="97">
        <f>specificatie!C32</f>
      </c>
      <c r="E43" s="97">
        <f>specificatie!D32</f>
      </c>
      <c r="F43" s="77">
        <f>specificatie!I32</f>
        <v>0</v>
      </c>
      <c r="G43" s="77">
        <f t="shared" si="0"/>
        <v>0</v>
      </c>
    </row>
    <row r="44" spans="1:7" ht="12.75">
      <c r="A44" s="54"/>
      <c r="B44" s="76">
        <f>specificatie!A33</f>
        <v>30</v>
      </c>
      <c r="C44" s="76">
        <f>specificatie!B33</f>
        <v>0</v>
      </c>
      <c r="D44" s="97">
        <f>specificatie!C33</f>
      </c>
      <c r="E44" s="97">
        <f>specificatie!D33</f>
      </c>
      <c r="F44" s="77">
        <f>specificatie!I33</f>
        <v>0</v>
      </c>
      <c r="G44" s="77">
        <f t="shared" si="0"/>
        <v>0</v>
      </c>
    </row>
    <row r="45" spans="1:7" ht="12.75">
      <c r="A45" s="54"/>
      <c r="B45" s="76">
        <f>specificatie!A34</f>
        <v>31</v>
      </c>
      <c r="C45" s="76">
        <f>specificatie!B34</f>
        <v>0</v>
      </c>
      <c r="D45" s="97">
        <f>specificatie!C34</f>
      </c>
      <c r="E45" s="97">
        <f>specificatie!D34</f>
      </c>
      <c r="F45" s="77">
        <f>specificatie!I34</f>
        <v>0</v>
      </c>
      <c r="G45" s="77">
        <f t="shared" si="0"/>
        <v>0</v>
      </c>
    </row>
    <row r="46" spans="1:7" ht="12.75">
      <c r="A46" s="54"/>
      <c r="B46" s="76">
        <f>specificatie!A35</f>
        <v>32</v>
      </c>
      <c r="C46" s="76">
        <f>specificatie!B35</f>
        <v>0</v>
      </c>
      <c r="D46" s="97">
        <f>specificatie!C35</f>
      </c>
      <c r="E46" s="97">
        <f>specificatie!D35</f>
      </c>
      <c r="F46" s="77">
        <f>specificatie!I35</f>
        <v>0</v>
      </c>
      <c r="G46" s="77">
        <f t="shared" si="0"/>
        <v>0</v>
      </c>
    </row>
    <row r="47" spans="1:7" ht="12.75">
      <c r="A47" s="54"/>
      <c r="B47" s="76">
        <f>specificatie!A36</f>
        <v>33</v>
      </c>
      <c r="C47" s="76">
        <f>specificatie!B36</f>
        <v>0</v>
      </c>
      <c r="D47" s="97">
        <f>specificatie!C36</f>
      </c>
      <c r="E47" s="97">
        <f>specificatie!D36</f>
      </c>
      <c r="F47" s="77">
        <f>specificatie!I36</f>
        <v>0</v>
      </c>
      <c r="G47" s="77">
        <f t="shared" si="0"/>
        <v>0</v>
      </c>
    </row>
    <row r="48" spans="1:7" ht="12.75">
      <c r="A48" s="54"/>
      <c r="B48" s="76">
        <f>specificatie!A37</f>
        <v>34</v>
      </c>
      <c r="C48" s="76">
        <f>specificatie!B37</f>
        <v>0</v>
      </c>
      <c r="D48" s="97">
        <f>specificatie!C37</f>
      </c>
      <c r="E48" s="97">
        <f>specificatie!D37</f>
      </c>
      <c r="F48" s="77">
        <f>specificatie!I37</f>
        <v>0</v>
      </c>
      <c r="G48" s="77">
        <f t="shared" si="0"/>
        <v>0</v>
      </c>
    </row>
    <row r="49" spans="1:7" ht="12.75">
      <c r="A49" s="54"/>
      <c r="B49" s="76">
        <f>specificatie!A38</f>
        <v>35</v>
      </c>
      <c r="C49" s="76">
        <f>specificatie!B38</f>
        <v>0</v>
      </c>
      <c r="D49" s="97">
        <f>specificatie!C38</f>
      </c>
      <c r="E49" s="97">
        <f>specificatie!D38</f>
      </c>
      <c r="F49" s="77">
        <f>specificatie!I38</f>
        <v>0</v>
      </c>
      <c r="G49" s="77">
        <f t="shared" si="0"/>
        <v>0</v>
      </c>
    </row>
    <row r="50" spans="1:7" ht="12.75">
      <c r="A50" s="54"/>
      <c r="B50" s="76">
        <f>specificatie!A39</f>
        <v>36</v>
      </c>
      <c r="C50" s="76">
        <f>specificatie!B39</f>
        <v>0</v>
      </c>
      <c r="D50" s="97">
        <f>specificatie!C39</f>
      </c>
      <c r="E50" s="97">
        <f>specificatie!D39</f>
      </c>
      <c r="F50" s="77">
        <f>specificatie!I39</f>
        <v>0</v>
      </c>
      <c r="G50" s="77">
        <f t="shared" si="0"/>
        <v>0</v>
      </c>
    </row>
    <row r="51" spans="1:7" ht="12.75">
      <c r="A51" s="54"/>
      <c r="B51" s="76">
        <f>specificatie!A40</f>
        <v>37</v>
      </c>
      <c r="C51" s="76">
        <f>specificatie!B40</f>
        <v>0</v>
      </c>
      <c r="D51" s="97">
        <f>specificatie!C40</f>
      </c>
      <c r="E51" s="97">
        <f>specificatie!D40</f>
      </c>
      <c r="F51" s="77">
        <f>specificatie!I40</f>
        <v>0</v>
      </c>
      <c r="G51" s="77">
        <f t="shared" si="0"/>
        <v>0</v>
      </c>
    </row>
    <row r="52" spans="1:7" ht="12.75">
      <c r="A52" s="54"/>
      <c r="B52" s="76">
        <f>specificatie!A41</f>
        <v>38</v>
      </c>
      <c r="C52" s="76">
        <f>specificatie!B41</f>
        <v>0</v>
      </c>
      <c r="D52" s="97">
        <f>specificatie!C41</f>
      </c>
      <c r="E52" s="97">
        <f>specificatie!D41</f>
      </c>
      <c r="F52" s="77">
        <f>specificatie!I41</f>
        <v>0</v>
      </c>
      <c r="G52" s="77">
        <f t="shared" si="0"/>
        <v>0</v>
      </c>
    </row>
    <row r="53" spans="1:7" ht="12.75">
      <c r="A53" s="54"/>
      <c r="B53" s="76">
        <f>specificatie!A42</f>
        <v>39</v>
      </c>
      <c r="C53" s="76">
        <f>specificatie!B42</f>
        <v>0</v>
      </c>
      <c r="D53" s="97">
        <f>specificatie!C42</f>
      </c>
      <c r="E53" s="97">
        <f>specificatie!D42</f>
      </c>
      <c r="F53" s="77">
        <f>specificatie!I42</f>
        <v>0</v>
      </c>
      <c r="G53" s="77">
        <f t="shared" si="0"/>
        <v>0</v>
      </c>
    </row>
    <row r="54" spans="1:7" ht="12.75">
      <c r="A54" s="54"/>
      <c r="B54" s="76">
        <f>specificatie!A43</f>
        <v>40</v>
      </c>
      <c r="C54" s="76">
        <f>specificatie!B43</f>
        <v>0</v>
      </c>
      <c r="D54" s="97">
        <f>specificatie!C43</f>
      </c>
      <c r="E54" s="97">
        <f>specificatie!D43</f>
      </c>
      <c r="F54" s="77">
        <f>specificatie!I43</f>
        <v>0</v>
      </c>
      <c r="G54" s="77">
        <f t="shared" si="0"/>
        <v>0</v>
      </c>
    </row>
    <row r="55" spans="1:7" ht="12.75">
      <c r="A55" s="54"/>
      <c r="B55" s="76">
        <f>specificatie!A44</f>
        <v>41</v>
      </c>
      <c r="C55" s="76">
        <f>specificatie!B44</f>
        <v>0</v>
      </c>
      <c r="D55" s="97">
        <f>specificatie!C44</f>
      </c>
      <c r="E55" s="97">
        <f>specificatie!D44</f>
      </c>
      <c r="F55" s="77">
        <f>specificatie!I44</f>
        <v>0</v>
      </c>
      <c r="G55" s="77">
        <f t="shared" si="0"/>
        <v>0</v>
      </c>
    </row>
    <row r="56" spans="1:7" ht="12.75">
      <c r="A56" s="54"/>
      <c r="B56" s="76">
        <f>specificatie!A45</f>
        <v>42</v>
      </c>
      <c r="C56" s="76">
        <f>specificatie!B45</f>
        <v>0</v>
      </c>
      <c r="D56" s="97">
        <f>specificatie!C45</f>
      </c>
      <c r="E56" s="97">
        <f>specificatie!D45</f>
      </c>
      <c r="F56" s="77">
        <f>specificatie!I45</f>
        <v>0</v>
      </c>
      <c r="G56" s="77">
        <f t="shared" si="0"/>
        <v>0</v>
      </c>
    </row>
    <row r="57" spans="1:7" ht="12.75">
      <c r="A57" s="54"/>
      <c r="B57" s="76">
        <f>specificatie!A46</f>
        <v>43</v>
      </c>
      <c r="C57" s="76">
        <f>specificatie!B46</f>
        <v>0</v>
      </c>
      <c r="D57" s="97">
        <f>specificatie!C46</f>
      </c>
      <c r="E57" s="97">
        <f>specificatie!D46</f>
      </c>
      <c r="F57" s="77">
        <f>specificatie!I46</f>
        <v>0</v>
      </c>
      <c r="G57" s="77">
        <f t="shared" si="0"/>
        <v>0</v>
      </c>
    </row>
    <row r="58" spans="1:7" ht="12.75">
      <c r="A58" s="54"/>
      <c r="B58" s="76">
        <f>specificatie!A47</f>
        <v>44</v>
      </c>
      <c r="C58" s="76">
        <f>specificatie!B47</f>
        <v>0</v>
      </c>
      <c r="D58" s="97">
        <f>specificatie!C47</f>
      </c>
      <c r="E58" s="97">
        <f>specificatie!D47</f>
      </c>
      <c r="F58" s="77">
        <f>specificatie!I47</f>
        <v>0</v>
      </c>
      <c r="G58" s="77">
        <f t="shared" si="0"/>
        <v>0</v>
      </c>
    </row>
    <row r="59" spans="1:7" ht="12.75">
      <c r="A59" s="54"/>
      <c r="B59" s="76">
        <f>specificatie!A48</f>
        <v>45</v>
      </c>
      <c r="C59" s="76">
        <f>specificatie!B48</f>
        <v>0</v>
      </c>
      <c r="D59" s="97">
        <f>specificatie!C48</f>
      </c>
      <c r="E59" s="97">
        <f>specificatie!D48</f>
      </c>
      <c r="F59" s="77">
        <f>specificatie!I48</f>
        <v>0</v>
      </c>
      <c r="G59" s="77">
        <f t="shared" si="0"/>
        <v>0</v>
      </c>
    </row>
    <row r="60" spans="1:7" ht="12.75">
      <c r="A60" s="54"/>
      <c r="B60" s="76">
        <f>specificatie!A49</f>
        <v>46</v>
      </c>
      <c r="C60" s="76">
        <f>specificatie!B49</f>
        <v>0</v>
      </c>
      <c r="D60" s="97">
        <f>specificatie!C49</f>
      </c>
      <c r="E60" s="97">
        <f>specificatie!D49</f>
      </c>
      <c r="F60" s="77">
        <f>specificatie!I49</f>
        <v>0</v>
      </c>
      <c r="G60" s="77">
        <f t="shared" si="0"/>
        <v>0</v>
      </c>
    </row>
    <row r="61" spans="1:7" ht="12.75">
      <c r="A61" s="54"/>
      <c r="B61" s="76">
        <f>specificatie!A50</f>
        <v>47</v>
      </c>
      <c r="C61" s="76">
        <f>specificatie!B50</f>
        <v>0</v>
      </c>
      <c r="D61" s="97">
        <f>specificatie!C50</f>
      </c>
      <c r="E61" s="97">
        <f>specificatie!D50</f>
      </c>
      <c r="F61" s="77">
        <f>specificatie!I50</f>
        <v>0</v>
      </c>
      <c r="G61" s="77">
        <f t="shared" si="0"/>
        <v>0</v>
      </c>
    </row>
    <row r="62" spans="1:7" ht="12.75">
      <c r="A62" s="54"/>
      <c r="B62" s="76">
        <f>specificatie!A51</f>
        <v>48</v>
      </c>
      <c r="C62" s="76">
        <f>specificatie!B51</f>
        <v>0</v>
      </c>
      <c r="D62" s="97">
        <f>specificatie!C51</f>
      </c>
      <c r="E62" s="97">
        <f>specificatie!D51</f>
      </c>
      <c r="F62" s="77">
        <f>specificatie!I51</f>
        <v>0</v>
      </c>
      <c r="G62" s="77">
        <f t="shared" si="0"/>
        <v>0</v>
      </c>
    </row>
    <row r="63" spans="1:7" ht="12.75">
      <c r="A63" s="54"/>
      <c r="B63" s="76">
        <f>specificatie!A52</f>
        <v>49</v>
      </c>
      <c r="C63" s="76">
        <f>specificatie!B52</f>
        <v>0</v>
      </c>
      <c r="D63" s="97">
        <f>specificatie!C52</f>
      </c>
      <c r="E63" s="97">
        <f>specificatie!D52</f>
      </c>
      <c r="F63" s="77">
        <f>specificatie!I52</f>
        <v>0</v>
      </c>
      <c r="G63" s="77">
        <f t="shared" si="0"/>
        <v>0</v>
      </c>
    </row>
    <row r="64" spans="1:7" ht="12.75">
      <c r="A64" s="54"/>
      <c r="B64" s="76">
        <f>specificatie!A53</f>
        <v>50</v>
      </c>
      <c r="C64" s="76">
        <f>specificatie!B53</f>
        <v>0</v>
      </c>
      <c r="D64" s="97">
        <f>specificatie!C53</f>
      </c>
      <c r="E64" s="97">
        <f>specificatie!D53</f>
      </c>
      <c r="F64" s="77">
        <f>specificatie!I53</f>
        <v>0</v>
      </c>
      <c r="G64" s="77">
        <f t="shared" si="0"/>
        <v>0</v>
      </c>
    </row>
    <row r="65" spans="1:7" ht="12.75">
      <c r="A65" s="54"/>
      <c r="B65" s="76">
        <f>specificatie!A54</f>
        <v>51</v>
      </c>
      <c r="C65" s="76">
        <f>specificatie!B54</f>
        <v>0</v>
      </c>
      <c r="D65" s="97">
        <f>specificatie!C54</f>
      </c>
      <c r="E65" s="97">
        <f>specificatie!D54</f>
      </c>
      <c r="F65" s="77">
        <f>specificatie!I54</f>
        <v>0</v>
      </c>
      <c r="G65" s="77">
        <f t="shared" si="0"/>
        <v>0</v>
      </c>
    </row>
    <row r="66" spans="1:7" ht="12.75">
      <c r="A66" s="54"/>
      <c r="B66" s="76">
        <f>specificatie!A55</f>
        <v>52</v>
      </c>
      <c r="C66" s="76">
        <f>specificatie!B55</f>
        <v>0</v>
      </c>
      <c r="D66" s="97">
        <f>specificatie!C55</f>
      </c>
      <c r="E66" s="97">
        <f>specificatie!D55</f>
      </c>
      <c r="F66" s="77">
        <f>specificatie!I55</f>
        <v>0</v>
      </c>
      <c r="G66" s="77">
        <f t="shared" si="0"/>
        <v>0</v>
      </c>
    </row>
    <row r="67" spans="1:7" ht="12.75">
      <c r="A67" s="54"/>
      <c r="B67" s="76">
        <f>specificatie!A56</f>
        <v>53</v>
      </c>
      <c r="C67" s="76">
        <f>specificatie!B56</f>
        <v>0</v>
      </c>
      <c r="D67" s="97">
        <f>specificatie!C56</f>
      </c>
      <c r="E67" s="97">
        <f>specificatie!D56</f>
      </c>
      <c r="F67" s="77">
        <f>specificatie!I56</f>
        <v>0</v>
      </c>
      <c r="G67" s="77">
        <f t="shared" si="0"/>
        <v>0</v>
      </c>
    </row>
    <row r="68" spans="1:7" ht="12.75">
      <c r="A68" s="54"/>
      <c r="B68" s="76">
        <f>specificatie!A57</f>
        <v>54</v>
      </c>
      <c r="C68" s="76">
        <f>specificatie!B57</f>
        <v>0</v>
      </c>
      <c r="D68" s="97">
        <f>specificatie!C57</f>
      </c>
      <c r="E68" s="97">
        <f>specificatie!D57</f>
      </c>
      <c r="F68" s="77">
        <f>specificatie!I57</f>
        <v>0</v>
      </c>
      <c r="G68" s="77">
        <f t="shared" si="0"/>
        <v>0</v>
      </c>
    </row>
    <row r="69" spans="1:7" ht="12.75">
      <c r="A69" s="54"/>
      <c r="B69" s="76">
        <f>specificatie!A58</f>
        <v>55</v>
      </c>
      <c r="C69" s="76">
        <f>specificatie!B58</f>
        <v>0</v>
      </c>
      <c r="D69" s="97">
        <f>specificatie!C58</f>
      </c>
      <c r="E69" s="97">
        <f>specificatie!D58</f>
      </c>
      <c r="F69" s="77">
        <f>specificatie!I58</f>
        <v>0</v>
      </c>
      <c r="G69" s="77">
        <f t="shared" si="0"/>
        <v>0</v>
      </c>
    </row>
    <row r="70" spans="1:7" ht="12.75">
      <c r="A70" s="54"/>
      <c r="B70" s="76">
        <f>specificatie!A59</f>
        <v>56</v>
      </c>
      <c r="C70" s="76">
        <f>specificatie!B59</f>
        <v>0</v>
      </c>
      <c r="D70" s="97">
        <f>specificatie!C59</f>
      </c>
      <c r="E70" s="97">
        <f>specificatie!D59</f>
      </c>
      <c r="F70" s="77">
        <f>specificatie!I59</f>
        <v>0</v>
      </c>
      <c r="G70" s="77">
        <f t="shared" si="0"/>
        <v>0</v>
      </c>
    </row>
    <row r="71" spans="1:7" ht="12.75">
      <c r="A71" s="54"/>
      <c r="B71" s="76">
        <f>specificatie!A60</f>
        <v>57</v>
      </c>
      <c r="C71" s="76">
        <f>specificatie!B60</f>
        <v>0</v>
      </c>
      <c r="D71" s="97">
        <f>specificatie!C60</f>
      </c>
      <c r="E71" s="97">
        <f>specificatie!D60</f>
      </c>
      <c r="F71" s="77">
        <f>specificatie!I60</f>
        <v>0</v>
      </c>
      <c r="G71" s="77">
        <f t="shared" si="0"/>
        <v>0</v>
      </c>
    </row>
    <row r="72" spans="1:7" ht="12.75">
      <c r="A72" s="54"/>
      <c r="B72" s="76">
        <f>specificatie!A61</f>
        <v>58</v>
      </c>
      <c r="C72" s="76">
        <f>specificatie!B61</f>
        <v>0</v>
      </c>
      <c r="D72" s="97">
        <f>specificatie!C61</f>
      </c>
      <c r="E72" s="97">
        <f>specificatie!D61</f>
      </c>
      <c r="F72" s="77">
        <f>specificatie!I61</f>
        <v>0</v>
      </c>
      <c r="G72" s="77">
        <f t="shared" si="0"/>
        <v>0</v>
      </c>
    </row>
    <row r="73" spans="1:7" ht="12.75">
      <c r="A73" s="54"/>
      <c r="B73" s="76">
        <f>specificatie!A62</f>
        <v>59</v>
      </c>
      <c r="C73" s="76">
        <f>specificatie!B62</f>
        <v>0</v>
      </c>
      <c r="D73" s="97">
        <f>specificatie!C62</f>
      </c>
      <c r="E73" s="97">
        <f>specificatie!D62</f>
      </c>
      <c r="F73" s="77">
        <f>specificatie!I62</f>
        <v>0</v>
      </c>
      <c r="G73" s="77">
        <f t="shared" si="0"/>
        <v>0</v>
      </c>
    </row>
    <row r="74" spans="1:7" ht="12.75">
      <c r="A74" s="54"/>
      <c r="B74" s="76">
        <f>specificatie!A63</f>
        <v>60</v>
      </c>
      <c r="C74" s="76">
        <f>specificatie!B63</f>
        <v>0</v>
      </c>
      <c r="D74" s="97">
        <f>specificatie!C63</f>
      </c>
      <c r="E74" s="97">
        <f>specificatie!D63</f>
      </c>
      <c r="F74" s="77">
        <f>specificatie!I63</f>
        <v>0</v>
      </c>
      <c r="G74" s="77">
        <f t="shared" si="0"/>
        <v>0</v>
      </c>
    </row>
    <row r="75" spans="1:7" ht="12.75">
      <c r="A75" s="54"/>
      <c r="B75" s="76">
        <f>specificatie!A64</f>
        <v>61</v>
      </c>
      <c r="C75" s="76">
        <f>specificatie!B64</f>
        <v>0</v>
      </c>
      <c r="D75" s="97">
        <f>specificatie!C64</f>
      </c>
      <c r="E75" s="97">
        <f>specificatie!D64</f>
      </c>
      <c r="F75" s="77">
        <f>specificatie!I64</f>
        <v>0</v>
      </c>
      <c r="G75" s="77">
        <f t="shared" si="0"/>
        <v>0</v>
      </c>
    </row>
    <row r="76" spans="1:7" ht="12.75">
      <c r="A76" s="54"/>
      <c r="B76" s="76">
        <f>specificatie!A65</f>
        <v>62</v>
      </c>
      <c r="C76" s="76">
        <f>specificatie!B65</f>
        <v>0</v>
      </c>
      <c r="D76" s="97">
        <f>specificatie!C65</f>
      </c>
      <c r="E76" s="97">
        <f>specificatie!D65</f>
      </c>
      <c r="F76" s="77">
        <f>specificatie!I65</f>
        <v>0</v>
      </c>
      <c r="G76" s="77">
        <f t="shared" si="0"/>
        <v>0</v>
      </c>
    </row>
    <row r="77" spans="1:7" ht="12.75">
      <c r="A77" s="54"/>
      <c r="B77" s="76">
        <f>specificatie!A66</f>
        <v>63</v>
      </c>
      <c r="C77" s="76">
        <f>specificatie!B66</f>
        <v>0</v>
      </c>
      <c r="D77" s="97">
        <f>specificatie!C66</f>
      </c>
      <c r="E77" s="97">
        <f>specificatie!D66</f>
      </c>
      <c r="F77" s="77">
        <f>specificatie!I66</f>
        <v>0</v>
      </c>
      <c r="G77" s="77">
        <f t="shared" si="0"/>
        <v>0</v>
      </c>
    </row>
    <row r="78" spans="1:7" ht="12.75">
      <c r="A78" s="54"/>
      <c r="B78" s="76">
        <f>specificatie!A67</f>
        <v>64</v>
      </c>
      <c r="C78" s="76">
        <f>specificatie!B67</f>
        <v>0</v>
      </c>
      <c r="D78" s="97">
        <f>specificatie!C67</f>
      </c>
      <c r="E78" s="97">
        <f>specificatie!D67</f>
      </c>
      <c r="F78" s="77">
        <f>specificatie!I67</f>
        <v>0</v>
      </c>
      <c r="G78" s="77">
        <f t="shared" si="0"/>
        <v>0</v>
      </c>
    </row>
    <row r="79" spans="1:7" ht="12.75">
      <c r="A79" s="54"/>
      <c r="B79" s="76">
        <f>specificatie!A68</f>
        <v>65</v>
      </c>
      <c r="C79" s="76">
        <f>specificatie!B68</f>
        <v>0</v>
      </c>
      <c r="D79" s="97">
        <f>specificatie!C68</f>
      </c>
      <c r="E79" s="97">
        <f>specificatie!D68</f>
      </c>
      <c r="F79" s="77">
        <f>specificatie!I68</f>
        <v>0</v>
      </c>
      <c r="G79" s="77">
        <f t="shared" si="0"/>
        <v>0</v>
      </c>
    </row>
    <row r="80" spans="1:7" ht="12.75">
      <c r="A80" s="54"/>
      <c r="B80" s="76">
        <f>specificatie!A69</f>
        <v>66</v>
      </c>
      <c r="C80" s="76">
        <f>specificatie!B69</f>
        <v>0</v>
      </c>
      <c r="D80" s="97">
        <f>specificatie!C69</f>
      </c>
      <c r="E80" s="97">
        <f>specificatie!D69</f>
      </c>
      <c r="F80" s="77">
        <f>specificatie!I69</f>
        <v>0</v>
      </c>
      <c r="G80" s="77">
        <f aca="true" t="shared" si="1" ref="G80:G114">IF(F80=0,0,ROUND($G$11/$F$115*F80,0))</f>
        <v>0</v>
      </c>
    </row>
    <row r="81" spans="1:7" ht="12.75">
      <c r="A81" s="54"/>
      <c r="B81" s="76">
        <f>specificatie!A70</f>
        <v>67</v>
      </c>
      <c r="C81" s="76">
        <f>specificatie!B70</f>
        <v>0</v>
      </c>
      <c r="D81" s="97">
        <f>specificatie!C70</f>
      </c>
      <c r="E81" s="97">
        <f>specificatie!D70</f>
      </c>
      <c r="F81" s="77">
        <f>specificatie!I70</f>
        <v>0</v>
      </c>
      <c r="G81" s="77">
        <f t="shared" si="1"/>
        <v>0</v>
      </c>
    </row>
    <row r="82" spans="1:7" ht="12.75">
      <c r="A82" s="54"/>
      <c r="B82" s="76">
        <f>specificatie!A71</f>
        <v>68</v>
      </c>
      <c r="C82" s="76">
        <f>specificatie!B71</f>
        <v>0</v>
      </c>
      <c r="D82" s="97">
        <f>specificatie!C71</f>
      </c>
      <c r="E82" s="97">
        <f>specificatie!D71</f>
      </c>
      <c r="F82" s="77">
        <f>specificatie!I71</f>
        <v>0</v>
      </c>
      <c r="G82" s="77">
        <f t="shared" si="1"/>
        <v>0</v>
      </c>
    </row>
    <row r="83" spans="1:7" ht="12.75">
      <c r="A83" s="54"/>
      <c r="B83" s="76">
        <f>specificatie!A72</f>
        <v>69</v>
      </c>
      <c r="C83" s="76">
        <f>specificatie!B72</f>
        <v>0</v>
      </c>
      <c r="D83" s="97">
        <f>specificatie!C72</f>
      </c>
      <c r="E83" s="97">
        <f>specificatie!D72</f>
      </c>
      <c r="F83" s="77">
        <f>specificatie!I72</f>
        <v>0</v>
      </c>
      <c r="G83" s="77">
        <f t="shared" si="1"/>
        <v>0</v>
      </c>
    </row>
    <row r="84" spans="1:7" ht="12.75">
      <c r="A84" s="54"/>
      <c r="B84" s="76">
        <f>specificatie!A73</f>
        <v>70</v>
      </c>
      <c r="C84" s="76">
        <f>specificatie!B73</f>
        <v>0</v>
      </c>
      <c r="D84" s="97">
        <f>specificatie!C73</f>
      </c>
      <c r="E84" s="97">
        <f>specificatie!D73</f>
      </c>
      <c r="F84" s="77">
        <f>specificatie!I73</f>
        <v>0</v>
      </c>
      <c r="G84" s="77">
        <f t="shared" si="1"/>
        <v>0</v>
      </c>
    </row>
    <row r="85" spans="1:7" ht="12.75">
      <c r="A85" s="54"/>
      <c r="B85" s="76">
        <f>specificatie!A74</f>
        <v>71</v>
      </c>
      <c r="C85" s="76">
        <f>specificatie!B74</f>
        <v>0</v>
      </c>
      <c r="D85" s="97">
        <f>specificatie!C74</f>
      </c>
      <c r="E85" s="97">
        <f>specificatie!D74</f>
      </c>
      <c r="F85" s="77">
        <f>specificatie!I74</f>
        <v>0</v>
      </c>
      <c r="G85" s="77">
        <f t="shared" si="1"/>
        <v>0</v>
      </c>
    </row>
    <row r="86" spans="1:7" ht="12.75">
      <c r="A86" s="54"/>
      <c r="B86" s="76">
        <f>specificatie!A75</f>
        <v>72</v>
      </c>
      <c r="C86" s="76">
        <f>specificatie!B75</f>
        <v>0</v>
      </c>
      <c r="D86" s="97">
        <f>specificatie!C75</f>
      </c>
      <c r="E86" s="97">
        <f>specificatie!D75</f>
      </c>
      <c r="F86" s="77">
        <f>specificatie!I75</f>
        <v>0</v>
      </c>
      <c r="G86" s="77">
        <f t="shared" si="1"/>
        <v>0</v>
      </c>
    </row>
    <row r="87" spans="1:7" ht="12.75">
      <c r="A87" s="54"/>
      <c r="B87" s="76">
        <f>specificatie!A76</f>
        <v>73</v>
      </c>
      <c r="C87" s="76">
        <f>specificatie!B76</f>
        <v>0</v>
      </c>
      <c r="D87" s="97">
        <f>specificatie!C76</f>
      </c>
      <c r="E87" s="97">
        <f>specificatie!D76</f>
      </c>
      <c r="F87" s="77">
        <f>specificatie!I76</f>
        <v>0</v>
      </c>
      <c r="G87" s="77">
        <f t="shared" si="1"/>
        <v>0</v>
      </c>
    </row>
    <row r="88" spans="1:7" ht="12.75">
      <c r="A88" s="54"/>
      <c r="B88" s="76">
        <f>specificatie!A77</f>
        <v>74</v>
      </c>
      <c r="C88" s="76">
        <f>specificatie!B77</f>
        <v>0</v>
      </c>
      <c r="D88" s="97">
        <f>specificatie!C77</f>
      </c>
      <c r="E88" s="97">
        <f>specificatie!D77</f>
      </c>
      <c r="F88" s="77">
        <f>specificatie!I77</f>
        <v>0</v>
      </c>
      <c r="G88" s="77">
        <f t="shared" si="1"/>
        <v>0</v>
      </c>
    </row>
    <row r="89" spans="1:7" ht="12.75">
      <c r="A89" s="54"/>
      <c r="B89" s="76">
        <f>specificatie!A78</f>
        <v>75</v>
      </c>
      <c r="C89" s="76">
        <f>specificatie!B78</f>
        <v>0</v>
      </c>
      <c r="D89" s="97">
        <f>specificatie!C78</f>
      </c>
      <c r="E89" s="97">
        <f>specificatie!D78</f>
      </c>
      <c r="F89" s="77">
        <f>specificatie!I78</f>
        <v>0</v>
      </c>
      <c r="G89" s="77">
        <f t="shared" si="1"/>
        <v>0</v>
      </c>
    </row>
    <row r="90" spans="1:7" ht="12.75">
      <c r="A90" s="54"/>
      <c r="B90" s="76">
        <f>specificatie!A79</f>
        <v>76</v>
      </c>
      <c r="C90" s="76">
        <f>specificatie!B79</f>
        <v>0</v>
      </c>
      <c r="D90" s="97">
        <f>specificatie!C79</f>
      </c>
      <c r="E90" s="97">
        <f>specificatie!D79</f>
      </c>
      <c r="F90" s="77">
        <f>specificatie!I79</f>
        <v>0</v>
      </c>
      <c r="G90" s="77">
        <f t="shared" si="1"/>
        <v>0</v>
      </c>
    </row>
    <row r="91" spans="1:7" ht="12.75">
      <c r="A91" s="54"/>
      <c r="B91" s="76">
        <f>specificatie!A80</f>
        <v>77</v>
      </c>
      <c r="C91" s="76">
        <f>specificatie!B80</f>
        <v>0</v>
      </c>
      <c r="D91" s="97">
        <f>specificatie!C80</f>
      </c>
      <c r="E91" s="97">
        <f>specificatie!D80</f>
      </c>
      <c r="F91" s="77">
        <f>specificatie!I80</f>
        <v>0</v>
      </c>
      <c r="G91" s="77">
        <f t="shared" si="1"/>
        <v>0</v>
      </c>
    </row>
    <row r="92" spans="1:7" ht="12.75">
      <c r="A92" s="54"/>
      <c r="B92" s="76">
        <f>specificatie!A81</f>
        <v>78</v>
      </c>
      <c r="C92" s="76">
        <f>specificatie!B81</f>
        <v>0</v>
      </c>
      <c r="D92" s="97">
        <f>specificatie!C81</f>
      </c>
      <c r="E92" s="97">
        <f>specificatie!D81</f>
      </c>
      <c r="F92" s="77">
        <f>specificatie!I81</f>
        <v>0</v>
      </c>
      <c r="G92" s="77">
        <f t="shared" si="1"/>
        <v>0</v>
      </c>
    </row>
    <row r="93" spans="1:7" ht="12.75">
      <c r="A93" s="54"/>
      <c r="B93" s="76">
        <f>specificatie!A82</f>
        <v>79</v>
      </c>
      <c r="C93" s="76">
        <f>specificatie!B82</f>
        <v>0</v>
      </c>
      <c r="D93" s="97">
        <f>specificatie!C82</f>
      </c>
      <c r="E93" s="97">
        <f>specificatie!D82</f>
      </c>
      <c r="F93" s="77">
        <f>specificatie!I82</f>
        <v>0</v>
      </c>
      <c r="G93" s="77">
        <f t="shared" si="1"/>
        <v>0</v>
      </c>
    </row>
    <row r="94" spans="1:7" ht="12.75">
      <c r="A94" s="54"/>
      <c r="B94" s="76">
        <f>specificatie!A83</f>
        <v>80</v>
      </c>
      <c r="C94" s="76">
        <f>specificatie!B83</f>
        <v>0</v>
      </c>
      <c r="D94" s="97">
        <f>specificatie!C83</f>
      </c>
      <c r="E94" s="97">
        <f>specificatie!D83</f>
      </c>
      <c r="F94" s="77">
        <f>specificatie!I83</f>
        <v>0</v>
      </c>
      <c r="G94" s="77">
        <f t="shared" si="1"/>
        <v>0</v>
      </c>
    </row>
    <row r="95" spans="1:7" ht="12.75">
      <c r="A95" s="54"/>
      <c r="B95" s="76">
        <f>specificatie!A84</f>
        <v>81</v>
      </c>
      <c r="C95" s="76">
        <f>specificatie!B84</f>
        <v>0</v>
      </c>
      <c r="D95" s="97">
        <f>specificatie!C84</f>
      </c>
      <c r="E95" s="97">
        <f>specificatie!D84</f>
      </c>
      <c r="F95" s="77">
        <f>specificatie!I84</f>
        <v>0</v>
      </c>
      <c r="G95" s="77">
        <f t="shared" si="1"/>
        <v>0</v>
      </c>
    </row>
    <row r="96" spans="1:7" ht="12.75">
      <c r="A96" s="54"/>
      <c r="B96" s="76">
        <f>specificatie!A85</f>
        <v>82</v>
      </c>
      <c r="C96" s="76">
        <f>specificatie!B85</f>
        <v>0</v>
      </c>
      <c r="D96" s="97">
        <f>specificatie!C85</f>
      </c>
      <c r="E96" s="97">
        <f>specificatie!D85</f>
      </c>
      <c r="F96" s="77">
        <f>specificatie!I85</f>
        <v>0</v>
      </c>
      <c r="G96" s="77">
        <f t="shared" si="1"/>
        <v>0</v>
      </c>
    </row>
    <row r="97" spans="1:7" ht="12.75">
      <c r="A97" s="54"/>
      <c r="B97" s="76">
        <f>specificatie!A86</f>
        <v>83</v>
      </c>
      <c r="C97" s="76">
        <f>specificatie!B86</f>
        <v>0</v>
      </c>
      <c r="D97" s="97">
        <f>specificatie!C86</f>
      </c>
      <c r="E97" s="97">
        <f>specificatie!D86</f>
      </c>
      <c r="F97" s="77">
        <f>specificatie!I86</f>
        <v>0</v>
      </c>
      <c r="G97" s="77">
        <f t="shared" si="1"/>
        <v>0</v>
      </c>
    </row>
    <row r="98" spans="1:7" ht="12.75">
      <c r="A98" s="54"/>
      <c r="B98" s="76">
        <f>specificatie!A87</f>
        <v>84</v>
      </c>
      <c r="C98" s="76">
        <f>specificatie!B87</f>
        <v>0</v>
      </c>
      <c r="D98" s="97">
        <f>specificatie!C87</f>
      </c>
      <c r="E98" s="97">
        <f>specificatie!D87</f>
      </c>
      <c r="F98" s="77">
        <f>specificatie!I87</f>
        <v>0</v>
      </c>
      <c r="G98" s="77">
        <f t="shared" si="1"/>
        <v>0</v>
      </c>
    </row>
    <row r="99" spans="1:7" ht="12.75">
      <c r="A99" s="54"/>
      <c r="B99" s="76">
        <f>specificatie!A88</f>
        <v>85</v>
      </c>
      <c r="C99" s="76">
        <f>specificatie!B88</f>
        <v>0</v>
      </c>
      <c r="D99" s="97">
        <f>specificatie!C88</f>
      </c>
      <c r="E99" s="97">
        <f>specificatie!D88</f>
      </c>
      <c r="F99" s="77">
        <f>specificatie!I88</f>
        <v>0</v>
      </c>
      <c r="G99" s="77">
        <f t="shared" si="1"/>
        <v>0</v>
      </c>
    </row>
    <row r="100" spans="1:7" ht="12.75">
      <c r="A100" s="54"/>
      <c r="B100" s="76">
        <f>specificatie!A89</f>
        <v>86</v>
      </c>
      <c r="C100" s="76">
        <f>specificatie!B89</f>
        <v>0</v>
      </c>
      <c r="D100" s="97">
        <f>specificatie!C89</f>
      </c>
      <c r="E100" s="97">
        <f>specificatie!D89</f>
      </c>
      <c r="F100" s="77">
        <f>specificatie!I89</f>
        <v>0</v>
      </c>
      <c r="G100" s="77">
        <f t="shared" si="1"/>
        <v>0</v>
      </c>
    </row>
    <row r="101" spans="1:7" ht="12.75">
      <c r="A101" s="54"/>
      <c r="B101" s="76">
        <f>specificatie!A90</f>
        <v>87</v>
      </c>
      <c r="C101" s="76">
        <f>specificatie!B90</f>
        <v>0</v>
      </c>
      <c r="D101" s="97">
        <f>specificatie!C90</f>
      </c>
      <c r="E101" s="97">
        <f>specificatie!D90</f>
      </c>
      <c r="F101" s="77">
        <f>specificatie!I90</f>
        <v>0</v>
      </c>
      <c r="G101" s="77">
        <f t="shared" si="1"/>
        <v>0</v>
      </c>
    </row>
    <row r="102" spans="1:7" ht="12.75">
      <c r="A102" s="54"/>
      <c r="B102" s="76">
        <f>specificatie!A91</f>
        <v>88</v>
      </c>
      <c r="C102" s="76">
        <f>specificatie!B91</f>
        <v>0</v>
      </c>
      <c r="D102" s="97">
        <f>specificatie!C91</f>
      </c>
      <c r="E102" s="97">
        <f>specificatie!D91</f>
      </c>
      <c r="F102" s="77">
        <f>specificatie!I91</f>
        <v>0</v>
      </c>
      <c r="G102" s="77">
        <f t="shared" si="1"/>
        <v>0</v>
      </c>
    </row>
    <row r="103" spans="1:7" ht="12.75">
      <c r="A103" s="54"/>
      <c r="B103" s="76">
        <f>specificatie!A92</f>
        <v>89</v>
      </c>
      <c r="C103" s="76">
        <f>specificatie!B92</f>
        <v>0</v>
      </c>
      <c r="D103" s="97">
        <f>specificatie!C92</f>
      </c>
      <c r="E103" s="97">
        <f>specificatie!D92</f>
      </c>
      <c r="F103" s="77">
        <f>specificatie!I92</f>
        <v>0</v>
      </c>
      <c r="G103" s="77">
        <f t="shared" si="1"/>
        <v>0</v>
      </c>
    </row>
    <row r="104" spans="1:7" ht="12.75">
      <c r="A104" s="54"/>
      <c r="B104" s="76">
        <f>specificatie!A93</f>
        <v>90</v>
      </c>
      <c r="C104" s="76">
        <f>specificatie!B93</f>
        <v>0</v>
      </c>
      <c r="D104" s="97">
        <f>specificatie!C93</f>
      </c>
      <c r="E104" s="97">
        <f>specificatie!D93</f>
      </c>
      <c r="F104" s="77">
        <f>specificatie!I93</f>
        <v>0</v>
      </c>
      <c r="G104" s="77">
        <f t="shared" si="1"/>
        <v>0</v>
      </c>
    </row>
    <row r="105" spans="1:7" ht="12.75">
      <c r="A105" s="54"/>
      <c r="B105" s="76">
        <f>specificatie!A94</f>
        <v>91</v>
      </c>
      <c r="C105" s="76">
        <f>specificatie!B94</f>
        <v>0</v>
      </c>
      <c r="D105" s="97">
        <f>specificatie!C94</f>
      </c>
      <c r="E105" s="97">
        <f>specificatie!D94</f>
      </c>
      <c r="F105" s="77">
        <f>specificatie!I94</f>
        <v>0</v>
      </c>
      <c r="G105" s="77">
        <f t="shared" si="1"/>
        <v>0</v>
      </c>
    </row>
    <row r="106" spans="1:7" ht="12.75">
      <c r="A106" s="54"/>
      <c r="B106" s="76">
        <f>specificatie!A95</f>
        <v>92</v>
      </c>
      <c r="C106" s="76">
        <f>specificatie!B95</f>
        <v>0</v>
      </c>
      <c r="D106" s="97">
        <f>specificatie!C95</f>
      </c>
      <c r="E106" s="97">
        <f>specificatie!D95</f>
      </c>
      <c r="F106" s="77">
        <f>specificatie!I95</f>
        <v>0</v>
      </c>
      <c r="G106" s="77">
        <f t="shared" si="1"/>
        <v>0</v>
      </c>
    </row>
    <row r="107" spans="1:7" ht="12.75">
      <c r="A107" s="54"/>
      <c r="B107" s="76">
        <f>specificatie!A96</f>
        <v>93</v>
      </c>
      <c r="C107" s="76">
        <f>specificatie!B96</f>
        <v>0</v>
      </c>
      <c r="D107" s="97">
        <f>specificatie!C96</f>
      </c>
      <c r="E107" s="97">
        <f>specificatie!D96</f>
      </c>
      <c r="F107" s="77">
        <f>specificatie!I96</f>
        <v>0</v>
      </c>
      <c r="G107" s="77">
        <f t="shared" si="1"/>
        <v>0</v>
      </c>
    </row>
    <row r="108" spans="1:7" ht="12.75">
      <c r="A108" s="54"/>
      <c r="B108" s="76">
        <f>specificatie!A97</f>
        <v>94</v>
      </c>
      <c r="C108" s="76">
        <f>specificatie!B97</f>
        <v>0</v>
      </c>
      <c r="D108" s="97">
        <f>specificatie!C97</f>
      </c>
      <c r="E108" s="97">
        <f>specificatie!D97</f>
      </c>
      <c r="F108" s="77">
        <f>specificatie!I97</f>
        <v>0</v>
      </c>
      <c r="G108" s="77">
        <f t="shared" si="1"/>
        <v>0</v>
      </c>
    </row>
    <row r="109" spans="1:7" ht="12.75">
      <c r="A109" s="54"/>
      <c r="B109" s="76">
        <f>specificatie!A98</f>
        <v>95</v>
      </c>
      <c r="C109" s="76">
        <f>specificatie!B98</f>
        <v>0</v>
      </c>
      <c r="D109" s="97">
        <f>specificatie!C98</f>
        <v>0</v>
      </c>
      <c r="E109" s="97">
        <f>specificatie!D98</f>
        <v>0</v>
      </c>
      <c r="F109" s="77">
        <f>specificatie!I98</f>
        <v>0</v>
      </c>
      <c r="G109" s="77">
        <f t="shared" si="1"/>
        <v>0</v>
      </c>
    </row>
    <row r="110" spans="1:7" ht="12.75">
      <c r="A110" s="54"/>
      <c r="B110" s="76">
        <f>specificatie!A99</f>
        <v>96</v>
      </c>
      <c r="C110" s="76">
        <f>specificatie!B99</f>
        <v>0</v>
      </c>
      <c r="D110" s="97">
        <f>specificatie!C99</f>
        <v>0</v>
      </c>
      <c r="E110" s="97">
        <f>specificatie!D99</f>
        <v>0</v>
      </c>
      <c r="F110" s="77">
        <f>specificatie!I99</f>
        <v>0</v>
      </c>
      <c r="G110" s="77">
        <f t="shared" si="1"/>
        <v>0</v>
      </c>
    </row>
    <row r="111" spans="1:7" ht="12.75">
      <c r="A111" s="54"/>
      <c r="B111" s="76">
        <f>specificatie!A100</f>
        <v>97</v>
      </c>
      <c r="C111" s="76">
        <f>specificatie!B100</f>
        <v>0</v>
      </c>
      <c r="D111" s="97">
        <f>specificatie!C100</f>
        <v>0</v>
      </c>
      <c r="E111" s="97">
        <f>specificatie!D100</f>
        <v>0</v>
      </c>
      <c r="F111" s="77">
        <f>specificatie!I100</f>
        <v>0</v>
      </c>
      <c r="G111" s="77">
        <f t="shared" si="1"/>
        <v>0</v>
      </c>
    </row>
    <row r="112" spans="1:7" ht="12.75">
      <c r="A112" s="54"/>
      <c r="B112" s="76">
        <f>specificatie!A101</f>
        <v>98</v>
      </c>
      <c r="C112" s="76">
        <f>specificatie!B101</f>
        <v>0</v>
      </c>
      <c r="D112" s="97">
        <f>specificatie!C101</f>
        <v>0</v>
      </c>
      <c r="E112" s="97">
        <f>specificatie!D101</f>
        <v>0</v>
      </c>
      <c r="F112" s="77">
        <f>specificatie!I101</f>
        <v>0</v>
      </c>
      <c r="G112" s="77">
        <f t="shared" si="1"/>
        <v>0</v>
      </c>
    </row>
    <row r="113" spans="1:7" ht="12.75">
      <c r="A113" s="54"/>
      <c r="B113" s="76">
        <f>specificatie!A102</f>
        <v>99</v>
      </c>
      <c r="C113" s="76">
        <f>specificatie!B102</f>
        <v>0</v>
      </c>
      <c r="D113" s="97">
        <f>specificatie!C102</f>
        <v>0</v>
      </c>
      <c r="E113" s="97">
        <f>specificatie!D102</f>
        <v>0</v>
      </c>
      <c r="F113" s="77">
        <f>specificatie!I102</f>
        <v>0</v>
      </c>
      <c r="G113" s="77">
        <f t="shared" si="1"/>
        <v>0</v>
      </c>
    </row>
    <row r="114" spans="1:7" ht="12.75">
      <c r="A114" s="54"/>
      <c r="B114" s="76">
        <f>specificatie!A103</f>
        <v>100</v>
      </c>
      <c r="C114" s="76">
        <f>specificatie!B103</f>
        <v>0</v>
      </c>
      <c r="D114" s="97">
        <f>specificatie!C103</f>
        <v>0</v>
      </c>
      <c r="E114" s="97">
        <f>specificatie!D103</f>
        <v>0</v>
      </c>
      <c r="F114" s="78">
        <f>specificatie!I103</f>
        <v>0</v>
      </c>
      <c r="G114" s="78">
        <f t="shared" si="1"/>
        <v>0</v>
      </c>
    </row>
    <row r="115" spans="1:7" ht="13.5" thickBot="1">
      <c r="A115" s="54"/>
      <c r="B115" s="79"/>
      <c r="C115" s="80"/>
      <c r="D115" s="80" t="str">
        <f>specificatie!C104</f>
        <v>Totalen</v>
      </c>
      <c r="E115" s="80"/>
      <c r="F115" s="82">
        <f>SUM(F15:F114)</f>
        <v>0</v>
      </c>
      <c r="G115" s="82">
        <f>SUM(G15:G114)</f>
        <v>0</v>
      </c>
    </row>
    <row r="116" ht="13.5" thickTop="1"/>
  </sheetData>
  <sheetProtection password="F36C" sheet="1" objects="1" scenarios="1"/>
  <conditionalFormatting sqref="G7:G8">
    <cfRule type="expression" priority="1" dxfId="1" stopIfTrue="1">
      <formula>$I$1=TRUE</formula>
    </cfRule>
  </conditionalFormatting>
  <printOptions/>
  <pageMargins left="0.75" right="0.75" top="1" bottom="1" header="0.5" footer="0.5"/>
  <pageSetup horizontalDpi="1200" verticalDpi="1200" orientation="portrait" paperSize="9" scale="87" r:id="rId2"/>
  <headerFooter alignWithMargins="0">
    <oddFooter>&amp;CPagina &amp;P van &amp;N</oddFooter>
  </headerFooter>
  <drawing r:id="rId1"/>
</worksheet>
</file>

<file path=xl/worksheets/sheet5.xml><?xml version="1.0" encoding="utf-8"?>
<worksheet xmlns="http://schemas.openxmlformats.org/spreadsheetml/2006/main" xmlns:r="http://schemas.openxmlformats.org/officeDocument/2006/relationships">
  <dimension ref="A1:H211"/>
  <sheetViews>
    <sheetView workbookViewId="0" topLeftCell="A85">
      <selection activeCell="B119" sqref="B119"/>
    </sheetView>
  </sheetViews>
  <sheetFormatPr defaultColWidth="9.140625" defaultRowHeight="12.75"/>
  <cols>
    <col min="2" max="2" width="48.00390625" style="0" bestFit="1" customWidth="1"/>
    <col min="3" max="3" width="17.00390625" style="0" bestFit="1" customWidth="1"/>
  </cols>
  <sheetData>
    <row r="1" spans="1:7" ht="12.75">
      <c r="A1" t="s">
        <v>45</v>
      </c>
      <c r="B1" t="s">
        <v>46</v>
      </c>
      <c r="C1" t="s">
        <v>47</v>
      </c>
      <c r="D1" t="s">
        <v>48</v>
      </c>
      <c r="E1" t="s">
        <v>49</v>
      </c>
      <c r="F1" t="s">
        <v>50</v>
      </c>
      <c r="G1" t="s">
        <v>51</v>
      </c>
    </row>
    <row r="2" spans="1:4" ht="12.75">
      <c r="A2">
        <v>101</v>
      </c>
      <c r="B2" t="s">
        <v>52</v>
      </c>
      <c r="C2" t="s">
        <v>53</v>
      </c>
      <c r="D2" t="s">
        <v>44</v>
      </c>
    </row>
    <row r="3" spans="1:5" ht="12.75">
      <c r="A3">
        <v>104</v>
      </c>
      <c r="B3" t="s">
        <v>136</v>
      </c>
      <c r="C3" t="s">
        <v>90</v>
      </c>
      <c r="D3" t="s">
        <v>44</v>
      </c>
      <c r="E3" s="103">
        <v>39814</v>
      </c>
    </row>
    <row r="4" spans="1:5" ht="12.75">
      <c r="A4">
        <v>201</v>
      </c>
      <c r="B4" t="s">
        <v>137</v>
      </c>
      <c r="C4" t="s">
        <v>138</v>
      </c>
      <c r="D4" t="s">
        <v>44</v>
      </c>
      <c r="E4" s="103">
        <v>39814</v>
      </c>
    </row>
    <row r="5" spans="1:4" ht="12.75">
      <c r="A5">
        <v>203</v>
      </c>
      <c r="B5" t="s">
        <v>55</v>
      </c>
      <c r="C5" t="s">
        <v>56</v>
      </c>
      <c r="D5" t="s">
        <v>44</v>
      </c>
    </row>
    <row r="6" spans="1:4" ht="12.75">
      <c r="A6">
        <v>211</v>
      </c>
      <c r="B6" t="s">
        <v>57</v>
      </c>
      <c r="C6" t="s">
        <v>58</v>
      </c>
      <c r="D6" t="s">
        <v>44</v>
      </c>
    </row>
    <row r="7" spans="1:4" ht="12.75">
      <c r="A7">
        <v>212</v>
      </c>
      <c r="B7" t="s">
        <v>59</v>
      </c>
      <c r="C7" t="s">
        <v>53</v>
      </c>
      <c r="D7" t="s">
        <v>44</v>
      </c>
    </row>
    <row r="8" spans="1:5" ht="12.75">
      <c r="A8">
        <v>218</v>
      </c>
      <c r="B8" t="s">
        <v>60</v>
      </c>
      <c r="C8" t="s">
        <v>61</v>
      </c>
      <c r="D8" t="s">
        <v>44</v>
      </c>
      <c r="E8" s="103">
        <v>40121</v>
      </c>
    </row>
    <row r="9" spans="1:4" ht="12.75">
      <c r="A9">
        <v>304</v>
      </c>
      <c r="B9" t="s">
        <v>62</v>
      </c>
      <c r="C9" t="s">
        <v>63</v>
      </c>
      <c r="D9" t="s">
        <v>44</v>
      </c>
    </row>
    <row r="10" spans="1:5" ht="12.75">
      <c r="A10">
        <v>403</v>
      </c>
      <c r="B10" t="s">
        <v>64</v>
      </c>
      <c r="C10" t="s">
        <v>65</v>
      </c>
      <c r="D10" t="s">
        <v>44</v>
      </c>
      <c r="E10" s="103">
        <v>39909</v>
      </c>
    </row>
    <row r="11" spans="1:5" ht="12.75">
      <c r="A11">
        <v>408</v>
      </c>
      <c r="B11" t="s">
        <v>139</v>
      </c>
      <c r="C11" t="s">
        <v>63</v>
      </c>
      <c r="D11" t="s">
        <v>140</v>
      </c>
      <c r="E11" s="103">
        <v>39624</v>
      </c>
    </row>
    <row r="12" spans="1:5" ht="12.75">
      <c r="A12">
        <v>420</v>
      </c>
      <c r="B12" t="s">
        <v>66</v>
      </c>
      <c r="C12" t="s">
        <v>67</v>
      </c>
      <c r="D12" t="s">
        <v>44</v>
      </c>
      <c r="E12" s="103">
        <v>40087</v>
      </c>
    </row>
    <row r="13" spans="1:4" ht="12.75">
      <c r="A13">
        <v>441</v>
      </c>
      <c r="B13" t="s">
        <v>68</v>
      </c>
      <c r="C13" t="s">
        <v>63</v>
      </c>
      <c r="D13" t="s">
        <v>44</v>
      </c>
    </row>
    <row r="14" spans="1:8" ht="12.75">
      <c r="A14">
        <v>454</v>
      </c>
      <c r="B14" t="s">
        <v>79</v>
      </c>
      <c r="C14" t="s">
        <v>80</v>
      </c>
      <c r="D14" t="s">
        <v>44</v>
      </c>
      <c r="E14" s="103">
        <v>39814</v>
      </c>
      <c r="H14">
        <v>3329</v>
      </c>
    </row>
    <row r="15" spans="1:6" ht="12.75">
      <c r="A15">
        <v>601</v>
      </c>
      <c r="B15" t="s">
        <v>141</v>
      </c>
      <c r="C15" t="s">
        <v>142</v>
      </c>
      <c r="D15" t="s">
        <v>143</v>
      </c>
      <c r="E15" s="103">
        <v>39814</v>
      </c>
      <c r="F15" s="103">
        <v>39814</v>
      </c>
    </row>
    <row r="16" spans="1:6" ht="12.75">
      <c r="A16">
        <v>603</v>
      </c>
      <c r="B16" t="s">
        <v>144</v>
      </c>
      <c r="C16" t="s">
        <v>145</v>
      </c>
      <c r="D16" t="s">
        <v>143</v>
      </c>
      <c r="E16" s="103">
        <v>39814</v>
      </c>
      <c r="F16" s="103">
        <v>39814</v>
      </c>
    </row>
    <row r="17" spans="1:6" ht="12.75">
      <c r="A17">
        <v>604</v>
      </c>
      <c r="B17" t="s">
        <v>146</v>
      </c>
      <c r="C17" t="s">
        <v>147</v>
      </c>
      <c r="D17" t="s">
        <v>143</v>
      </c>
      <c r="E17" s="103">
        <v>39814</v>
      </c>
      <c r="F17" s="103">
        <v>39814</v>
      </c>
    </row>
    <row r="18" spans="1:6" ht="12.75">
      <c r="A18">
        <v>605</v>
      </c>
      <c r="B18" t="s">
        <v>148</v>
      </c>
      <c r="C18" t="s">
        <v>69</v>
      </c>
      <c r="D18" t="s">
        <v>143</v>
      </c>
      <c r="E18" s="103">
        <v>39814</v>
      </c>
      <c r="F18" s="103">
        <v>39814</v>
      </c>
    </row>
    <row r="19" spans="1:6" ht="12.75">
      <c r="A19">
        <v>606</v>
      </c>
      <c r="B19" t="s">
        <v>149</v>
      </c>
      <c r="C19" t="s">
        <v>150</v>
      </c>
      <c r="D19" t="s">
        <v>143</v>
      </c>
      <c r="E19" s="103">
        <v>39814</v>
      </c>
      <c r="F19" s="103">
        <v>39814</v>
      </c>
    </row>
    <row r="20" spans="1:6" ht="12.75">
      <c r="A20">
        <v>607</v>
      </c>
      <c r="B20" t="s">
        <v>151</v>
      </c>
      <c r="C20" t="s">
        <v>152</v>
      </c>
      <c r="D20" t="s">
        <v>143</v>
      </c>
      <c r="E20" s="103">
        <v>39814</v>
      </c>
      <c r="F20" s="103">
        <v>39814</v>
      </c>
    </row>
    <row r="21" spans="1:6" ht="12.75">
      <c r="A21">
        <v>609</v>
      </c>
      <c r="B21" t="s">
        <v>153</v>
      </c>
      <c r="C21" t="s">
        <v>154</v>
      </c>
      <c r="D21" t="s">
        <v>143</v>
      </c>
      <c r="E21" s="103">
        <v>39814</v>
      </c>
      <c r="F21" s="103">
        <v>39814</v>
      </c>
    </row>
    <row r="22" spans="1:6" ht="12.75">
      <c r="A22">
        <v>610</v>
      </c>
      <c r="B22" t="s">
        <v>155</v>
      </c>
      <c r="C22" t="s">
        <v>156</v>
      </c>
      <c r="D22" t="s">
        <v>143</v>
      </c>
      <c r="E22" s="103">
        <v>39814</v>
      </c>
      <c r="F22" s="103">
        <v>39814</v>
      </c>
    </row>
    <row r="23" spans="1:6" ht="12.75">
      <c r="A23" s="118">
        <v>699</v>
      </c>
      <c r="B23" s="118" t="s">
        <v>240</v>
      </c>
      <c r="C23" s="118" t="s">
        <v>69</v>
      </c>
      <c r="D23" s="118" t="s">
        <v>44</v>
      </c>
      <c r="E23" s="119">
        <v>40179</v>
      </c>
      <c r="F23" s="118"/>
    </row>
    <row r="24" spans="1:6" ht="12.75">
      <c r="A24">
        <v>733</v>
      </c>
      <c r="B24" t="s">
        <v>157</v>
      </c>
      <c r="C24" t="s">
        <v>154</v>
      </c>
      <c r="D24" t="s">
        <v>143</v>
      </c>
      <c r="E24" s="103">
        <v>39814</v>
      </c>
      <c r="F24" s="103">
        <v>39814</v>
      </c>
    </row>
    <row r="25" spans="1:6" ht="12.75">
      <c r="A25">
        <v>734</v>
      </c>
      <c r="B25" t="s">
        <v>158</v>
      </c>
      <c r="C25" t="s">
        <v>152</v>
      </c>
      <c r="D25" t="s">
        <v>143</v>
      </c>
      <c r="E25" s="103">
        <v>39814</v>
      </c>
      <c r="F25" s="103">
        <v>39814</v>
      </c>
    </row>
    <row r="26" spans="1:6" ht="12.75">
      <c r="A26">
        <v>735</v>
      </c>
      <c r="B26" t="s">
        <v>159</v>
      </c>
      <c r="C26" t="s">
        <v>150</v>
      </c>
      <c r="D26" t="s">
        <v>143</v>
      </c>
      <c r="E26" s="103">
        <v>39814</v>
      </c>
      <c r="F26" s="103">
        <v>39814</v>
      </c>
    </row>
    <row r="27" spans="1:5" ht="12.75">
      <c r="A27">
        <v>736</v>
      </c>
      <c r="B27" t="s">
        <v>70</v>
      </c>
      <c r="C27" t="s">
        <v>69</v>
      </c>
      <c r="D27" t="s">
        <v>44</v>
      </c>
      <c r="E27" s="103">
        <v>40179</v>
      </c>
    </row>
    <row r="28" spans="1:6" ht="12.75">
      <c r="A28">
        <v>737</v>
      </c>
      <c r="B28" t="s">
        <v>160</v>
      </c>
      <c r="C28" t="s">
        <v>69</v>
      </c>
      <c r="D28" t="s">
        <v>143</v>
      </c>
      <c r="E28" s="103">
        <v>39814</v>
      </c>
      <c r="F28" s="103">
        <v>39814</v>
      </c>
    </row>
    <row r="29" spans="1:6" ht="12.75">
      <c r="A29">
        <v>738</v>
      </c>
      <c r="B29" t="s">
        <v>161</v>
      </c>
      <c r="C29" t="s">
        <v>145</v>
      </c>
      <c r="D29" t="s">
        <v>143</v>
      </c>
      <c r="E29" s="103">
        <v>39814</v>
      </c>
      <c r="F29" s="103">
        <v>39814</v>
      </c>
    </row>
    <row r="30" spans="1:6" ht="12.75">
      <c r="A30">
        <v>739</v>
      </c>
      <c r="B30" t="s">
        <v>162</v>
      </c>
      <c r="C30" t="s">
        <v>156</v>
      </c>
      <c r="D30" t="s">
        <v>143</v>
      </c>
      <c r="E30" s="103">
        <v>39814</v>
      </c>
      <c r="F30" s="103">
        <v>39814</v>
      </c>
    </row>
    <row r="31" spans="1:6" ht="12.75">
      <c r="A31">
        <v>740</v>
      </c>
      <c r="B31" t="s">
        <v>163</v>
      </c>
      <c r="C31" t="s">
        <v>147</v>
      </c>
      <c r="D31" t="s">
        <v>143</v>
      </c>
      <c r="E31" s="103">
        <v>39814</v>
      </c>
      <c r="F31" s="103">
        <v>39814</v>
      </c>
    </row>
    <row r="32" spans="1:4" ht="12.75">
      <c r="A32">
        <v>3311</v>
      </c>
      <c r="B32" t="s">
        <v>71</v>
      </c>
      <c r="D32" t="s">
        <v>44</v>
      </c>
    </row>
    <row r="33" spans="1:5" ht="12.75">
      <c r="A33">
        <v>3312</v>
      </c>
      <c r="B33" t="s">
        <v>72</v>
      </c>
      <c r="D33" t="s">
        <v>44</v>
      </c>
      <c r="E33" s="103">
        <v>39873</v>
      </c>
    </row>
    <row r="34" spans="1:4" ht="12.75">
      <c r="A34">
        <v>3313</v>
      </c>
      <c r="B34" t="s">
        <v>73</v>
      </c>
      <c r="D34" t="s">
        <v>44</v>
      </c>
    </row>
    <row r="35" spans="1:4" ht="12.75">
      <c r="A35">
        <v>3314</v>
      </c>
      <c r="B35" t="s">
        <v>74</v>
      </c>
      <c r="C35" t="s">
        <v>75</v>
      </c>
      <c r="D35" t="s">
        <v>44</v>
      </c>
    </row>
    <row r="36" spans="1:5" ht="12.75">
      <c r="A36">
        <v>3317</v>
      </c>
      <c r="B36" t="s">
        <v>76</v>
      </c>
      <c r="C36" t="s">
        <v>77</v>
      </c>
      <c r="D36" t="s">
        <v>44</v>
      </c>
      <c r="E36" s="103">
        <v>39904</v>
      </c>
    </row>
    <row r="37" spans="1:5" ht="12.75">
      <c r="A37">
        <v>3318</v>
      </c>
      <c r="B37" t="s">
        <v>78</v>
      </c>
      <c r="C37" t="s">
        <v>77</v>
      </c>
      <c r="D37" t="s">
        <v>44</v>
      </c>
      <c r="E37" s="103">
        <v>39904</v>
      </c>
    </row>
    <row r="38" spans="1:8" ht="12.75">
      <c r="A38">
        <v>3319</v>
      </c>
      <c r="B38" t="s">
        <v>164</v>
      </c>
      <c r="C38" t="s">
        <v>77</v>
      </c>
      <c r="D38" t="s">
        <v>44</v>
      </c>
      <c r="E38" s="103">
        <v>39814</v>
      </c>
      <c r="H38">
        <v>3317</v>
      </c>
    </row>
    <row r="39" spans="1:6" ht="12.75">
      <c r="A39">
        <v>3321</v>
      </c>
      <c r="B39" t="s">
        <v>165</v>
      </c>
      <c r="C39" t="s">
        <v>65</v>
      </c>
      <c r="D39" t="s">
        <v>140</v>
      </c>
      <c r="E39" s="103">
        <v>39814</v>
      </c>
      <c r="F39" s="103">
        <v>39814</v>
      </c>
    </row>
    <row r="40" spans="1:6" ht="12.75">
      <c r="A40" s="118">
        <v>3324</v>
      </c>
      <c r="B40" s="118" t="s">
        <v>241</v>
      </c>
      <c r="C40" s="118" t="s">
        <v>87</v>
      </c>
      <c r="D40" s="118" t="s">
        <v>140</v>
      </c>
      <c r="E40" s="119">
        <v>40179</v>
      </c>
      <c r="F40" s="118"/>
    </row>
    <row r="41" spans="1:5" ht="12.75">
      <c r="A41">
        <v>3327</v>
      </c>
      <c r="B41" t="s">
        <v>96</v>
      </c>
      <c r="C41" t="s">
        <v>97</v>
      </c>
      <c r="D41" t="s">
        <v>98</v>
      </c>
      <c r="E41" s="103">
        <v>39909</v>
      </c>
    </row>
    <row r="42" spans="1:5" ht="12.75">
      <c r="A42">
        <v>3328</v>
      </c>
      <c r="B42" t="s">
        <v>99</v>
      </c>
      <c r="C42" t="s">
        <v>100</v>
      </c>
      <c r="D42" t="s">
        <v>98</v>
      </c>
      <c r="E42" s="103">
        <v>39909</v>
      </c>
    </row>
    <row r="43" spans="1:5" ht="12.75">
      <c r="A43">
        <v>3329</v>
      </c>
      <c r="B43" t="s">
        <v>79</v>
      </c>
      <c r="C43" t="s">
        <v>210</v>
      </c>
      <c r="D43" t="s">
        <v>44</v>
      </c>
      <c r="E43" s="103"/>
    </row>
    <row r="44" spans="1:5" ht="12.75">
      <c r="A44">
        <v>3330</v>
      </c>
      <c r="B44" t="s">
        <v>226</v>
      </c>
      <c r="C44" t="s">
        <v>100</v>
      </c>
      <c r="D44" t="s">
        <v>98</v>
      </c>
      <c r="E44" s="103"/>
    </row>
    <row r="45" spans="1:5" ht="12.75">
      <c r="A45">
        <v>3331</v>
      </c>
      <c r="B45" t="s">
        <v>227</v>
      </c>
      <c r="C45" t="s">
        <v>63</v>
      </c>
      <c r="D45" t="s">
        <v>140</v>
      </c>
      <c r="E45" s="103"/>
    </row>
    <row r="46" spans="1:5" ht="12.75">
      <c r="A46">
        <v>5501</v>
      </c>
      <c r="B46" t="s">
        <v>166</v>
      </c>
      <c r="C46" t="s">
        <v>142</v>
      </c>
      <c r="D46" t="s">
        <v>167</v>
      </c>
      <c r="E46" s="103">
        <v>39814</v>
      </c>
    </row>
    <row r="47" spans="1:5" ht="12.75">
      <c r="A47">
        <v>5502</v>
      </c>
      <c r="B47" t="s">
        <v>168</v>
      </c>
      <c r="C47" t="s">
        <v>58</v>
      </c>
      <c r="D47" t="s">
        <v>167</v>
      </c>
      <c r="E47" s="103">
        <v>39814</v>
      </c>
    </row>
    <row r="48" spans="1:5" ht="12.75">
      <c r="A48">
        <v>5503</v>
      </c>
      <c r="B48" t="s">
        <v>169</v>
      </c>
      <c r="C48" t="s">
        <v>170</v>
      </c>
      <c r="D48" t="s">
        <v>167</v>
      </c>
      <c r="E48" s="103">
        <v>39814</v>
      </c>
    </row>
    <row r="49" spans="1:5" ht="12.75">
      <c r="A49">
        <v>5504</v>
      </c>
      <c r="B49" t="s">
        <v>171</v>
      </c>
      <c r="C49" t="s">
        <v>170</v>
      </c>
      <c r="D49" t="s">
        <v>167</v>
      </c>
      <c r="E49" s="103">
        <v>39814</v>
      </c>
    </row>
    <row r="50" spans="1:5" ht="12.75">
      <c r="A50">
        <v>5505</v>
      </c>
      <c r="B50" t="s">
        <v>172</v>
      </c>
      <c r="C50" t="s">
        <v>77</v>
      </c>
      <c r="D50" t="s">
        <v>167</v>
      </c>
      <c r="E50" s="103">
        <v>39814</v>
      </c>
    </row>
    <row r="51" spans="1:5" ht="12.75">
      <c r="A51">
        <v>5506</v>
      </c>
      <c r="B51" t="s">
        <v>173</v>
      </c>
      <c r="C51" t="s">
        <v>65</v>
      </c>
      <c r="D51" t="s">
        <v>167</v>
      </c>
      <c r="E51" s="103">
        <v>39814</v>
      </c>
    </row>
    <row r="52" spans="1:5" ht="12.75">
      <c r="A52">
        <v>5507</v>
      </c>
      <c r="B52" t="s">
        <v>174</v>
      </c>
      <c r="C52" t="s">
        <v>77</v>
      </c>
      <c r="D52" t="s">
        <v>167</v>
      </c>
      <c r="E52" s="103">
        <v>39814</v>
      </c>
    </row>
    <row r="53" spans="1:5" ht="12.75">
      <c r="A53">
        <v>5508</v>
      </c>
      <c r="B53" t="s">
        <v>175</v>
      </c>
      <c r="C53" t="s">
        <v>94</v>
      </c>
      <c r="D53" t="s">
        <v>167</v>
      </c>
      <c r="E53" s="103">
        <v>39814</v>
      </c>
    </row>
    <row r="54" spans="1:5" ht="12.75">
      <c r="A54">
        <v>5509</v>
      </c>
      <c r="B54" t="s">
        <v>176</v>
      </c>
      <c r="C54" t="s">
        <v>65</v>
      </c>
      <c r="D54" t="s">
        <v>167</v>
      </c>
      <c r="E54" s="103">
        <v>39814</v>
      </c>
    </row>
    <row r="55" spans="1:5" ht="12.75">
      <c r="A55">
        <v>5510</v>
      </c>
      <c r="B55" t="s">
        <v>177</v>
      </c>
      <c r="C55" t="s">
        <v>170</v>
      </c>
      <c r="D55" t="s">
        <v>167</v>
      </c>
      <c r="E55" s="103">
        <v>39814</v>
      </c>
    </row>
    <row r="56" spans="1:5" ht="12.75">
      <c r="A56">
        <v>5511</v>
      </c>
      <c r="B56" t="s">
        <v>178</v>
      </c>
      <c r="C56" t="s">
        <v>65</v>
      </c>
      <c r="D56" t="s">
        <v>167</v>
      </c>
      <c r="E56" s="103">
        <v>39814</v>
      </c>
    </row>
    <row r="57" spans="1:5" ht="12.75">
      <c r="A57">
        <v>5512</v>
      </c>
      <c r="B57" t="s">
        <v>179</v>
      </c>
      <c r="C57" t="s">
        <v>53</v>
      </c>
      <c r="D57" t="s">
        <v>167</v>
      </c>
      <c r="E57" s="103">
        <v>39814</v>
      </c>
    </row>
    <row r="58" spans="1:5" ht="12.75">
      <c r="A58">
        <v>5513</v>
      </c>
      <c r="B58" t="s">
        <v>180</v>
      </c>
      <c r="C58" t="s">
        <v>80</v>
      </c>
      <c r="D58" t="s">
        <v>167</v>
      </c>
      <c r="E58" s="103">
        <v>39814</v>
      </c>
    </row>
    <row r="59" spans="1:5" ht="12.75">
      <c r="A59">
        <v>5514</v>
      </c>
      <c r="B59" t="s">
        <v>181</v>
      </c>
      <c r="C59" t="s">
        <v>80</v>
      </c>
      <c r="D59" t="s">
        <v>167</v>
      </c>
      <c r="E59" s="103">
        <v>39814</v>
      </c>
    </row>
    <row r="60" spans="1:5" ht="12.75">
      <c r="A60">
        <v>5515</v>
      </c>
      <c r="B60" t="s">
        <v>182</v>
      </c>
      <c r="C60" t="s">
        <v>65</v>
      </c>
      <c r="D60" t="s">
        <v>167</v>
      </c>
      <c r="E60" s="103">
        <v>39814</v>
      </c>
    </row>
    <row r="61" spans="1:5" ht="12.75">
      <c r="A61">
        <v>5516</v>
      </c>
      <c r="B61" t="s">
        <v>183</v>
      </c>
      <c r="C61" t="s">
        <v>93</v>
      </c>
      <c r="D61" t="s">
        <v>167</v>
      </c>
      <c r="E61" s="103">
        <v>39814</v>
      </c>
    </row>
    <row r="62" spans="1:5" ht="12.75">
      <c r="A62">
        <v>5517</v>
      </c>
      <c r="B62" t="s">
        <v>184</v>
      </c>
      <c r="C62" t="s">
        <v>93</v>
      </c>
      <c r="D62" t="s">
        <v>167</v>
      </c>
      <c r="E62" s="103">
        <v>39814</v>
      </c>
    </row>
    <row r="63" spans="1:5" ht="12.75">
      <c r="A63">
        <v>5518</v>
      </c>
      <c r="B63" t="s">
        <v>185</v>
      </c>
      <c r="C63" t="s">
        <v>90</v>
      </c>
      <c r="D63" t="s">
        <v>167</v>
      </c>
      <c r="E63" s="103">
        <v>39814</v>
      </c>
    </row>
    <row r="64" spans="1:5" ht="12.75">
      <c r="A64">
        <v>5519</v>
      </c>
      <c r="B64" t="s">
        <v>186</v>
      </c>
      <c r="C64" t="s">
        <v>83</v>
      </c>
      <c r="D64" t="s">
        <v>167</v>
      </c>
      <c r="E64" s="103">
        <v>39814</v>
      </c>
    </row>
    <row r="65" spans="1:5" ht="12.75">
      <c r="A65">
        <v>5520</v>
      </c>
      <c r="B65" t="s">
        <v>187</v>
      </c>
      <c r="C65" t="s">
        <v>87</v>
      </c>
      <c r="D65" t="s">
        <v>167</v>
      </c>
      <c r="E65" s="103">
        <v>39814</v>
      </c>
    </row>
    <row r="66" spans="1:5" ht="12.75">
      <c r="A66">
        <v>5521</v>
      </c>
      <c r="B66" t="s">
        <v>188</v>
      </c>
      <c r="C66" t="s">
        <v>189</v>
      </c>
      <c r="D66" t="s">
        <v>167</v>
      </c>
      <c r="E66" s="103">
        <v>39814</v>
      </c>
    </row>
    <row r="67" spans="1:5" ht="12.75">
      <c r="A67">
        <v>5522</v>
      </c>
      <c r="B67" t="s">
        <v>190</v>
      </c>
      <c r="C67" t="s">
        <v>83</v>
      </c>
      <c r="D67" t="s">
        <v>167</v>
      </c>
      <c r="E67" s="103">
        <v>39814</v>
      </c>
    </row>
    <row r="68" spans="1:5" ht="12.75">
      <c r="A68">
        <v>5523</v>
      </c>
      <c r="B68" t="s">
        <v>191</v>
      </c>
      <c r="C68" t="s">
        <v>192</v>
      </c>
      <c r="D68" t="s">
        <v>167</v>
      </c>
      <c r="E68" s="103">
        <v>39814</v>
      </c>
    </row>
    <row r="69" spans="1:5" ht="12.75">
      <c r="A69">
        <v>5524</v>
      </c>
      <c r="B69" t="s">
        <v>193</v>
      </c>
      <c r="C69" t="s">
        <v>87</v>
      </c>
      <c r="D69" t="s">
        <v>167</v>
      </c>
      <c r="E69" s="103">
        <v>39814</v>
      </c>
    </row>
    <row r="70" spans="1:5" ht="12.75">
      <c r="A70">
        <v>5525</v>
      </c>
      <c r="B70" t="s">
        <v>194</v>
      </c>
      <c r="C70" t="s">
        <v>195</v>
      </c>
      <c r="D70" t="s">
        <v>167</v>
      </c>
      <c r="E70" s="103">
        <v>39814</v>
      </c>
    </row>
    <row r="71" spans="1:5" ht="12.75">
      <c r="A71">
        <v>5526</v>
      </c>
      <c r="B71" t="s">
        <v>196</v>
      </c>
      <c r="C71" t="s">
        <v>192</v>
      </c>
      <c r="D71" t="s">
        <v>167</v>
      </c>
      <c r="E71" s="103">
        <v>39814</v>
      </c>
    </row>
    <row r="72" spans="1:5" ht="12.75">
      <c r="A72">
        <v>5527</v>
      </c>
      <c r="B72" t="s">
        <v>197</v>
      </c>
      <c r="C72" t="s">
        <v>54</v>
      </c>
      <c r="D72" t="s">
        <v>167</v>
      </c>
      <c r="E72" s="103">
        <v>39814</v>
      </c>
    </row>
    <row r="73" spans="1:5" ht="12.75">
      <c r="A73">
        <v>5528</v>
      </c>
      <c r="B73" t="s">
        <v>198</v>
      </c>
      <c r="C73" t="s">
        <v>199</v>
      </c>
      <c r="D73" t="s">
        <v>167</v>
      </c>
      <c r="E73" s="103">
        <v>39814</v>
      </c>
    </row>
    <row r="74" spans="1:5" ht="12.75">
      <c r="A74">
        <v>5529</v>
      </c>
      <c r="B74" t="s">
        <v>200</v>
      </c>
      <c r="C74" t="s">
        <v>54</v>
      </c>
      <c r="D74" t="s">
        <v>167</v>
      </c>
      <c r="E74" s="103">
        <v>39814</v>
      </c>
    </row>
    <row r="75" spans="1:5" ht="12.75">
      <c r="A75">
        <v>5530</v>
      </c>
      <c r="B75" t="s">
        <v>201</v>
      </c>
      <c r="C75" t="s">
        <v>202</v>
      </c>
      <c r="D75" t="s">
        <v>167</v>
      </c>
      <c r="E75" s="103">
        <v>39814</v>
      </c>
    </row>
    <row r="76" spans="1:5" ht="12.75">
      <c r="A76">
        <v>5531</v>
      </c>
      <c r="B76" t="s">
        <v>203</v>
      </c>
      <c r="C76" t="s">
        <v>156</v>
      </c>
      <c r="D76" t="s">
        <v>167</v>
      </c>
      <c r="E76" s="103">
        <v>39814</v>
      </c>
    </row>
    <row r="77" spans="1:5" ht="12.75">
      <c r="A77">
        <v>5532</v>
      </c>
      <c r="B77" t="s">
        <v>204</v>
      </c>
      <c r="C77" t="s">
        <v>85</v>
      </c>
      <c r="D77" t="s">
        <v>167</v>
      </c>
      <c r="E77" s="103">
        <v>39814</v>
      </c>
    </row>
    <row r="78" spans="1:6" ht="12.75">
      <c r="A78">
        <v>7001</v>
      </c>
      <c r="B78" t="s">
        <v>205</v>
      </c>
      <c r="C78" t="s">
        <v>53</v>
      </c>
      <c r="D78" t="s">
        <v>44</v>
      </c>
      <c r="E78" s="103">
        <v>39814</v>
      </c>
      <c r="F78" s="103">
        <v>39814</v>
      </c>
    </row>
    <row r="79" spans="1:5" ht="12.75">
      <c r="A79">
        <v>7007</v>
      </c>
      <c r="B79" t="s">
        <v>206</v>
      </c>
      <c r="C79" t="s">
        <v>65</v>
      </c>
      <c r="D79" t="s">
        <v>44</v>
      </c>
      <c r="E79" s="103">
        <v>39479</v>
      </c>
    </row>
    <row r="80" spans="1:5" ht="12.75">
      <c r="A80">
        <v>7013</v>
      </c>
      <c r="B80" t="s">
        <v>81</v>
      </c>
      <c r="C80" t="s">
        <v>80</v>
      </c>
      <c r="D80" t="s">
        <v>44</v>
      </c>
      <c r="E80" s="103">
        <v>40042</v>
      </c>
    </row>
    <row r="81" spans="1:4" ht="12.75">
      <c r="A81">
        <v>7029</v>
      </c>
      <c r="B81" t="s">
        <v>82</v>
      </c>
      <c r="C81" t="s">
        <v>83</v>
      </c>
      <c r="D81" t="s">
        <v>44</v>
      </c>
    </row>
    <row r="82" spans="1:4" ht="12.75">
      <c r="A82">
        <v>7032</v>
      </c>
      <c r="B82" t="s">
        <v>84</v>
      </c>
      <c r="C82" t="s">
        <v>85</v>
      </c>
      <c r="D82" t="s">
        <v>44</v>
      </c>
    </row>
    <row r="83" spans="1:4" ht="12.75">
      <c r="A83">
        <v>7037</v>
      </c>
      <c r="B83" t="s">
        <v>86</v>
      </c>
      <c r="C83" t="s">
        <v>83</v>
      </c>
      <c r="D83" t="s">
        <v>44</v>
      </c>
    </row>
    <row r="84" spans="1:6" ht="12.75">
      <c r="A84" s="118">
        <v>7050</v>
      </c>
      <c r="B84" s="118" t="s">
        <v>242</v>
      </c>
      <c r="C84" s="118" t="s">
        <v>87</v>
      </c>
      <c r="D84" s="118" t="s">
        <v>44</v>
      </c>
      <c r="E84" s="119">
        <v>40179</v>
      </c>
      <c r="F84" s="118"/>
    </row>
    <row r="85" spans="1:5" ht="12.75">
      <c r="A85">
        <v>7053</v>
      </c>
      <c r="B85" t="s">
        <v>88</v>
      </c>
      <c r="C85" t="s">
        <v>90</v>
      </c>
      <c r="D85" t="s">
        <v>44</v>
      </c>
      <c r="E85" s="103">
        <v>39814</v>
      </c>
    </row>
    <row r="86" spans="1:4" ht="12.75">
      <c r="A86">
        <v>7054</v>
      </c>
      <c r="B86" t="s">
        <v>89</v>
      </c>
      <c r="C86" t="s">
        <v>90</v>
      </c>
      <c r="D86" t="s">
        <v>44</v>
      </c>
    </row>
    <row r="87" spans="1:4" ht="12.75">
      <c r="A87">
        <v>7084</v>
      </c>
      <c r="B87" t="s">
        <v>91</v>
      </c>
      <c r="C87" t="s">
        <v>58</v>
      </c>
      <c r="D87" t="s">
        <v>44</v>
      </c>
    </row>
    <row r="88" spans="1:4" ht="12.75">
      <c r="A88">
        <v>7085</v>
      </c>
      <c r="B88" t="s">
        <v>92</v>
      </c>
      <c r="C88" t="s">
        <v>93</v>
      </c>
      <c r="D88" t="s">
        <v>44</v>
      </c>
    </row>
    <row r="89" spans="1:6" ht="12.75">
      <c r="A89" s="118">
        <v>7095</v>
      </c>
      <c r="B89" s="118" t="s">
        <v>243</v>
      </c>
      <c r="C89" s="118" t="s">
        <v>94</v>
      </c>
      <c r="D89" s="118" t="s">
        <v>44</v>
      </c>
      <c r="E89" s="119">
        <v>40179</v>
      </c>
      <c r="F89" s="118"/>
    </row>
    <row r="90" spans="1:4" ht="12.75">
      <c r="A90">
        <v>7119</v>
      </c>
      <c r="B90" t="s">
        <v>95</v>
      </c>
      <c r="C90" t="s">
        <v>54</v>
      </c>
      <c r="D90" t="s">
        <v>44</v>
      </c>
    </row>
    <row r="91" spans="1:6" ht="12.75">
      <c r="A91" s="122">
        <v>7125</v>
      </c>
      <c r="B91" s="134" t="s">
        <v>238</v>
      </c>
      <c r="C91" s="122" t="s">
        <v>65</v>
      </c>
      <c r="D91" s="122" t="s">
        <v>143</v>
      </c>
      <c r="E91" s="122"/>
      <c r="F91" s="122"/>
    </row>
    <row r="92" spans="1:4" ht="12.75">
      <c r="A92">
        <v>8401</v>
      </c>
      <c r="B92" t="s">
        <v>101</v>
      </c>
      <c r="C92" t="s">
        <v>53</v>
      </c>
      <c r="D92" t="s">
        <v>98</v>
      </c>
    </row>
    <row r="93" spans="1:5" ht="12.75">
      <c r="A93">
        <v>8935</v>
      </c>
      <c r="B93" t="s">
        <v>102</v>
      </c>
      <c r="C93" t="s">
        <v>69</v>
      </c>
      <c r="D93" t="s">
        <v>98</v>
      </c>
      <c r="E93" s="103">
        <v>40087</v>
      </c>
    </row>
    <row r="94" spans="1:4" ht="12.75">
      <c r="A94">
        <v>8948</v>
      </c>
      <c r="B94" t="s">
        <v>103</v>
      </c>
      <c r="C94" t="s">
        <v>97</v>
      </c>
      <c r="D94" t="s">
        <v>98</v>
      </c>
    </row>
    <row r="95" spans="1:4" ht="12.75">
      <c r="A95">
        <v>8949</v>
      </c>
      <c r="B95" t="s">
        <v>104</v>
      </c>
      <c r="C95" t="s">
        <v>97</v>
      </c>
      <c r="D95" t="s">
        <v>98</v>
      </c>
    </row>
    <row r="96" spans="1:4" ht="12.75">
      <c r="A96">
        <v>8956</v>
      </c>
      <c r="B96" t="s">
        <v>105</v>
      </c>
      <c r="C96" t="s">
        <v>100</v>
      </c>
      <c r="D96" t="s">
        <v>98</v>
      </c>
    </row>
    <row r="97" spans="1:4" ht="12.75">
      <c r="A97">
        <v>8958</v>
      </c>
      <c r="B97" t="s">
        <v>106</v>
      </c>
      <c r="C97" t="s">
        <v>100</v>
      </c>
      <c r="D97" t="s">
        <v>98</v>
      </c>
    </row>
    <row r="98" spans="1:5" ht="12.75">
      <c r="A98">
        <v>8959</v>
      </c>
      <c r="B98" t="s">
        <v>107</v>
      </c>
      <c r="C98" t="s">
        <v>65</v>
      </c>
      <c r="D98" t="s">
        <v>98</v>
      </c>
      <c r="E98" s="103">
        <v>39909</v>
      </c>
    </row>
    <row r="99" spans="1:4" ht="12.75">
      <c r="A99">
        <v>8960</v>
      </c>
      <c r="B99" t="s">
        <v>108</v>
      </c>
      <c r="C99" t="s">
        <v>65</v>
      </c>
      <c r="D99" t="s">
        <v>98</v>
      </c>
    </row>
    <row r="100" spans="1:6" ht="12.75">
      <c r="A100">
        <v>8963</v>
      </c>
      <c r="B100" t="s">
        <v>208</v>
      </c>
      <c r="C100" t="s">
        <v>65</v>
      </c>
      <c r="D100" t="s">
        <v>98</v>
      </c>
      <c r="E100" s="103">
        <v>39814</v>
      </c>
      <c r="F100" s="103">
        <v>39814</v>
      </c>
    </row>
    <row r="101" spans="1:4" ht="12.75">
      <c r="A101">
        <v>8965</v>
      </c>
      <c r="B101" t="s">
        <v>109</v>
      </c>
      <c r="C101" t="s">
        <v>65</v>
      </c>
      <c r="D101" t="s">
        <v>98</v>
      </c>
    </row>
    <row r="102" spans="1:4" ht="12.75">
      <c r="A102">
        <v>8966</v>
      </c>
      <c r="B102" t="s">
        <v>110</v>
      </c>
      <c r="C102" t="s">
        <v>53</v>
      </c>
      <c r="D102" t="s">
        <v>98</v>
      </c>
    </row>
    <row r="103" spans="1:4" ht="12.75">
      <c r="A103">
        <v>8971</v>
      </c>
      <c r="B103" t="s">
        <v>111</v>
      </c>
      <c r="C103" t="s">
        <v>112</v>
      </c>
      <c r="D103" t="s">
        <v>98</v>
      </c>
    </row>
    <row r="104" spans="1:4" ht="12.75">
      <c r="A104">
        <v>8972</v>
      </c>
      <c r="B104" t="s">
        <v>113</v>
      </c>
      <c r="C104" t="s">
        <v>112</v>
      </c>
      <c r="D104" t="s">
        <v>98</v>
      </c>
    </row>
    <row r="105" spans="1:5" ht="12.75">
      <c r="A105">
        <v>8973</v>
      </c>
      <c r="B105" t="s">
        <v>114</v>
      </c>
      <c r="C105" t="s">
        <v>112</v>
      </c>
      <c r="D105" t="s">
        <v>98</v>
      </c>
      <c r="E105" s="103">
        <v>39909</v>
      </c>
    </row>
    <row r="106" spans="1:4" ht="12.75">
      <c r="A106">
        <v>8979</v>
      </c>
      <c r="B106" t="s">
        <v>115</v>
      </c>
      <c r="C106" t="s">
        <v>116</v>
      </c>
      <c r="D106" t="s">
        <v>98</v>
      </c>
    </row>
    <row r="107" spans="1:4" ht="12.75">
      <c r="A107">
        <v>8980</v>
      </c>
      <c r="B107" t="s">
        <v>117</v>
      </c>
      <c r="C107" t="s">
        <v>65</v>
      </c>
      <c r="D107" t="s">
        <v>98</v>
      </c>
    </row>
    <row r="108" spans="1:4" ht="12.75">
      <c r="A108">
        <v>8981</v>
      </c>
      <c r="B108" t="s">
        <v>118</v>
      </c>
      <c r="C108" t="s">
        <v>100</v>
      </c>
      <c r="D108" t="s">
        <v>98</v>
      </c>
    </row>
    <row r="109" spans="1:4" ht="12.75">
      <c r="A109">
        <v>8983</v>
      </c>
      <c r="B109" t="s">
        <v>119</v>
      </c>
      <c r="C109" t="s">
        <v>112</v>
      </c>
      <c r="D109" t="s">
        <v>98</v>
      </c>
    </row>
    <row r="110" spans="1:4" ht="12.75">
      <c r="A110">
        <v>8984</v>
      </c>
      <c r="B110" t="s">
        <v>120</v>
      </c>
      <c r="C110" t="s">
        <v>53</v>
      </c>
      <c r="D110" t="s">
        <v>98</v>
      </c>
    </row>
    <row r="111" spans="1:4" ht="12.75">
      <c r="A111">
        <v>9006</v>
      </c>
      <c r="B111" t="s">
        <v>209</v>
      </c>
      <c r="C111" t="s">
        <v>210</v>
      </c>
      <c r="D111" t="s">
        <v>140</v>
      </c>
    </row>
    <row r="112" spans="1:6" ht="12.75">
      <c r="A112" s="118">
        <v>9015</v>
      </c>
      <c r="B112" s="118" t="s">
        <v>244</v>
      </c>
      <c r="C112" s="118" t="s">
        <v>94</v>
      </c>
      <c r="D112" s="118" t="s">
        <v>44</v>
      </c>
      <c r="E112" s="119">
        <v>40179</v>
      </c>
      <c r="F112" s="118"/>
    </row>
    <row r="113" spans="1:6" ht="12.75">
      <c r="A113" s="118">
        <v>9016</v>
      </c>
      <c r="B113" s="118" t="s">
        <v>245</v>
      </c>
      <c r="C113" s="118"/>
      <c r="D113" s="118" t="s">
        <v>140</v>
      </c>
      <c r="E113" s="119">
        <v>40179</v>
      </c>
      <c r="F113" s="118"/>
    </row>
    <row r="114" spans="1:4" ht="12.75">
      <c r="A114">
        <v>9018</v>
      </c>
      <c r="B114" t="s">
        <v>211</v>
      </c>
      <c r="D114" t="s">
        <v>140</v>
      </c>
    </row>
    <row r="115" spans="1:5" ht="12.75">
      <c r="A115">
        <v>9019</v>
      </c>
      <c r="B115" t="s">
        <v>212</v>
      </c>
      <c r="D115" t="s">
        <v>140</v>
      </c>
      <c r="E115" s="103">
        <v>39909</v>
      </c>
    </row>
    <row r="116" spans="1:4" ht="12.75">
      <c r="A116">
        <v>9086</v>
      </c>
      <c r="B116" t="s">
        <v>213</v>
      </c>
      <c r="C116" t="s">
        <v>65</v>
      </c>
      <c r="D116" t="s">
        <v>140</v>
      </c>
    </row>
    <row r="117" spans="1:6" ht="12.75">
      <c r="A117" s="122">
        <v>9991</v>
      </c>
      <c r="B117" s="134" t="s">
        <v>238</v>
      </c>
      <c r="C117" s="122" t="s">
        <v>156</v>
      </c>
      <c r="D117" s="122" t="s">
        <v>215</v>
      </c>
      <c r="E117" s="122"/>
      <c r="F117" s="122"/>
    </row>
    <row r="118" spans="1:4" ht="12.75">
      <c r="A118">
        <v>9664</v>
      </c>
      <c r="B118" t="s">
        <v>223</v>
      </c>
      <c r="C118" t="s">
        <v>54</v>
      </c>
      <c r="D118" t="s">
        <v>224</v>
      </c>
    </row>
    <row r="119" spans="1:4" ht="12.75">
      <c r="A119">
        <v>9665</v>
      </c>
      <c r="B119" t="s">
        <v>225</v>
      </c>
      <c r="C119" t="s">
        <v>138</v>
      </c>
      <c r="D119" t="s">
        <v>224</v>
      </c>
    </row>
    <row r="139" ht="12.75">
      <c r="B139" s="103"/>
    </row>
    <row r="147" ht="12.75">
      <c r="B147" s="103"/>
    </row>
    <row r="155" ht="12.75">
      <c r="B155" s="103"/>
    </row>
    <row r="171" ht="12.75">
      <c r="B171" s="103"/>
    </row>
    <row r="211" ht="12.75">
      <c r="B211" s="103"/>
    </row>
  </sheetData>
  <sheetProtection password="F36C"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40"/>
  <sheetViews>
    <sheetView workbookViewId="0" topLeftCell="A1">
      <selection activeCell="L30" sqref="L30"/>
    </sheetView>
  </sheetViews>
  <sheetFormatPr defaultColWidth="9.140625" defaultRowHeight="12.75"/>
  <cols>
    <col min="1" max="1" width="9.140625" style="128" customWidth="1"/>
    <col min="2" max="2" width="35.140625" style="128" customWidth="1"/>
    <col min="3" max="3" width="17.8515625" style="128" customWidth="1"/>
    <col min="4" max="16384" width="9.140625" style="128" customWidth="1"/>
  </cols>
  <sheetData>
    <row r="1" spans="1:12" s="120" customFormat="1" ht="18">
      <c r="A1" s="123" t="s">
        <v>228</v>
      </c>
      <c r="L1" s="124" t="b">
        <f>voorblad!H1</f>
        <v>1</v>
      </c>
    </row>
    <row r="2" s="120" customFormat="1" ht="12.75"/>
    <row r="3" s="120" customFormat="1" ht="12.75">
      <c r="A3" s="121" t="s">
        <v>229</v>
      </c>
    </row>
    <row r="4" s="120" customFormat="1" ht="12.75">
      <c r="A4" s="120" t="s">
        <v>230</v>
      </c>
    </row>
    <row r="5" s="120" customFormat="1" ht="12.75">
      <c r="A5" s="120" t="s">
        <v>246</v>
      </c>
    </row>
    <row r="6" s="120" customFormat="1" ht="12.75">
      <c r="A6" s="120" t="s">
        <v>231</v>
      </c>
    </row>
    <row r="7" s="120" customFormat="1" ht="12.75">
      <c r="A7" s="120" t="s">
        <v>247</v>
      </c>
    </row>
    <row r="8" s="120" customFormat="1" ht="12.75">
      <c r="A8" s="120" t="s">
        <v>232</v>
      </c>
    </row>
    <row r="9" s="120" customFormat="1" ht="12.75">
      <c r="A9" s="120" t="s">
        <v>233</v>
      </c>
    </row>
    <row r="10" s="120" customFormat="1" ht="12.75">
      <c r="A10" s="120" t="s">
        <v>256</v>
      </c>
    </row>
    <row r="11" s="120" customFormat="1" ht="12.75"/>
    <row r="12" s="120" customFormat="1" ht="12.75">
      <c r="A12" s="120" t="s">
        <v>248</v>
      </c>
    </row>
    <row r="13" s="120" customFormat="1" ht="12.75">
      <c r="A13" s="120" t="s">
        <v>239</v>
      </c>
    </row>
    <row r="14" s="120" customFormat="1" ht="12.75"/>
    <row r="15" s="120" customFormat="1" ht="12.75">
      <c r="A15" s="121" t="s">
        <v>250</v>
      </c>
    </row>
    <row r="16" s="120" customFormat="1" ht="12.75">
      <c r="A16" s="120" t="s">
        <v>249</v>
      </c>
    </row>
    <row r="17" s="120" customFormat="1" ht="12.75">
      <c r="A17" s="135" t="s">
        <v>252</v>
      </c>
    </row>
    <row r="18" s="120" customFormat="1" ht="12.75">
      <c r="A18" s="135" t="s">
        <v>251</v>
      </c>
    </row>
    <row r="19" s="120" customFormat="1" ht="12.75">
      <c r="A19" s="135" t="s">
        <v>253</v>
      </c>
    </row>
    <row r="20" s="120" customFormat="1" ht="12.75">
      <c r="A20" s="135" t="s">
        <v>254</v>
      </c>
    </row>
    <row r="21" s="120" customFormat="1" ht="12.75">
      <c r="A21" s="135" t="s">
        <v>255</v>
      </c>
    </row>
    <row r="22" s="120" customFormat="1" ht="12.75"/>
    <row r="23" s="120" customFormat="1" ht="12.75">
      <c r="A23" s="121" t="s">
        <v>234</v>
      </c>
    </row>
    <row r="24" s="120" customFormat="1" ht="12.75">
      <c r="A24" s="120" t="s">
        <v>260</v>
      </c>
    </row>
    <row r="25" s="120" customFormat="1" ht="12.75">
      <c r="A25" s="120" t="s">
        <v>235</v>
      </c>
    </row>
    <row r="26" s="120" customFormat="1" ht="12.75">
      <c r="A26" s="120" t="s">
        <v>258</v>
      </c>
    </row>
    <row r="27" s="120" customFormat="1" ht="12.75">
      <c r="A27" s="120" t="s">
        <v>257</v>
      </c>
    </row>
    <row r="28" s="120" customFormat="1" ht="12.75">
      <c r="A28" s="120" t="s">
        <v>259</v>
      </c>
    </row>
    <row r="30" spans="1:8" ht="57">
      <c r="A30" s="125" t="s">
        <v>15</v>
      </c>
      <c r="B30" s="126" t="s">
        <v>11</v>
      </c>
      <c r="C30" s="126" t="s">
        <v>12</v>
      </c>
      <c r="D30" s="127" t="s">
        <v>10</v>
      </c>
      <c r="E30" s="127" t="s">
        <v>121</v>
      </c>
      <c r="F30" s="127" t="s">
        <v>135</v>
      </c>
      <c r="G30" s="127" t="s">
        <v>122</v>
      </c>
      <c r="H30" s="127" t="s">
        <v>128</v>
      </c>
    </row>
    <row r="31" spans="1:8" ht="12.75">
      <c r="A31" s="106">
        <v>7125</v>
      </c>
      <c r="B31" s="129" t="s">
        <v>207</v>
      </c>
      <c r="C31" s="106" t="s">
        <v>65</v>
      </c>
      <c r="D31" s="38"/>
      <c r="E31" s="38"/>
      <c r="F31" s="38">
        <f>E31-D31</f>
        <v>0</v>
      </c>
      <c r="G31" s="38"/>
      <c r="H31" s="130">
        <f>F31+G31</f>
        <v>0</v>
      </c>
    </row>
    <row r="32" spans="1:8" ht="12.75">
      <c r="A32" s="106">
        <v>9991</v>
      </c>
      <c r="B32" s="106" t="s">
        <v>214</v>
      </c>
      <c r="C32" s="106" t="s">
        <v>156</v>
      </c>
      <c r="D32" s="38"/>
      <c r="E32" s="38"/>
      <c r="F32" s="38">
        <f>E32-D32</f>
        <v>0</v>
      </c>
      <c r="G32" s="38"/>
      <c r="H32" s="130">
        <f>F32+G32</f>
        <v>0</v>
      </c>
    </row>
    <row r="33" spans="1:8" ht="12.75">
      <c r="A33" s="106"/>
      <c r="B33" s="106"/>
      <c r="C33" s="106"/>
      <c r="D33" s="38"/>
      <c r="E33" s="38"/>
      <c r="F33" s="38">
        <f>E33-D33</f>
        <v>0</v>
      </c>
      <c r="G33" s="38"/>
      <c r="H33" s="130">
        <f>F33+G33</f>
        <v>0</v>
      </c>
    </row>
    <row r="36" spans="2:8" s="131" customFormat="1" ht="12.75">
      <c r="B36" s="131" t="s">
        <v>237</v>
      </c>
      <c r="H36" s="132">
        <f>SUM(H31:H35)</f>
        <v>0</v>
      </c>
    </row>
    <row r="40" ht="18">
      <c r="A40" s="133" t="s">
        <v>236</v>
      </c>
    </row>
  </sheetData>
  <sheetProtection password="F36C" sheet="1" objects="1" scenarios="1"/>
  <conditionalFormatting sqref="G31:G33 A31:E33">
    <cfRule type="expression" priority="1" dxfId="1" stopIfTrue="1">
      <formula>$L$1=TRUE</formula>
    </cfRule>
  </conditionalFormatting>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 Lovisa</dc:creator>
  <cp:keywords/>
  <dc:description/>
  <cp:lastModifiedBy>A. Smetsers</cp:lastModifiedBy>
  <cp:lastPrinted>2010-01-18T15:34:26Z</cp:lastPrinted>
  <dcterms:created xsi:type="dcterms:W3CDTF">2008-10-10T12:29:40Z</dcterms:created>
  <dcterms:modified xsi:type="dcterms:W3CDTF">2010-02-11T09:51:25Z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THRFR6N5WDQ4-19-11546</vt:lpwstr>
  </property>
  <property fmtid="{D5CDD505-2E9C-101B-9397-08002B2CF9AE}" pid="4" name="_dlc_DocIdItemGu">
    <vt:lpwstr>49797622-bb37-4458-b12c-68e7cba166bb</vt:lpwstr>
  </property>
  <property fmtid="{D5CDD505-2E9C-101B-9397-08002B2CF9AE}" pid="5" name="_dlc_DocIdU">
    <vt:lpwstr>http://kennisnet.nza.nl/publicaties/Aanleveren/_layouts/DocIdRedir.aspx?ID=THRFR6N5WDQ4-19-11546, THRFR6N5WDQ4-19-11546</vt:lpwstr>
  </property>
  <property fmtid="{D5CDD505-2E9C-101B-9397-08002B2CF9AE}" pid="6" name="WorkflowChangePa">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7" name="NZa-zoekwoordenMetada">
    <vt:lpwstr/>
  </property>
  <property fmtid="{D5CDD505-2E9C-101B-9397-08002B2CF9AE}" pid="8" name="Sector(en)Metada">
    <vt:lpwstr/>
  </property>
  <property fmtid="{D5CDD505-2E9C-101B-9397-08002B2CF9AE}" pid="9" name="VerzondenAanMetada">
    <vt:lpwstr/>
  </property>
  <property fmtid="{D5CDD505-2E9C-101B-9397-08002B2CF9AE}" pid="10" name="DocumentTypeMetada">
    <vt:lpwstr>Bijlage|5bf77c6e-b0b2-45e1-a13a-aadc6364942c</vt:lpwstr>
  </property>
  <property fmtid="{D5CDD505-2E9C-101B-9397-08002B2CF9AE}" pid="11" name="ExtraZoekwoordenMetada">
    <vt:lpwstr/>
  </property>
</Properties>
</file>