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5360" windowHeight="9000" tabRatio="715" activeTab="0"/>
  </bookViews>
  <sheets>
    <sheet name="Voorblad" sheetId="1" r:id="rId1"/>
    <sheet name="Inhoud" sheetId="2" r:id="rId2"/>
    <sheet name="aanvaardbare kosten 2007" sheetId="3" r:id="rId3"/>
    <sheet name="afschrijvingen" sheetId="4" r:id="rId4"/>
    <sheet name="vrije marge, rente, spreiding" sheetId="5" r:id="rId5"/>
    <sheet name="opbrengsten, opbrengstresultaat" sheetId="6" r:id="rId6"/>
    <sheet name="vragenlijst" sheetId="7" r:id="rId7"/>
  </sheets>
  <definedNames>
    <definedName name="_xlnm.Print_Area" localSheetId="3">'afschrijvingen'!$A$1:$I$24</definedName>
    <definedName name="_xlnm.Print_Area" localSheetId="1">'Inhoud'!$A$1:$E$28</definedName>
    <definedName name="_xlnm.Print_Area" localSheetId="5">'opbrengsten, opbrengstresultaat'!$A$1:$I$35</definedName>
    <definedName name="_xlnm.Print_Area" localSheetId="0">'Voorblad'!$A$24:$N$66</definedName>
    <definedName name="_xlnm.Print_Area" localSheetId="6">'vragenlijst'!$A$1:$G$38</definedName>
    <definedName name="_xlnm.Print_Area" localSheetId="4">'vrije marge, rente, spreiding'!$A$1:$F$28</definedName>
    <definedName name="_xlnm.Print_Titles" localSheetId="0">'Voorblad'!$2:$9</definedName>
    <definedName name="getal_data">#REF!</definedName>
    <definedName name="kolom_data">#REF!</definedName>
    <definedName name="tabblad">#REF!</definedName>
    <definedName name="Z_60683068_AF12_11D4_9642_08005ACCD915_.wvu.Rows" localSheetId="0" hidden="1">'Voorblad'!#REF!,'Voorblad'!#REF!,'Voorblad'!$28:$28,'Voorblad'!#REF!</definedName>
  </definedNames>
  <calcPr fullCalcOnLoad="1" iterate="1" iterateCount="1" iterateDelta="0.001"/>
</workbook>
</file>

<file path=xl/sharedStrings.xml><?xml version="1.0" encoding="utf-8"?>
<sst xmlns="http://schemas.openxmlformats.org/spreadsheetml/2006/main" count="163" uniqueCount="143">
  <si>
    <t>Algemene aandachtspunten</t>
  </si>
  <si>
    <t xml:space="preserve"> Afschrijvingen</t>
  </si>
  <si>
    <t>pag. 4</t>
  </si>
  <si>
    <t xml:space="preserve"> Rentekosten</t>
  </si>
  <si>
    <t>pag. 5</t>
  </si>
  <si>
    <t xml:space="preserve">Afschrijvings- </t>
  </si>
  <si>
    <t>bedragen</t>
  </si>
  <si>
    <t>Budgetmutatie</t>
  </si>
  <si>
    <t>volgens</t>
  </si>
  <si>
    <t>in aanvaardbare</t>
  </si>
  <si>
    <t>desinvesteringen</t>
  </si>
  <si>
    <t>investeringen</t>
  </si>
  <si>
    <t>jaarrekening</t>
  </si>
  <si>
    <t>of vrijvallende</t>
  </si>
  <si>
    <t>opgenomen</t>
  </si>
  <si>
    <t xml:space="preserve">afschrijvings- </t>
  </si>
  <si>
    <t xml:space="preserve"> - gebouwen</t>
  </si>
  <si>
    <t xml:space="preserve"> - verbouwingen</t>
  </si>
  <si>
    <t>*   specificeren en toelichten s.v.p.</t>
  </si>
  <si>
    <t>Vraag:</t>
  </si>
  <si>
    <t>Ja</t>
  </si>
  <si>
    <t>Nee</t>
  </si>
  <si>
    <t>* specificeren en toelichten s.v.p.</t>
  </si>
  <si>
    <t xml:space="preserve"> (B)</t>
  </si>
  <si>
    <t xml:space="preserve"> (C)</t>
  </si>
  <si>
    <t>Algemeen</t>
  </si>
  <si>
    <t xml:space="preserve">(C)  U wordt verzocht eventuele verschillen toe te lichten op een aparte bijlage. </t>
  </si>
  <si>
    <t>Indien u met nee hebt geantwoord, s.v.p. een toelichting bijvoegen.</t>
  </si>
  <si>
    <t xml:space="preserve"> Vrije marge regeling</t>
  </si>
  <si>
    <t>Deze vragenlijst wordt ingevuld door de instelling en gecontroleerd door de accountant.</t>
  </si>
  <si>
    <t>Per vraag aanklikken wat van toepassing is.</t>
  </si>
  <si>
    <t>Indien het antwoord in kolom 2 is aangeklikt dient op een separate bijlage een toelichting te worden gegeven.</t>
  </si>
  <si>
    <t>Kolommen</t>
  </si>
  <si>
    <t xml:space="preserve">Algemeen </t>
  </si>
  <si>
    <t>Is de Regeling Jaarverslaggeving Zorginstellingen (inclusief consolidatieplicht) toegepast ?</t>
  </si>
  <si>
    <t>Nacalculatie productie/aanvullende inkomsten</t>
  </si>
  <si>
    <t>Voldoen de aanvullende inkomsten die worden aangemerkt als vrij besteedbaar, aan de voorwaarden genoemd onder artikel 4 van de beleidsregel aanvullende inkomsten zorginstellingen? Indien geen aanvullende inkomsten, kies dan 'nvt'.</t>
  </si>
  <si>
    <t>Kapitaalslasten</t>
  </si>
  <si>
    <t>Overige vragen</t>
  </si>
  <si>
    <t>Zijn in het lokaal overleg overige afspraken gemaakt die van invloed zijn op de aanvaardbare kosten?</t>
  </si>
  <si>
    <t>Nacalculatie</t>
  </si>
  <si>
    <t>Niet invullen</t>
  </si>
  <si>
    <t>Aanvraag</t>
  </si>
  <si>
    <t>Datum</t>
  </si>
  <si>
    <t>Versie</t>
  </si>
  <si>
    <t>cat.</t>
  </si>
  <si>
    <t>nr.</t>
  </si>
  <si>
    <t xml:space="preserve">Instelling </t>
  </si>
  <si>
    <t>Zorgverzekeraar 1</t>
  </si>
  <si>
    <t>Plaats</t>
  </si>
  <si>
    <t>Contactpersoon</t>
  </si>
  <si>
    <t>Telefoon</t>
  </si>
  <si>
    <t>Handtekening</t>
  </si>
  <si>
    <t>Fax</t>
  </si>
  <si>
    <t>Zorgverzekeraar 2</t>
  </si>
  <si>
    <t>E-mail</t>
  </si>
  <si>
    <t>Ondertekening namens het orgaan voor de gezondheidszorg:</t>
  </si>
  <si>
    <t>(handtekening)</t>
  </si>
  <si>
    <t>(datum)</t>
  </si>
  <si>
    <t>(naam)</t>
  </si>
  <si>
    <t>Aantal extra bijlagen bij het nacalculatieformulier:</t>
  </si>
  <si>
    <t>Wordt bij de bestemming van collectief gefinancierd resultaat een dividenduitkering in mindering gebracht op de toevoeging aan het collectief gefinancierd vermogen?</t>
  </si>
  <si>
    <t>Verbetering spreiding en beschikbaarheid</t>
  </si>
  <si>
    <t>De beleidsregel "renteprotocollering" (IV-351) is van toepassing.</t>
  </si>
  <si>
    <t>Zijn de aanvaardbare rentekosten berekend conform het door CTG/ZAio opgestelde renteprotocol (beleidsregel IV-351)?</t>
  </si>
  <si>
    <t>* Rekenstaat: jaar en nummer</t>
  </si>
  <si>
    <t xml:space="preserve"> Verrekend in opbrengsten (meest recente opbrengstregistratie): rekenstaat*</t>
  </si>
  <si>
    <t xml:space="preserve"> Verbindingssystemen (exclusief GMS/C2000)</t>
  </si>
  <si>
    <t>Te dekken door opbrengsten</t>
  </si>
  <si>
    <t>Werkelijke opbrengsten</t>
  </si>
  <si>
    <t>(A)</t>
  </si>
  <si>
    <t>Verschil opbrengstresultaat naculculatieformulier en de jaarrekening</t>
  </si>
  <si>
    <t>U dient het NZa-nummer in te vullen</t>
  </si>
  <si>
    <t>Registratienummer NZa</t>
  </si>
  <si>
    <t>Toelichting bij het electronische formulier:</t>
  </si>
  <si>
    <t>De werkbladen zijn met een wachtwoord beveiligd. U kunt zelf werkbladen toevoegen. Indien u een onjuistheid ontdekt verzoeken wij u dit via e-mail aan de NZa door te geven (vragencure@nza.nl).</t>
  </si>
  <si>
    <t>Cellen waar met haakjes (    ) is aangegeven dat een negatief bedrag wordt verwacht, kunnen worden gevuld met positieve bedragen. Het programma rekent deze cellen automatisch om; bij een totaaltelling worden ze negatief in de som opgenomen.</t>
  </si>
  <si>
    <t>Alle in te vullen velden zijn gearceerd. Dit kunt u hier aan- en uitschakelen. Voor het maken van een duidelijke afdruk van het nacalculatieformulier wordt aanbevolen eerst de arcering van de velden uit te zetten.</t>
  </si>
  <si>
    <t>Bij bezwaar tegen genoemde gegevensuitwisseling verzoeken wij u hier ja in te vullen:</t>
  </si>
  <si>
    <t>Centrale posten ambulancevervoer</t>
  </si>
  <si>
    <t>Ontvangt u aanvullende inkomsten die dienen ter dekking van het WMG-budget, die vallen onder artikel 3.2 van de beleidsregel Aanvullende inkomsten zorginstellingen? Indien geen aanvullende inkomsten, kies dan n.v.t.</t>
  </si>
  <si>
    <r>
      <t>bedragen</t>
    </r>
    <r>
      <rPr>
        <sz val="9"/>
        <rFont val="Verdana"/>
        <family val="2"/>
      </rPr>
      <t xml:space="preserve"> van</t>
    </r>
  </si>
  <si>
    <t>Volledige getallen invullen (bijvoorbeeld: € 1.000.000,– en niet € 1.000,– met de aanduiding x 1.000), in hele euro´s.</t>
  </si>
  <si>
    <t xml:space="preserve"> Totaal mutaties (totaal van regel 301 t/m regel 305 -/- regel 306)</t>
  </si>
  <si>
    <t>Afschrijving huisvesting</t>
  </si>
  <si>
    <t>Installaties (exclusief GMS inventaris)</t>
  </si>
  <si>
    <t>Afschrijving inventaris (exclusief GMS)</t>
  </si>
  <si>
    <t>Overige afschrijvingskosten (o.a. huur) *</t>
  </si>
  <si>
    <t>Afschrijving apparatuur telefonie</t>
  </si>
  <si>
    <t>Huur apparatuur telefonie</t>
  </si>
  <si>
    <t>** voor de voorwaarden voor toekenning wordt verwezen naar onze circulaire JMAN/jprn/I/04/61c d.d. 23 december 2004 en circulaire JMAN/jprn/CI/05/38c van 24 juni 2005.</t>
  </si>
  <si>
    <t>Totaal</t>
  </si>
  <si>
    <t xml:space="preserve">De kosten en opbrengsten zoals die in het formulier worden gevraagd dienen overeen te komen met de gegevens uit een jaarrekening die voorzien is van een goedkeurende accountantsverklaring. </t>
  </si>
  <si>
    <t>U wordt verder verzocht om in het formulier te verwijzen naar de onderdelen van de jaarrekening waarin de desbetreffende gegevens zijn terug te vinden. Indien de exacte aansluiting slechts door aanvullende berekeningen is te maken dient u deze berekeningen bij te voegen.</t>
  </si>
  <si>
    <t>De NZa heeft een protocol vastgesteld voor het invullen van de nacalculatie en de aansluiting met de jaarrekening. Wij attenderen u erop dat bij de invulling van het nacalculatieformulier dient te worden voldaan aan dit controleprotocol.</t>
  </si>
  <si>
    <t xml:space="preserve">De NZa wijst erop dat voor een juiste bepaling van het exploitatieresultaat en, als afgeleide daarvan, een juiste vaststelling van de reserve aanvaardbare kostengegevens in het formulier moeten worden opgenomen, die door de accountant van de instelling gecontroleerd zijn. De NZa verzoekt u derhalve om dit formulier onder de aandacht van de externe accountant van de instelling te brengen. </t>
  </si>
  <si>
    <t>2</t>
  </si>
  <si>
    <t>Inhoudsopgave</t>
  </si>
  <si>
    <t>Pagina</t>
  </si>
  <si>
    <t xml:space="preserve">De NZa wil een bijdrage leveren aan het verminderen van de administratieve lasten bij instellingen. De NZa streeft tevens naar een zo </t>
  </si>
  <si>
    <t xml:space="preserve">efficiënt mogelijke aanwending van middelen om ontwikkelingen in de gezondheidszorg in kaart te brengen. Daarom heeft de </t>
  </si>
  <si>
    <t xml:space="preserve"> over</t>
  </si>
  <si>
    <t xml:space="preserve">(jaarrekening - </t>
  </si>
  <si>
    <t>rekenstaat)</t>
  </si>
  <si>
    <t>Budgetwijzigingen 2007</t>
  </si>
  <si>
    <t>zie blad:</t>
  </si>
  <si>
    <t>Afschrijvingen</t>
  </si>
  <si>
    <t>Totaal afschrijvingen (naar  regel 301)</t>
  </si>
  <si>
    <t>Vrije margeregeling</t>
  </si>
  <si>
    <t>Rentekosten</t>
  </si>
  <si>
    <t>Mutatie vrije margeregeling</t>
  </si>
  <si>
    <t>Mutatie rente</t>
  </si>
  <si>
    <t>Mutatie spreiding en beschikbaarheid</t>
  </si>
  <si>
    <t>Opbrengsten 2007</t>
  </si>
  <si>
    <t>Opbrengstresultaat (nog in tarieven te verrekenen)</t>
  </si>
  <si>
    <t>Opbrengst basistarief meldingen</t>
  </si>
  <si>
    <t>Opbrengst tijdelijke toeslagen</t>
  </si>
  <si>
    <t>Overige opbrengsten</t>
  </si>
  <si>
    <t>Totaal werkelijke opbrengsten (regel 602 t/m 604)</t>
  </si>
  <si>
    <t>Opbrengstresultaat (608) – (609)</t>
  </si>
  <si>
    <t>Vragenlijst nacalculatie</t>
  </si>
  <si>
    <t>2007-5/1</t>
  </si>
  <si>
    <t>rekenstaat 2007</t>
  </si>
  <si>
    <t>2007*</t>
  </si>
  <si>
    <t>Subtotaal t/m 2006</t>
  </si>
  <si>
    <t>Met ingang van 2006 moeten de regels voor verbindingskosten ambulance, kosten mobilifonie en berichtencentrum in principe volledig zijn vrijgevallen (zie circulaire JM/cw/I/02/43c). In de nacalculatie 2005 hebben wij u verzocht de bedragen die in het budget opgenomen dienen te blijven in een bijlage toe te lichten en aan te geven wanneer deze bedragen zullen vrijvallen. Mocht u geen toelichting gegeven hebben zullen alle in het budget opgenomen historische bedragen verwijderd worden uit de rekenstaat.</t>
  </si>
  <si>
    <t>KvK nummer</t>
  </si>
  <si>
    <t xml:space="preserve">* U dient het ingevulde, ondertekende formulier per post naar de NZa toe te zenden en de elektronische versie te mailen naar FormulierenCure@NZa.nl. </t>
  </si>
  <si>
    <t>Tijdsbesteding formulier</t>
  </si>
  <si>
    <t>De NZa streeft naar zo laag mogelijke administratieve lasten. Daarom wil de NZa inzicht krijgen in de tijdsbesteding voor het invullen van dit formulier. Wij verzoeken u om, op vrijwillige basis, aan te geven hoe lang u bezig bent geweest met het invullen van dit formulier. Mocht u specifieke ideeën hebben over het reduceren van administratieve lasten dan kunt u deze mailen naar walz@nza.nl. Voor de NZa is deze informatie van belang om knelpunten te signaleren en reducties te bewerkstelligen.</t>
  </si>
  <si>
    <t xml:space="preserve">Tijdsbesteding* (in uren) voor het invullen van dit formulier**: </t>
  </si>
  <si>
    <t>Medewerker</t>
  </si>
  <si>
    <t xml:space="preserve">Functieniveau van de medewerker(s) die de meeste tijd heeft besteed: </t>
  </si>
  <si>
    <t>Middenkader</t>
  </si>
  <si>
    <t>Directie</t>
  </si>
  <si>
    <t>Opmerkingen met betrekking tot tijdsbesteding:</t>
  </si>
  <si>
    <t>* Het gaat om alle activiteiten die verricht worden voor het invullen van het formulier, dus ook het verzamelen, bewerken, opslaan en opleveren van</t>
  </si>
  <si>
    <t>data. Ook afstemming valt hieronder. Het gaat om het totaal aantal arbeidsuren, dus uren van meerdere medewerkers kunnen worden opgeteld.</t>
  </si>
  <si>
    <t>** Deze vraag wordt gesteld om een inschatting te kunnen maken van het uurtarief van de MEEST betrokken medewerker(s). Deze informatie is van</t>
  </si>
  <si>
    <t>belang om de administratieve last te kunnen berekenen.</t>
  </si>
  <si>
    <t>Inzenden vòòr 31 december 2008!</t>
  </si>
  <si>
    <t>1.0 (24-1-2008)</t>
  </si>
  <si>
    <t>Bijlage bij circulaire CURE/shot/CI/08/23c</t>
  </si>
</sst>
</file>

<file path=xl/styles.xml><?xml version="1.0" encoding="utf-8"?>
<styleSheet xmlns="http://schemas.openxmlformats.org/spreadsheetml/2006/main">
  <numFmts count="6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quot;fl&quot;\ * #,##0.00_-;_-&quot;fl&quot;\ * #,##0.00\-;_-&quot;fl&quot;\ * &quot;-&quot;??_-;_-@_-"/>
    <numFmt numFmtId="170" formatCode="&quot;Ja&quot;;&quot;Ja&quot;;&quot;Nee&quot;"/>
    <numFmt numFmtId="171" formatCode="&quot;Waar&quot;;&quot;Waar&quot;;&quot;Niet waar&quot;"/>
    <numFmt numFmtId="172" formatCode="&quot;Aan&quot;;&quot;Aan&quot;;&quot;Uit&quot;"/>
    <numFmt numFmtId="173" formatCode="0.0%"/>
    <numFmt numFmtId="174" formatCode="_-* #,##0.000_-;_-* #,##0.000\-;_-* &quot;-&quot;??_-;_-@_-"/>
    <numFmt numFmtId="175" formatCode="_-* #,##0.0000_-;_-* #,##0.0000\-;_-* &quot;-&quot;??_-;_-@_-"/>
    <numFmt numFmtId="176" formatCode="_-* #,##0.00000_-;_-* #,##0.00000\-;_-* &quot;-&quot;??_-;_-@_-"/>
    <numFmt numFmtId="177" formatCode="0.00000"/>
    <numFmt numFmtId="178" formatCode="0.0000"/>
    <numFmt numFmtId="179" formatCode="_-&quot;fl&quot;\ * #,##0.0_-;_-&quot;fl&quot;\ * #,##0.0\-;_-&quot;fl&quot;\ * &quot;-&quot;??_-;_-@_-"/>
    <numFmt numFmtId="180" formatCode="_-&quot;fl&quot;\ * #,##0_-;_-&quot;fl&quot;\ * #,##0\-;_-&quot;fl&quot;\ * &quot;-&quot;??_-;_-@_-"/>
    <numFmt numFmtId="181" formatCode="_-* #,##0.0_-;_-* #,##0.0\-;_-* &quot;-&quot;??_-;_-@_-"/>
    <numFmt numFmtId="182" formatCode="_-* #,##0_-;_-* #,##0\-;_-* &quot;-&quot;??_-;_-@_-"/>
    <numFmt numFmtId="183" formatCode="_-* #,##0.0000_-;_-* #,##0.0000\-;_-* &quot;-&quot;????_-;_-@_-"/>
    <numFmt numFmtId="184" formatCode="dd/mm/yy"/>
    <numFmt numFmtId="185" formatCode="_-* #,##0.0_-;_-* #,##0.0\-;_-* &quot;-&quot;?_-;_-@_-"/>
    <numFmt numFmtId="186" formatCode="d/m/\y\y\y\y"/>
    <numFmt numFmtId="187" formatCode="0.0"/>
    <numFmt numFmtId="188" formatCode="_-&quot;fl&quot;\ * #,##0.000_-;_-&quot;fl&quot;\ * #,##0.000\-;_-&quot;fl&quot;\ * &quot;-&quot;??_-;_-@_-"/>
    <numFmt numFmtId="189" formatCode="#,##0_-"/>
    <numFmt numFmtId="190" formatCode="&quot;€&quot;\ #,##0_-"/>
    <numFmt numFmtId="191" formatCode="#,##0.0_-;#,##0.0\-"/>
    <numFmt numFmtId="192" formatCode="0.000"/>
    <numFmt numFmtId="193" formatCode="#,##0_ ;[Red]\-#,##0\ "/>
    <numFmt numFmtId="194" formatCode="#,##0.0"/>
    <numFmt numFmtId="195" formatCode="#,##0;\(#,##0\);"/>
    <numFmt numFmtId="196" formatCode="d\ mmmm\ yyyy"/>
    <numFmt numFmtId="197" formatCode="#,##0.0000"/>
    <numFmt numFmtId="198" formatCode="#,##0;\(#,##0_ \ \);"/>
    <numFmt numFmtId="199" formatCode="#,##0_ \ ;\(#,##0\)_ ;"/>
    <numFmt numFmtId="200" formatCode="#,##0\ ;\(#,##0\);"/>
    <numFmt numFmtId="201" formatCode="#,##0_ \ ;\(#,##0\)_ ;\ \ "/>
    <numFmt numFmtId="202" formatCode="#,##0_ ;\(#,##0\);"/>
    <numFmt numFmtId="203" formatCode="dd/mm/yy_ "/>
    <numFmt numFmtId="204" formatCode="\(#,##0\)_ ;#,##0_ \ ;\ \(* \)_ "/>
    <numFmt numFmtId="205" formatCode="#,##0_ ;;"/>
    <numFmt numFmtId="206" formatCode="General\ "/>
    <numFmt numFmtId="207" formatCode="0\ ;"/>
    <numFmt numFmtId="208" formatCode="\ \ƒ* #,##0_ \ ;\ \ƒ* ;\ \ƒ* "/>
    <numFmt numFmtId="209" formatCode="\ \ \ \ 0"/>
    <numFmt numFmtId="210" formatCode="0_ "/>
    <numFmt numFmtId="211" formatCode="0;;"/>
    <numFmt numFmtId="212" formatCode="0%;\(0%\);\%"/>
    <numFmt numFmtId="213" formatCode="#,##0.00_ ;\-#,##0.00\ "/>
    <numFmt numFmtId="214" formatCode="#,##0.00_ ;[Red]\-#,##0.00\ "/>
    <numFmt numFmtId="215" formatCode="[$-413]dddd\ d\ mmmm\ yyyy"/>
    <numFmt numFmtId="216" formatCode="[$-413]d/mmm/yy;@"/>
    <numFmt numFmtId="217" formatCode="#,##0.00_-"/>
    <numFmt numFmtId="218" formatCode="dd/mm/yy;@"/>
  </numFmts>
  <fonts count="23">
    <font>
      <sz val="10"/>
      <name val="Arial"/>
      <family val="0"/>
    </font>
    <font>
      <b/>
      <sz val="9"/>
      <name val="Arial"/>
      <family val="2"/>
    </font>
    <font>
      <sz val="9"/>
      <name val="Arial"/>
      <family val="2"/>
    </font>
    <font>
      <sz val="8"/>
      <name val="Arial"/>
      <family val="0"/>
    </font>
    <font>
      <sz val="10"/>
      <name val="Helv"/>
      <family val="0"/>
    </font>
    <font>
      <u val="single"/>
      <sz val="10"/>
      <color indexed="36"/>
      <name val="Arial"/>
      <family val="0"/>
    </font>
    <font>
      <u val="single"/>
      <sz val="10"/>
      <color indexed="12"/>
      <name val="Arial"/>
      <family val="0"/>
    </font>
    <font>
      <b/>
      <sz val="14"/>
      <name val="Helv"/>
      <family val="0"/>
    </font>
    <font>
      <sz val="24"/>
      <color indexed="13"/>
      <name val="Helv"/>
      <family val="0"/>
    </font>
    <font>
      <sz val="8"/>
      <name val="Tahoma"/>
      <family val="2"/>
    </font>
    <font>
      <b/>
      <sz val="14"/>
      <name val="Verdana"/>
      <family val="2"/>
    </font>
    <font>
      <b/>
      <sz val="9"/>
      <name val="Verdana"/>
      <family val="2"/>
    </font>
    <font>
      <sz val="9"/>
      <name val="Verdana"/>
      <family val="2"/>
    </font>
    <font>
      <sz val="9"/>
      <color indexed="9"/>
      <name val="Verdana"/>
      <family val="2"/>
    </font>
    <font>
      <sz val="9"/>
      <color indexed="47"/>
      <name val="Verdana"/>
      <family val="2"/>
    </font>
    <font>
      <b/>
      <sz val="9"/>
      <color indexed="9"/>
      <name val="Verdana"/>
      <family val="2"/>
    </font>
    <font>
      <sz val="9"/>
      <color indexed="10"/>
      <name val="Verdana"/>
      <family val="2"/>
    </font>
    <font>
      <sz val="8"/>
      <name val="Verdana"/>
      <family val="2"/>
    </font>
    <font>
      <sz val="8"/>
      <color indexed="9"/>
      <name val="Verdana"/>
      <family val="2"/>
    </font>
    <font>
      <i/>
      <sz val="9"/>
      <name val="Verdana"/>
      <family val="2"/>
    </font>
    <font>
      <sz val="8"/>
      <color indexed="8"/>
      <name val="Verdana"/>
      <family val="2"/>
    </font>
    <font>
      <i/>
      <sz val="8"/>
      <color indexed="8"/>
      <name val="Verdana"/>
      <family val="2"/>
    </font>
    <font>
      <i/>
      <sz val="8"/>
      <name val="Verdana"/>
      <family val="2"/>
    </font>
  </fonts>
  <fills count="6">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2"/>
        <bgColor indexed="64"/>
      </patternFill>
    </fill>
    <fill>
      <patternFill patternType="solid">
        <fgColor indexed="9"/>
        <bgColor indexed="64"/>
      </patternFill>
    </fill>
  </fills>
  <borders count="40">
    <border>
      <left/>
      <right/>
      <top/>
      <bottom/>
      <diagonal/>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style="thin"/>
    </border>
    <border>
      <left style="thin">
        <color indexed="8"/>
      </left>
      <right style="thin">
        <color indexed="8"/>
      </right>
      <top style="double">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hair"/>
      <bottom style="hair"/>
    </border>
    <border>
      <left>
        <color indexed="63"/>
      </left>
      <right style="hair"/>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hair"/>
      <right style="hair"/>
      <top style="hair"/>
      <bottom style="hair"/>
    </border>
    <border>
      <left style="hair"/>
      <right style="hair"/>
      <top style="hair"/>
      <bottom>
        <color indexed="63"/>
      </bottom>
    </border>
    <border>
      <left style="hair"/>
      <right style="hair"/>
      <top>
        <color indexed="63"/>
      </top>
      <bottom style="hair"/>
    </border>
    <border>
      <left>
        <color indexed="63"/>
      </left>
      <right>
        <color indexed="63"/>
      </right>
      <top>
        <color indexed="63"/>
      </top>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thin"/>
      <right>
        <color indexed="63"/>
      </right>
      <top style="thin"/>
      <bottom style="thin"/>
    </border>
    <border>
      <left>
        <color indexed="63"/>
      </left>
      <right>
        <color indexed="63"/>
      </right>
      <top style="thin"/>
      <bottom style="thin"/>
    </border>
    <border>
      <left style="hair"/>
      <right>
        <color indexed="63"/>
      </right>
      <top>
        <color indexed="63"/>
      </top>
      <bottom>
        <color indexed="63"/>
      </bottom>
    </border>
    <border>
      <left>
        <color indexed="63"/>
      </left>
      <right style="hair"/>
      <top>
        <color indexed="63"/>
      </top>
      <bottom>
        <color indexed="63"/>
      </bottom>
    </border>
    <border>
      <left style="thin"/>
      <right style="thin"/>
      <top style="thin"/>
      <bottom>
        <color indexed="63"/>
      </bottom>
    </border>
    <border>
      <left style="thin"/>
      <right style="thin"/>
      <top>
        <color indexed="63"/>
      </top>
      <bottom style="thin"/>
    </border>
    <border>
      <left style="hair"/>
      <right>
        <color indexed="63"/>
      </right>
      <top>
        <color indexed="63"/>
      </top>
      <bottom style="hair"/>
    </border>
    <border>
      <left style="thin"/>
      <right style="thin"/>
      <top style="hair"/>
      <bottom style="hair"/>
    </border>
    <border>
      <left style="thin"/>
      <right style="hair"/>
      <top style="hair"/>
      <bottom style="hair"/>
    </border>
    <border>
      <left style="hair"/>
      <right style="thin"/>
      <top style="hair"/>
      <bottom style="hair"/>
    </border>
    <border>
      <left style="medium"/>
      <right>
        <color indexed="63"/>
      </right>
      <top style="medium"/>
      <bottom style="medium"/>
    </border>
    <border>
      <left>
        <color indexed="63"/>
      </left>
      <right style="medium"/>
      <top style="medium"/>
      <bottom style="medium"/>
    </border>
    <border>
      <left style="hair"/>
      <right style="thin"/>
      <top>
        <color indexed="63"/>
      </top>
      <bottom>
        <color indexed="63"/>
      </bottom>
    </border>
    <border>
      <left style="hair"/>
      <right style="hair"/>
      <top>
        <color indexed="63"/>
      </top>
      <bottom>
        <color indexed="63"/>
      </bottom>
    </border>
    <border>
      <left>
        <color indexed="63"/>
      </left>
      <right style="thin"/>
      <top style="thin"/>
      <bottom style="thin"/>
    </border>
  </borders>
  <cellStyleXfs count="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0" fontId="4" fillId="0" borderId="1">
      <alignment/>
      <protection/>
    </xf>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2" borderId="1">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9" fontId="0" fillId="0" borderId="0" applyFont="0" applyFill="0" applyBorder="0" applyAlignment="0" applyProtection="0"/>
    <xf numFmtId="0" fontId="4" fillId="0" borderId="0">
      <alignment/>
      <protection/>
    </xf>
    <xf numFmtId="0" fontId="0" fillId="0" borderId="0">
      <alignment/>
      <protection/>
    </xf>
    <xf numFmtId="0" fontId="0" fillId="0" borderId="0">
      <alignment/>
      <protection/>
    </xf>
    <xf numFmtId="0" fontId="0" fillId="0" borderId="0" applyFill="0" applyBorder="0">
      <alignment/>
      <protection/>
    </xf>
    <xf numFmtId="0" fontId="0" fillId="0" borderId="0" applyFill="0" applyBorder="0">
      <alignment/>
      <protection/>
    </xf>
    <xf numFmtId="199" fontId="2" fillId="0" borderId="2" applyFill="0" applyBorder="0">
      <alignment/>
      <protection/>
    </xf>
    <xf numFmtId="208" fontId="2" fillId="0" borderId="2" applyFill="0" applyBorder="0">
      <alignment/>
      <protection/>
    </xf>
    <xf numFmtId="204" fontId="2" fillId="0" borderId="2" applyFill="0" applyBorder="0">
      <alignment/>
      <protection/>
    </xf>
    <xf numFmtId="199" fontId="1" fillId="3" borderId="3">
      <alignment/>
      <protection/>
    </xf>
    <xf numFmtId="204" fontId="1" fillId="3" borderId="3">
      <alignment/>
      <protection/>
    </xf>
    <xf numFmtId="0" fontId="4" fillId="0" borderId="1">
      <alignment/>
      <protection/>
    </xf>
    <xf numFmtId="0" fontId="8" fillId="4" borderId="0">
      <alignment/>
      <protection/>
    </xf>
    <xf numFmtId="0" fontId="7" fillId="0" borderId="4">
      <alignment/>
      <protection/>
    </xf>
    <xf numFmtId="0" fontId="7" fillId="0" borderId="1">
      <alignment/>
      <protection/>
    </xf>
    <xf numFmtId="169" fontId="0" fillId="0" borderId="0" applyFont="0" applyFill="0" applyBorder="0" applyAlignment="0" applyProtection="0"/>
    <xf numFmtId="168" fontId="0" fillId="0" borderId="0" applyFont="0" applyFill="0" applyBorder="0" applyAlignment="0" applyProtection="0"/>
  </cellStyleXfs>
  <cellXfs count="355">
    <xf numFmtId="0" fontId="0" fillId="0" borderId="0" xfId="0" applyAlignment="1">
      <alignment/>
    </xf>
    <xf numFmtId="0" fontId="10" fillId="0" borderId="0" xfId="0" applyFont="1" applyBorder="1" applyAlignment="1" applyProtection="1">
      <alignment horizontal="left"/>
      <protection/>
    </xf>
    <xf numFmtId="0" fontId="10" fillId="0" borderId="0" xfId="0" applyFont="1" applyAlignment="1" applyProtection="1">
      <alignment/>
      <protection/>
    </xf>
    <xf numFmtId="0" fontId="11" fillId="0" borderId="0" xfId="0" applyFont="1" applyBorder="1" applyAlignment="1" applyProtection="1">
      <alignment horizontal="left"/>
      <protection/>
    </xf>
    <xf numFmtId="0" fontId="12" fillId="0" borderId="0" xfId="0" applyFont="1" applyAlignment="1" applyProtection="1">
      <alignment/>
      <protection/>
    </xf>
    <xf numFmtId="0" fontId="12" fillId="0" borderId="0" xfId="0" applyFont="1" applyBorder="1" applyAlignment="1" applyProtection="1">
      <alignment/>
      <protection/>
    </xf>
    <xf numFmtId="0" fontId="11" fillId="0" borderId="0" xfId="0" applyFont="1" applyAlignment="1" applyProtection="1">
      <alignment/>
      <protection/>
    </xf>
    <xf numFmtId="0" fontId="12" fillId="0" borderId="0" xfId="0" applyFont="1" applyAlignment="1" applyProtection="1">
      <alignment/>
      <protection/>
    </xf>
    <xf numFmtId="0" fontId="12" fillId="0" borderId="0" xfId="35" applyFont="1" applyBorder="1" applyProtection="1">
      <alignment/>
      <protection/>
    </xf>
    <xf numFmtId="0" fontId="11" fillId="0" borderId="5" xfId="0" applyFont="1" applyBorder="1" applyAlignment="1" applyProtection="1">
      <alignment/>
      <protection/>
    </xf>
    <xf numFmtId="0" fontId="11" fillId="0" borderId="6" xfId="0" applyFont="1" applyBorder="1" applyAlignment="1" applyProtection="1">
      <alignment/>
      <protection/>
    </xf>
    <xf numFmtId="0" fontId="12" fillId="0" borderId="6" xfId="0" applyFont="1" applyBorder="1" applyAlignment="1" applyProtection="1">
      <alignment/>
      <protection/>
    </xf>
    <xf numFmtId="0" fontId="12" fillId="0" borderId="6" xfId="0" applyFont="1" applyBorder="1" applyAlignment="1" applyProtection="1">
      <alignment/>
      <protection/>
    </xf>
    <xf numFmtId="0" fontId="12" fillId="0" borderId="7" xfId="0" applyFont="1" applyBorder="1" applyAlignment="1" applyProtection="1">
      <alignment/>
      <protection/>
    </xf>
    <xf numFmtId="0" fontId="11" fillId="0" borderId="8" xfId="0" applyFont="1" applyBorder="1" applyAlignment="1" applyProtection="1">
      <alignment/>
      <protection/>
    </xf>
    <xf numFmtId="0" fontId="11" fillId="0" borderId="0" xfId="0" applyFont="1" applyBorder="1" applyAlignment="1" applyProtection="1">
      <alignment/>
      <protection/>
    </xf>
    <xf numFmtId="0" fontId="12" fillId="0" borderId="0" xfId="0" applyFont="1" applyBorder="1" applyAlignment="1" applyProtection="1">
      <alignment/>
      <protection/>
    </xf>
    <xf numFmtId="0" fontId="12" fillId="0" borderId="9" xfId="0" applyFont="1" applyBorder="1" applyAlignment="1" applyProtection="1">
      <alignment/>
      <protection/>
    </xf>
    <xf numFmtId="0" fontId="12" fillId="0" borderId="8" xfId="0" applyFont="1" applyBorder="1" applyAlignment="1" applyProtection="1">
      <alignment/>
      <protection/>
    </xf>
    <xf numFmtId="0" fontId="11" fillId="0" borderId="0" xfId="0" applyFont="1" applyBorder="1" applyAlignment="1" applyProtection="1">
      <alignment/>
      <protection/>
    </xf>
    <xf numFmtId="0" fontId="12" fillId="0" borderId="0" xfId="0" applyFont="1" applyFill="1" applyAlignment="1" applyProtection="1">
      <alignment/>
      <protection/>
    </xf>
    <xf numFmtId="0" fontId="12" fillId="0" borderId="8" xfId="35" applyFont="1" applyBorder="1" applyProtection="1">
      <alignment/>
      <protection/>
    </xf>
    <xf numFmtId="0" fontId="12" fillId="0" borderId="0" xfId="35" applyFont="1" applyBorder="1" applyAlignment="1" applyProtection="1">
      <alignment/>
      <protection/>
    </xf>
    <xf numFmtId="0" fontId="12" fillId="0" borderId="9" xfId="35" applyFont="1" applyBorder="1" applyProtection="1">
      <alignment/>
      <protection/>
    </xf>
    <xf numFmtId="0" fontId="12" fillId="0" borderId="0" xfId="35" applyFont="1" applyProtection="1">
      <alignment/>
      <protection/>
    </xf>
    <xf numFmtId="0" fontId="12" fillId="0" borderId="0" xfId="35" applyFont="1" applyBorder="1" applyAlignment="1" applyProtection="1">
      <alignment vertical="center"/>
      <protection/>
    </xf>
    <xf numFmtId="0" fontId="11" fillId="0" borderId="10" xfId="35" applyFont="1" applyFill="1" applyBorder="1" applyAlignment="1" applyProtection="1">
      <alignment vertical="top"/>
      <protection/>
    </xf>
    <xf numFmtId="0" fontId="12" fillId="0" borderId="11" xfId="35" applyFont="1" applyFill="1" applyBorder="1" applyAlignment="1" applyProtection="1">
      <alignment vertical="top" wrapText="1"/>
      <protection/>
    </xf>
    <xf numFmtId="0" fontId="12" fillId="0" borderId="0" xfId="35" applyFont="1" applyBorder="1" applyAlignment="1" applyProtection="1">
      <alignment vertical="top" wrapText="1"/>
      <protection/>
    </xf>
    <xf numFmtId="0" fontId="12" fillId="0" borderId="9" xfId="35" applyFont="1" applyBorder="1" applyAlignment="1" applyProtection="1">
      <alignment/>
      <protection/>
    </xf>
    <xf numFmtId="0" fontId="12" fillId="0" borderId="12" xfId="35" applyFont="1" applyFill="1" applyBorder="1" applyProtection="1">
      <alignment/>
      <protection/>
    </xf>
    <xf numFmtId="0" fontId="12" fillId="0" borderId="13" xfId="35" applyFont="1" applyFill="1" applyBorder="1" applyAlignment="1" applyProtection="1">
      <alignment/>
      <protection/>
    </xf>
    <xf numFmtId="0" fontId="12" fillId="0" borderId="13" xfId="35" applyFont="1" applyFill="1" applyBorder="1" applyProtection="1">
      <alignment/>
      <protection/>
    </xf>
    <xf numFmtId="0" fontId="12" fillId="0" borderId="13" xfId="35" applyFont="1" applyFill="1" applyBorder="1" applyAlignment="1" applyProtection="1">
      <alignment vertical="top" wrapText="1"/>
      <protection/>
    </xf>
    <xf numFmtId="0" fontId="12" fillId="0" borderId="13" xfId="35" applyFont="1" applyFill="1" applyBorder="1" applyAlignment="1" applyProtection="1">
      <alignment vertical="top"/>
      <protection/>
    </xf>
    <xf numFmtId="0" fontId="12" fillId="0" borderId="14" xfId="35" applyFont="1" applyFill="1" applyBorder="1" applyAlignment="1" applyProtection="1">
      <alignment/>
      <protection/>
    </xf>
    <xf numFmtId="0" fontId="12" fillId="0" borderId="0" xfId="35" applyFont="1" applyFill="1" applyProtection="1">
      <alignment/>
      <protection/>
    </xf>
    <xf numFmtId="0" fontId="12" fillId="0" borderId="0" xfId="35" applyFont="1" applyAlignment="1" applyProtection="1">
      <alignment vertical="center"/>
      <protection/>
    </xf>
    <xf numFmtId="0" fontId="12" fillId="0" borderId="0" xfId="35" applyFont="1" applyAlignment="1" applyProtection="1">
      <alignment/>
      <protection/>
    </xf>
    <xf numFmtId="0" fontId="14" fillId="0" borderId="0" xfId="35" applyFont="1" applyBorder="1" applyAlignment="1" applyProtection="1">
      <alignment/>
      <protection/>
    </xf>
    <xf numFmtId="0" fontId="12" fillId="0" borderId="0" xfId="35" applyFont="1" applyBorder="1" applyAlignment="1" applyProtection="1">
      <alignment horizontal="center" wrapText="1"/>
      <protection/>
    </xf>
    <xf numFmtId="0" fontId="11" fillId="0" borderId="0" xfId="35" applyFont="1" applyBorder="1" applyAlignment="1" applyProtection="1">
      <alignment/>
      <protection/>
    </xf>
    <xf numFmtId="37" fontId="12" fillId="0" borderId="15" xfId="35" applyNumberFormat="1" applyFont="1" applyFill="1" applyBorder="1" applyAlignment="1" applyProtection="1">
      <alignment vertical="center"/>
      <protection locked="0"/>
    </xf>
    <xf numFmtId="0" fontId="12" fillId="0" borderId="0" xfId="0" applyFont="1" applyBorder="1" applyAlignment="1" applyProtection="1">
      <alignment horizontal="left"/>
      <protection/>
    </xf>
    <xf numFmtId="0" fontId="13" fillId="0" borderId="0" xfId="0" applyFont="1" applyBorder="1" applyAlignment="1" applyProtection="1">
      <alignment/>
      <protection/>
    </xf>
    <xf numFmtId="0" fontId="12" fillId="0" borderId="0" xfId="34" applyFont="1" applyBorder="1" applyProtection="1">
      <alignment/>
      <protection/>
    </xf>
    <xf numFmtId="3" fontId="12" fillId="0" borderId="16" xfId="45" applyNumberFormat="1" applyFont="1" applyFill="1" applyBorder="1" applyAlignment="1" applyProtection="1">
      <alignment vertical="center"/>
      <protection locked="0"/>
    </xf>
    <xf numFmtId="3" fontId="12" fillId="0" borderId="16" xfId="45" applyNumberFormat="1" applyFont="1" applyFill="1" applyBorder="1" applyAlignment="1" applyProtection="1">
      <alignment horizontal="center" vertical="center"/>
      <protection locked="0"/>
    </xf>
    <xf numFmtId="3" fontId="12" fillId="0" borderId="16" xfId="0" applyNumberFormat="1" applyFont="1" applyFill="1" applyBorder="1" applyAlignment="1" applyProtection="1">
      <alignment/>
      <protection locked="0"/>
    </xf>
    <xf numFmtId="3" fontId="11" fillId="0" borderId="16" xfId="0" applyNumberFormat="1" applyFont="1" applyFill="1" applyBorder="1" applyAlignment="1" applyProtection="1">
      <alignment horizontal="center" vertical="center"/>
      <protection locked="0"/>
    </xf>
    <xf numFmtId="3" fontId="12" fillId="0" borderId="16" xfId="19" applyNumberFormat="1" applyFont="1" applyFill="1" applyBorder="1" applyAlignment="1" applyProtection="1">
      <alignment vertical="center"/>
      <protection locked="0"/>
    </xf>
    <xf numFmtId="1" fontId="12" fillId="0" borderId="16" xfId="45" applyNumberFormat="1" applyFont="1" applyFill="1" applyBorder="1" applyAlignment="1" applyProtection="1">
      <alignment vertical="center"/>
      <protection locked="0"/>
    </xf>
    <xf numFmtId="3" fontId="12" fillId="0" borderId="17" xfId="45" applyNumberFormat="1" applyFont="1" applyFill="1" applyBorder="1" applyAlignment="1" applyProtection="1">
      <alignment horizontal="center" vertical="center"/>
      <protection locked="0"/>
    </xf>
    <xf numFmtId="3" fontId="12" fillId="0" borderId="18" xfId="45" applyNumberFormat="1" applyFont="1" applyFill="1" applyBorder="1" applyAlignment="1" applyProtection="1">
      <alignment horizontal="center" vertical="center"/>
      <protection locked="0"/>
    </xf>
    <xf numFmtId="0" fontId="11" fillId="0" borderId="0" xfId="0" applyFont="1" applyBorder="1" applyAlignment="1" applyProtection="1">
      <alignment vertical="center" wrapText="1"/>
      <protection/>
    </xf>
    <xf numFmtId="0" fontId="12" fillId="0" borderId="19" xfId="0" applyFont="1" applyBorder="1" applyAlignment="1" applyProtection="1">
      <alignment/>
      <protection/>
    </xf>
    <xf numFmtId="0" fontId="12" fillId="0" borderId="0" xfId="0" applyFont="1" applyBorder="1" applyAlignment="1" applyProtection="1">
      <alignment horizontal="center" wrapText="1"/>
      <protection/>
    </xf>
    <xf numFmtId="37" fontId="12" fillId="0" borderId="20" xfId="0" applyNumberFormat="1" applyFont="1" applyFill="1" applyBorder="1" applyAlignment="1" applyProtection="1">
      <alignment vertical="center"/>
      <protection/>
    </xf>
    <xf numFmtId="37" fontId="12" fillId="0" borderId="16" xfId="0" applyNumberFormat="1" applyFont="1" applyFill="1" applyBorder="1" applyAlignment="1" applyProtection="1">
      <alignment vertical="center"/>
      <protection/>
    </xf>
    <xf numFmtId="37" fontId="12" fillId="0" borderId="18" xfId="0" applyNumberFormat="1" applyFont="1" applyFill="1" applyBorder="1" applyAlignment="1" applyProtection="1">
      <alignment vertical="center"/>
      <protection/>
    </xf>
    <xf numFmtId="0" fontId="12" fillId="0" borderId="0" xfId="0" applyFont="1" applyBorder="1" applyAlignment="1" applyProtection="1">
      <alignment horizontal="right"/>
      <protection/>
    </xf>
    <xf numFmtId="0" fontId="11" fillId="0" borderId="0" xfId="0" applyFont="1" applyBorder="1" applyAlignment="1" applyProtection="1">
      <alignment horizontal="left" vertical="center" wrapText="1"/>
      <protection/>
    </xf>
    <xf numFmtId="0" fontId="12" fillId="0" borderId="0" xfId="35" applyFont="1" applyBorder="1" applyAlignment="1" applyProtection="1" quotePrefix="1">
      <alignment horizontal="center" wrapText="1"/>
      <protection/>
    </xf>
    <xf numFmtId="0" fontId="12" fillId="0" borderId="0" xfId="0" applyFont="1" applyBorder="1" applyAlignment="1" applyProtection="1">
      <alignment horizontal="left" vertical="top" wrapText="1"/>
      <protection/>
    </xf>
    <xf numFmtId="0" fontId="12" fillId="0" borderId="9" xfId="0" applyFont="1" applyBorder="1" applyAlignment="1" applyProtection="1">
      <alignment horizontal="left" vertical="top" wrapText="1"/>
      <protection/>
    </xf>
    <xf numFmtId="0" fontId="12" fillId="0" borderId="0" xfId="0" applyFont="1" applyBorder="1" applyAlignment="1" applyProtection="1">
      <alignment horizontal="justify" wrapText="1"/>
      <protection/>
    </xf>
    <xf numFmtId="0" fontId="12" fillId="0" borderId="9" xfId="0" applyFont="1" applyBorder="1" applyAlignment="1" applyProtection="1">
      <alignment horizontal="justify" wrapText="1"/>
      <protection/>
    </xf>
    <xf numFmtId="0" fontId="13" fillId="0" borderId="13" xfId="35" applyFont="1" applyBorder="1" applyAlignment="1" applyProtection="1">
      <alignment vertical="top" wrapText="1"/>
      <protection/>
    </xf>
    <xf numFmtId="0" fontId="11" fillId="0" borderId="10" xfId="35" applyFont="1" applyBorder="1" applyAlignment="1" applyProtection="1">
      <alignment vertical="center"/>
      <protection/>
    </xf>
    <xf numFmtId="0" fontId="11" fillId="0" borderId="20" xfId="35" applyFont="1" applyBorder="1" applyAlignment="1" applyProtection="1">
      <alignment vertical="center"/>
      <protection/>
    </xf>
    <xf numFmtId="0" fontId="12" fillId="0" borderId="11" xfId="35" applyFont="1" applyBorder="1" applyAlignment="1" applyProtection="1">
      <alignment vertical="center"/>
      <protection/>
    </xf>
    <xf numFmtId="0" fontId="12" fillId="0" borderId="10" xfId="35" applyFont="1" applyBorder="1" applyAlignment="1" applyProtection="1">
      <alignment vertical="center"/>
      <protection/>
    </xf>
    <xf numFmtId="0" fontId="12" fillId="0" borderId="20" xfId="35" applyFont="1" applyBorder="1" applyAlignment="1" applyProtection="1">
      <alignment vertical="center"/>
      <protection/>
    </xf>
    <xf numFmtId="0" fontId="12" fillId="0" borderId="21" xfId="35" applyFont="1" applyBorder="1" applyAlignment="1" applyProtection="1">
      <alignment vertical="center"/>
      <protection/>
    </xf>
    <xf numFmtId="0" fontId="12" fillId="0" borderId="22" xfId="35" applyFont="1" applyBorder="1" applyAlignment="1" applyProtection="1">
      <alignment vertical="center"/>
      <protection/>
    </xf>
    <xf numFmtId="0" fontId="12" fillId="0" borderId="23" xfId="35" applyFont="1" applyBorder="1" applyAlignment="1" applyProtection="1">
      <alignment vertical="center"/>
      <protection/>
    </xf>
    <xf numFmtId="0" fontId="11" fillId="0" borderId="0" xfId="35" applyFont="1" applyFill="1" applyBorder="1" applyAlignment="1" applyProtection="1">
      <alignment vertical="center"/>
      <protection/>
    </xf>
    <xf numFmtId="0" fontId="12" fillId="0" borderId="0" xfId="35" applyFont="1" applyFill="1" applyBorder="1" applyAlignment="1" applyProtection="1">
      <alignment vertical="center"/>
      <protection/>
    </xf>
    <xf numFmtId="0" fontId="12" fillId="0" borderId="0" xfId="0" applyFont="1" applyAlignment="1" applyProtection="1">
      <alignment vertical="top" wrapText="1"/>
      <protection/>
    </xf>
    <xf numFmtId="0" fontId="12" fillId="0" borderId="0" xfId="0" applyFont="1" applyBorder="1" applyAlignment="1" applyProtection="1">
      <alignment horizontal="left" vertical="center" wrapText="1"/>
      <protection/>
    </xf>
    <xf numFmtId="0" fontId="13" fillId="0" borderId="0" xfId="34" applyFont="1" applyBorder="1" applyAlignment="1" applyProtection="1">
      <alignment horizontal="left" vertical="center"/>
      <protection/>
    </xf>
    <xf numFmtId="0" fontId="11" fillId="0" borderId="0" xfId="34" applyNumberFormat="1" applyFont="1" applyBorder="1" applyAlignment="1" applyProtection="1">
      <alignment vertical="center"/>
      <protection/>
    </xf>
    <xf numFmtId="0" fontId="15" fillId="0" borderId="0" xfId="34" applyNumberFormat="1" applyFont="1" applyBorder="1" applyAlignment="1" applyProtection="1">
      <alignment vertical="center"/>
      <protection/>
    </xf>
    <xf numFmtId="207" fontId="12" fillId="0" borderId="0" xfId="34" applyNumberFormat="1" applyFont="1" applyBorder="1" applyAlignment="1" applyProtection="1">
      <alignment horizontal="right" vertical="center"/>
      <protection/>
    </xf>
    <xf numFmtId="0" fontId="11" fillId="0" borderId="0" xfId="34" applyNumberFormat="1" applyFont="1" applyAlignment="1" applyProtection="1">
      <alignment/>
      <protection/>
    </xf>
    <xf numFmtId="0" fontId="12" fillId="0" borderId="0" xfId="34" applyFont="1" applyAlignment="1" applyProtection="1">
      <alignment horizontal="left"/>
      <protection/>
    </xf>
    <xf numFmtId="0" fontId="12" fillId="0" borderId="0" xfId="34" applyFont="1" applyAlignment="1" applyProtection="1">
      <alignment/>
      <protection/>
    </xf>
    <xf numFmtId="0" fontId="11" fillId="0" borderId="0" xfId="34" applyFont="1" applyProtection="1">
      <alignment/>
      <protection/>
    </xf>
    <xf numFmtId="0" fontId="12" fillId="0" borderId="0" xfId="34" applyFont="1" applyProtection="1">
      <alignment/>
      <protection/>
    </xf>
    <xf numFmtId="0" fontId="12" fillId="3" borderId="3" xfId="34" applyFont="1" applyFill="1" applyBorder="1" applyAlignment="1" applyProtection="1">
      <alignment horizontal="center"/>
      <protection/>
    </xf>
    <xf numFmtId="0" fontId="13" fillId="0" borderId="0" xfId="0" applyNumberFormat="1" applyFont="1" applyFill="1" applyBorder="1" applyAlignment="1" applyProtection="1">
      <alignment vertical="center"/>
      <protection/>
    </xf>
    <xf numFmtId="0" fontId="12" fillId="0" borderId="0" xfId="0" applyFont="1" applyBorder="1" applyAlignment="1" applyProtection="1">
      <alignment vertical="center"/>
      <protection/>
    </xf>
    <xf numFmtId="0" fontId="12" fillId="0" borderId="0" xfId="0" applyFont="1" applyBorder="1" applyAlignment="1" applyProtection="1">
      <alignment vertical="center" wrapText="1"/>
      <protection/>
    </xf>
    <xf numFmtId="0" fontId="12"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horizontal="center" vertical="center"/>
      <protection/>
    </xf>
    <xf numFmtId="0" fontId="16" fillId="0" borderId="0" xfId="0" applyNumberFormat="1" applyFont="1" applyFill="1" applyBorder="1" applyAlignment="1" applyProtection="1">
      <alignment vertical="center"/>
      <protection/>
    </xf>
    <xf numFmtId="0" fontId="11" fillId="0" borderId="0" xfId="0" applyFont="1" applyBorder="1" applyAlignment="1" applyProtection="1">
      <alignment vertical="center"/>
      <protection/>
    </xf>
    <xf numFmtId="0" fontId="11" fillId="3" borderId="17" xfId="0" applyFont="1" applyFill="1" applyBorder="1" applyAlignment="1" applyProtection="1">
      <alignment horizontal="center" vertical="center"/>
      <protection/>
    </xf>
    <xf numFmtId="0" fontId="11" fillId="0" borderId="20" xfId="0" applyFont="1" applyFill="1" applyBorder="1" applyAlignment="1" applyProtection="1">
      <alignment horizontal="left" vertical="center"/>
      <protection/>
    </xf>
    <xf numFmtId="3" fontId="12" fillId="0" borderId="20" xfId="0" applyNumberFormat="1" applyFont="1" applyBorder="1" applyAlignment="1" applyProtection="1">
      <alignment horizontal="left" vertical="center"/>
      <protection/>
    </xf>
    <xf numFmtId="3" fontId="12" fillId="0" borderId="20" xfId="0" applyNumberFormat="1" applyFont="1" applyBorder="1" applyAlignment="1" applyProtection="1">
      <alignment horizontal="center" vertical="center"/>
      <protection/>
    </xf>
    <xf numFmtId="0" fontId="11" fillId="0" borderId="0" xfId="0" applyNumberFormat="1" applyFont="1" applyFill="1" applyBorder="1" applyAlignment="1" applyProtection="1">
      <alignment horizontal="center" vertical="center"/>
      <protection/>
    </xf>
    <xf numFmtId="0" fontId="11" fillId="3" borderId="18" xfId="0" applyFont="1" applyFill="1" applyBorder="1" applyAlignment="1" applyProtection="1">
      <alignment horizontal="center" vertical="center"/>
      <protection/>
    </xf>
    <xf numFmtId="0" fontId="12" fillId="0" borderId="11" xfId="0" applyNumberFormat="1" applyFont="1" applyFill="1" applyBorder="1" applyAlignment="1" applyProtection="1">
      <alignment vertical="center"/>
      <protection/>
    </xf>
    <xf numFmtId="0" fontId="11" fillId="3" borderId="16" xfId="0" applyFont="1" applyFill="1" applyBorder="1" applyAlignment="1" applyProtection="1">
      <alignment horizontal="center" vertical="center"/>
      <protection/>
    </xf>
    <xf numFmtId="0" fontId="12" fillId="0" borderId="24" xfId="0" applyNumberFormat="1" applyFont="1" applyFill="1" applyBorder="1" applyAlignment="1" applyProtection="1">
      <alignment vertical="center"/>
      <protection/>
    </xf>
    <xf numFmtId="3" fontId="11" fillId="3" borderId="11" xfId="0" applyNumberFormat="1" applyFont="1" applyFill="1" applyBorder="1" applyAlignment="1" applyProtection="1">
      <alignment horizontal="left" vertical="center"/>
      <protection/>
    </xf>
    <xf numFmtId="3" fontId="12" fillId="3" borderId="16" xfId="45" applyNumberFormat="1" applyFont="1" applyFill="1" applyBorder="1" applyAlignment="1" applyProtection="1">
      <alignment horizontal="center" vertical="center"/>
      <protection/>
    </xf>
    <xf numFmtId="3" fontId="12" fillId="0" borderId="11" xfId="45" applyNumberFormat="1" applyFont="1" applyBorder="1" applyAlignment="1" applyProtection="1">
      <alignment horizontal="center" vertical="center"/>
      <protection/>
    </xf>
    <xf numFmtId="3" fontId="12" fillId="0" borderId="16" xfId="45" applyNumberFormat="1" applyFont="1" applyBorder="1" applyAlignment="1" applyProtection="1">
      <alignment horizontal="center" vertical="center"/>
      <protection/>
    </xf>
    <xf numFmtId="0" fontId="12" fillId="0" borderId="0" xfId="0" applyFont="1" applyFill="1" applyBorder="1" applyAlignment="1" applyProtection="1">
      <alignment vertical="center"/>
      <protection/>
    </xf>
    <xf numFmtId="3" fontId="12" fillId="0" borderId="0" xfId="45" applyNumberFormat="1" applyFont="1" applyFill="1" applyBorder="1" applyAlignment="1" applyProtection="1">
      <alignment horizontal="center" vertical="center"/>
      <protection/>
    </xf>
    <xf numFmtId="0" fontId="12" fillId="0" borderId="16" xfId="0" applyFont="1" applyFill="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45" applyNumberFormat="1" applyFont="1" applyFill="1" applyBorder="1" applyAlignment="1" applyProtection="1">
      <alignment vertical="center"/>
      <protection/>
    </xf>
    <xf numFmtId="0" fontId="11" fillId="3" borderId="25" xfId="0" applyNumberFormat="1" applyFont="1" applyFill="1" applyBorder="1" applyAlignment="1" applyProtection="1">
      <alignment horizontal="center" vertical="top" wrapText="1"/>
      <protection/>
    </xf>
    <xf numFmtId="0" fontId="11" fillId="3" borderId="3" xfId="0" applyNumberFormat="1" applyFont="1" applyFill="1" applyBorder="1" applyAlignment="1" applyProtection="1">
      <alignment horizontal="center" vertical="top" wrapText="1"/>
      <protection/>
    </xf>
    <xf numFmtId="0" fontId="11" fillId="3" borderId="26" xfId="0" applyNumberFormat="1" applyFont="1" applyFill="1" applyBorder="1" applyAlignment="1" applyProtection="1">
      <alignment horizontal="center" vertical="top" wrapText="1"/>
      <protection/>
    </xf>
    <xf numFmtId="0" fontId="12" fillId="0" borderId="0" xfId="0" applyNumberFormat="1" applyFont="1" applyFill="1" applyBorder="1" applyAlignment="1" applyProtection="1">
      <alignment vertical="center" wrapText="1"/>
      <protection/>
    </xf>
    <xf numFmtId="0" fontId="11" fillId="3" borderId="16" xfId="0" applyNumberFormat="1" applyFont="1" applyFill="1" applyBorder="1" applyAlignment="1" applyProtection="1">
      <alignment horizontal="center" vertical="center"/>
      <protection/>
    </xf>
    <xf numFmtId="0" fontId="12" fillId="0" borderId="16" xfId="0" applyNumberFormat="1" applyFont="1" applyFill="1" applyBorder="1" applyAlignment="1" applyProtection="1">
      <alignment vertical="center" wrapText="1"/>
      <protection/>
    </xf>
    <xf numFmtId="3" fontId="12" fillId="0" borderId="16" xfId="45" applyNumberFormat="1" applyFont="1" applyFill="1" applyBorder="1" applyAlignment="1" applyProtection="1">
      <alignment vertical="center"/>
      <protection/>
    </xf>
    <xf numFmtId="0" fontId="11" fillId="3" borderId="10" xfId="0" applyNumberFormat="1" applyFont="1" applyFill="1" applyBorder="1" applyAlignment="1" applyProtection="1">
      <alignment vertical="center"/>
      <protection/>
    </xf>
    <xf numFmtId="3" fontId="12" fillId="3" borderId="20" xfId="0" applyNumberFormat="1" applyFont="1" applyFill="1" applyBorder="1" applyAlignment="1" applyProtection="1">
      <alignment vertical="center"/>
      <protection/>
    </xf>
    <xf numFmtId="3" fontId="12" fillId="3" borderId="20" xfId="45" applyNumberFormat="1" applyFont="1" applyFill="1" applyBorder="1" applyAlignment="1" applyProtection="1">
      <alignment vertical="center"/>
      <protection/>
    </xf>
    <xf numFmtId="3" fontId="12" fillId="3" borderId="11" xfId="45" applyNumberFormat="1" applyFont="1" applyFill="1" applyBorder="1" applyAlignment="1" applyProtection="1">
      <alignment vertical="center"/>
      <protection/>
    </xf>
    <xf numFmtId="3" fontId="11" fillId="3" borderId="16" xfId="45" applyNumberFormat="1" applyFont="1" applyFill="1" applyBorder="1" applyAlignment="1" applyProtection="1">
      <alignment vertical="center"/>
      <protection/>
    </xf>
    <xf numFmtId="3" fontId="11" fillId="0" borderId="16" xfId="45" applyNumberFormat="1" applyFont="1" applyFill="1" applyBorder="1" applyAlignment="1" applyProtection="1">
      <alignment horizontal="left" vertical="center"/>
      <protection/>
    </xf>
    <xf numFmtId="0" fontId="11" fillId="0" borderId="0" xfId="45" applyNumberFormat="1" applyFont="1" applyFill="1" applyBorder="1" applyAlignment="1" applyProtection="1">
      <alignment horizontal="center" vertical="center"/>
      <protection/>
    </xf>
    <xf numFmtId="0" fontId="12" fillId="0" borderId="10" xfId="0" applyNumberFormat="1" applyFont="1" applyFill="1" applyBorder="1" applyAlignment="1" applyProtection="1">
      <alignment vertical="center" wrapText="1"/>
      <protection/>
    </xf>
    <xf numFmtId="3" fontId="12" fillId="0" borderId="20" xfId="0" applyNumberFormat="1" applyFont="1" applyFill="1" applyBorder="1" applyAlignment="1" applyProtection="1">
      <alignment vertical="center"/>
      <protection/>
    </xf>
    <xf numFmtId="3" fontId="12" fillId="0" borderId="11" xfId="0" applyNumberFormat="1" applyFont="1" applyFill="1" applyBorder="1" applyAlignment="1" applyProtection="1">
      <alignment vertical="center"/>
      <protection/>
    </xf>
    <xf numFmtId="3" fontId="12" fillId="3" borderId="11" xfId="0" applyNumberFormat="1" applyFont="1" applyFill="1" applyBorder="1" applyAlignment="1" applyProtection="1">
      <alignment vertical="center"/>
      <protection/>
    </xf>
    <xf numFmtId="0" fontId="11" fillId="0" borderId="0" xfId="0" applyFont="1" applyBorder="1" applyAlignment="1" applyProtection="1">
      <alignment horizontal="left" vertical="center"/>
      <protection/>
    </xf>
    <xf numFmtId="0" fontId="12" fillId="0" borderId="0" xfId="0" applyFont="1" applyBorder="1" applyAlignment="1" applyProtection="1">
      <alignment horizontal="left" vertical="center"/>
      <protection/>
    </xf>
    <xf numFmtId="0" fontId="12" fillId="0" borderId="0" xfId="45" applyNumberFormat="1" applyFont="1" applyFill="1" applyBorder="1" applyAlignment="1" applyProtection="1">
      <alignment horizontal="left" vertical="center"/>
      <protection/>
    </xf>
    <xf numFmtId="0" fontId="12" fillId="0" borderId="0" xfId="0" applyFont="1" applyBorder="1" applyAlignment="1" applyProtection="1">
      <alignment horizontal="right" vertical="center" wrapText="1"/>
      <protection/>
    </xf>
    <xf numFmtId="0" fontId="13" fillId="0" borderId="0" xfId="0" applyFont="1" applyBorder="1" applyAlignment="1" applyProtection="1">
      <alignment horizontal="left" vertical="center" wrapText="1"/>
      <protection/>
    </xf>
    <xf numFmtId="0" fontId="12" fillId="0" borderId="0" xfId="0" applyFont="1" applyBorder="1" applyAlignment="1" applyProtection="1">
      <alignment horizontal="center" vertical="center" wrapText="1"/>
      <protection/>
    </xf>
    <xf numFmtId="0" fontId="12" fillId="0" borderId="0" xfId="0" applyNumberFormat="1" applyFont="1" applyBorder="1" applyAlignment="1" applyProtection="1">
      <alignment/>
      <protection/>
    </xf>
    <xf numFmtId="0" fontId="12" fillId="0" borderId="10" xfId="0" applyNumberFormat="1" applyFont="1" applyBorder="1" applyAlignment="1" applyProtection="1">
      <alignment/>
      <protection/>
    </xf>
    <xf numFmtId="0" fontId="12" fillId="0" borderId="20" xfId="0" applyNumberFormat="1" applyFont="1" applyBorder="1" applyAlignment="1" applyProtection="1">
      <alignment/>
      <protection/>
    </xf>
    <xf numFmtId="0" fontId="12" fillId="0" borderId="11" xfId="0" applyNumberFormat="1" applyFont="1" applyBorder="1" applyAlignment="1" applyProtection="1">
      <alignment/>
      <protection/>
    </xf>
    <xf numFmtId="0" fontId="11" fillId="3" borderId="10" xfId="0" applyNumberFormat="1" applyFont="1" applyFill="1" applyBorder="1" applyAlignment="1" applyProtection="1">
      <alignment/>
      <protection/>
    </xf>
    <xf numFmtId="0" fontId="11" fillId="3" borderId="20" xfId="0" applyNumberFormat="1" applyFont="1" applyFill="1" applyBorder="1" applyAlignment="1" applyProtection="1">
      <alignment/>
      <protection/>
    </xf>
    <xf numFmtId="0" fontId="11" fillId="3" borderId="11" xfId="0" applyNumberFormat="1" applyFont="1" applyFill="1" applyBorder="1" applyAlignment="1" applyProtection="1">
      <alignment/>
      <protection/>
    </xf>
    <xf numFmtId="3" fontId="12" fillId="0" borderId="0" xfId="0" applyNumberFormat="1" applyFont="1" applyBorder="1" applyAlignment="1" applyProtection="1">
      <alignment/>
      <protection/>
    </xf>
    <xf numFmtId="3" fontId="12" fillId="0" borderId="0" xfId="0" applyNumberFormat="1" applyFont="1" applyBorder="1" applyAlignment="1" applyProtection="1">
      <alignment vertical="center"/>
      <protection/>
    </xf>
    <xf numFmtId="0" fontId="12" fillId="0" borderId="0" xfId="0" applyFont="1" applyBorder="1" applyAlignment="1" applyProtection="1">
      <alignment horizontal="center" vertical="center"/>
      <protection/>
    </xf>
    <xf numFmtId="3" fontId="12" fillId="0" borderId="0" xfId="0" applyNumberFormat="1" applyFont="1" applyBorder="1" applyAlignment="1" applyProtection="1">
      <alignment horizontal="center" vertical="center"/>
      <protection/>
    </xf>
    <xf numFmtId="0" fontId="12" fillId="0" borderId="10" xfId="0" applyFont="1" applyBorder="1" applyAlignment="1" applyProtection="1">
      <alignment horizontal="left" vertical="center" wrapText="1"/>
      <protection/>
    </xf>
    <xf numFmtId="169" fontId="12" fillId="0" borderId="11" xfId="45" applyFont="1" applyBorder="1" applyAlignment="1" applyProtection="1">
      <alignment horizontal="center" vertical="center"/>
      <protection/>
    </xf>
    <xf numFmtId="0" fontId="11" fillId="3" borderId="10" xfId="0" applyFont="1" applyFill="1" applyBorder="1" applyAlignment="1" applyProtection="1">
      <alignment horizontal="left" vertical="center" wrapText="1"/>
      <protection/>
    </xf>
    <xf numFmtId="0" fontId="11" fillId="3" borderId="20" xfId="0" applyFont="1" applyFill="1" applyBorder="1" applyAlignment="1" applyProtection="1">
      <alignment horizontal="left" vertical="center" wrapText="1"/>
      <protection/>
    </xf>
    <xf numFmtId="0" fontId="13" fillId="0" borderId="0" xfId="0" applyFont="1" applyBorder="1" applyAlignment="1" applyProtection="1">
      <alignment vertical="center"/>
      <protection/>
    </xf>
    <xf numFmtId="0" fontId="11" fillId="3" borderId="5" xfId="0" applyFont="1" applyFill="1" applyBorder="1" applyAlignment="1" applyProtection="1">
      <alignment horizontal="center" vertical="center" wrapText="1"/>
      <protection/>
    </xf>
    <xf numFmtId="0" fontId="11" fillId="3" borderId="8" xfId="0" applyFont="1" applyFill="1" applyBorder="1" applyAlignment="1" applyProtection="1">
      <alignment horizontal="center" vertical="center" wrapText="1"/>
      <protection/>
    </xf>
    <xf numFmtId="0" fontId="12" fillId="3" borderId="8" xfId="0" applyFont="1" applyFill="1" applyBorder="1" applyAlignment="1" applyProtection="1">
      <alignment horizontal="center" vertical="center" wrapText="1"/>
      <protection/>
    </xf>
    <xf numFmtId="0" fontId="12" fillId="3" borderId="8" xfId="0" applyFont="1" applyFill="1" applyBorder="1" applyAlignment="1" applyProtection="1">
      <alignment horizontal="center" vertical="center"/>
      <protection/>
    </xf>
    <xf numFmtId="0" fontId="12" fillId="3" borderId="12"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wrapText="1"/>
      <protection/>
    </xf>
    <xf numFmtId="3" fontId="12" fillId="0" borderId="10" xfId="0" applyNumberFormat="1" applyFont="1" applyBorder="1" applyAlignment="1" applyProtection="1">
      <alignment vertical="center" wrapText="1"/>
      <protection/>
    </xf>
    <xf numFmtId="3" fontId="12" fillId="0" borderId="11" xfId="0" applyNumberFormat="1" applyFont="1" applyBorder="1" applyAlignment="1" applyProtection="1">
      <alignment vertical="center"/>
      <protection/>
    </xf>
    <xf numFmtId="3" fontId="12" fillId="0" borderId="16" xfId="19" applyNumberFormat="1" applyFont="1" applyFill="1" applyBorder="1" applyAlignment="1" applyProtection="1">
      <alignment vertical="center"/>
      <protection/>
    </xf>
    <xf numFmtId="3" fontId="12" fillId="0" borderId="10" xfId="0" applyNumberFormat="1" applyFont="1" applyBorder="1" applyAlignment="1" applyProtection="1">
      <alignment vertical="center"/>
      <protection/>
    </xf>
    <xf numFmtId="3" fontId="12" fillId="0" borderId="0" xfId="0" applyNumberFormat="1" applyFont="1" applyFill="1" applyBorder="1" applyAlignment="1" applyProtection="1">
      <alignment vertical="center" wrapText="1"/>
      <protection/>
    </xf>
    <xf numFmtId="3" fontId="12" fillId="0" borderId="0" xfId="0" applyNumberFormat="1" applyFont="1" applyFill="1" applyBorder="1" applyAlignment="1" applyProtection="1">
      <alignment vertical="center"/>
      <protection/>
    </xf>
    <xf numFmtId="182" fontId="12" fillId="0" borderId="0" xfId="19" applyNumberFormat="1" applyFont="1" applyFill="1" applyBorder="1" applyAlignment="1" applyProtection="1">
      <alignment vertical="center"/>
      <protection/>
    </xf>
    <xf numFmtId="3" fontId="12" fillId="0" borderId="0" xfId="45" applyNumberFormat="1" applyFont="1" applyFill="1" applyBorder="1" applyAlignment="1" applyProtection="1">
      <alignment vertical="center"/>
      <protection/>
    </xf>
    <xf numFmtId="3" fontId="11" fillId="0" borderId="0" xfId="0" applyNumberFormat="1" applyFont="1" applyFill="1" applyBorder="1" applyAlignment="1" applyProtection="1">
      <alignment vertical="center"/>
      <protection/>
    </xf>
    <xf numFmtId="0" fontId="12" fillId="0" borderId="11" xfId="0" applyFont="1" applyBorder="1" applyAlignment="1" applyProtection="1">
      <alignment vertical="center"/>
      <protection/>
    </xf>
    <xf numFmtId="0" fontId="11" fillId="3" borderId="3" xfId="0" applyFont="1" applyFill="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1" fillId="0" borderId="6" xfId="0" applyFont="1" applyFill="1" applyBorder="1" applyAlignment="1" applyProtection="1">
      <alignment horizontal="center" vertical="center"/>
      <protection/>
    </xf>
    <xf numFmtId="49" fontId="12" fillId="0" borderId="16" xfId="0" applyNumberFormat="1" applyFont="1" applyBorder="1" applyAlignment="1" applyProtection="1">
      <alignment horizontal="center" vertical="center" wrapText="1"/>
      <protection/>
    </xf>
    <xf numFmtId="3" fontId="12" fillId="0" borderId="16" xfId="45" applyNumberFormat="1" applyFont="1" applyBorder="1" applyAlignment="1" applyProtection="1">
      <alignment vertical="center"/>
      <protection/>
    </xf>
    <xf numFmtId="0" fontId="12" fillId="0" borderId="11" xfId="0" applyFont="1" applyBorder="1" applyAlignment="1" applyProtection="1">
      <alignment horizontal="left" vertical="center" wrapText="1"/>
      <protection/>
    </xf>
    <xf numFmtId="0" fontId="12" fillId="0" borderId="10" xfId="0" applyFont="1" applyBorder="1" applyAlignment="1" applyProtection="1">
      <alignment vertical="center"/>
      <protection/>
    </xf>
    <xf numFmtId="0" fontId="12" fillId="0" borderId="20" xfId="0" applyFont="1" applyBorder="1" applyAlignment="1" applyProtection="1">
      <alignment vertical="center"/>
      <protection/>
    </xf>
    <xf numFmtId="49" fontId="12" fillId="0" borderId="0" xfId="0" applyNumberFormat="1" applyFont="1" applyBorder="1" applyAlignment="1" applyProtection="1">
      <alignment horizontal="left" vertical="center" wrapText="1"/>
      <protection/>
    </xf>
    <xf numFmtId="0" fontId="12" fillId="0" borderId="0" xfId="0" applyFont="1" applyBorder="1" applyAlignment="1" applyProtection="1">
      <alignment horizontal="right" vertical="center"/>
      <protection/>
    </xf>
    <xf numFmtId="0" fontId="13" fillId="0" borderId="13" xfId="35" applyFont="1" applyFill="1" applyBorder="1" applyAlignment="1" applyProtection="1">
      <alignment vertical="top" wrapText="1"/>
      <protection locked="0"/>
    </xf>
    <xf numFmtId="37" fontId="12" fillId="0" borderId="11" xfId="35" applyNumberFormat="1" applyFont="1" applyFill="1" applyBorder="1" applyAlignment="1" applyProtection="1">
      <alignment vertical="center"/>
      <protection locked="0"/>
    </xf>
    <xf numFmtId="37" fontId="12" fillId="0" borderId="27" xfId="35" applyNumberFormat="1" applyFont="1" applyFill="1" applyBorder="1" applyAlignment="1" applyProtection="1">
      <alignment vertical="center"/>
      <protection locked="0"/>
    </xf>
    <xf numFmtId="37" fontId="12" fillId="0" borderId="0" xfId="35" applyNumberFormat="1" applyFont="1" applyFill="1" applyBorder="1" applyAlignment="1" applyProtection="1">
      <alignment vertical="center"/>
      <protection locked="0"/>
    </xf>
    <xf numFmtId="37" fontId="12" fillId="0" borderId="28" xfId="35" applyNumberFormat="1" applyFont="1" applyFill="1" applyBorder="1" applyAlignment="1" applyProtection="1">
      <alignment vertical="center"/>
      <protection locked="0"/>
    </xf>
    <xf numFmtId="37" fontId="12" fillId="0" borderId="28" xfId="35" applyNumberFormat="1" applyFont="1" applyFill="1" applyBorder="1" applyAlignment="1" applyProtection="1">
      <alignment horizontal="right" vertical="center"/>
      <protection locked="0"/>
    </xf>
    <xf numFmtId="37" fontId="12" fillId="0" borderId="20" xfId="35" applyNumberFormat="1" applyFont="1" applyFill="1" applyBorder="1" applyAlignment="1" applyProtection="1">
      <alignment vertical="center"/>
      <protection locked="0"/>
    </xf>
    <xf numFmtId="37" fontId="12" fillId="0" borderId="16" xfId="35" applyNumberFormat="1" applyFont="1" applyFill="1" applyBorder="1" applyAlignment="1" applyProtection="1">
      <alignment vertical="center"/>
      <protection locked="0"/>
    </xf>
    <xf numFmtId="0" fontId="12" fillId="0" borderId="0" xfId="0" applyNumberFormat="1" applyFont="1" applyBorder="1" applyAlignment="1" applyProtection="1">
      <alignment horizontal="left" vertical="top"/>
      <protection/>
    </xf>
    <xf numFmtId="0" fontId="12" fillId="3" borderId="2" xfId="0" applyFont="1" applyFill="1" applyBorder="1" applyAlignment="1" applyProtection="1">
      <alignment vertical="top" wrapText="1"/>
      <protection/>
    </xf>
    <xf numFmtId="0" fontId="12" fillId="0" borderId="0" xfId="35" applyFont="1" applyFill="1" applyAlignment="1" applyProtection="1">
      <alignment vertical="center"/>
      <protection/>
    </xf>
    <xf numFmtId="0" fontId="11" fillId="3" borderId="29" xfId="0" applyFont="1" applyFill="1" applyBorder="1" applyAlignment="1" applyProtection="1">
      <alignment horizontal="center" vertical="center" wrapText="1"/>
      <protection/>
    </xf>
    <xf numFmtId="0" fontId="12" fillId="3" borderId="2" xfId="0" applyFont="1" applyFill="1" applyBorder="1" applyAlignment="1" applyProtection="1">
      <alignment vertical="center"/>
      <protection/>
    </xf>
    <xf numFmtId="0" fontId="12" fillId="3" borderId="30" xfId="0" applyFont="1" applyFill="1" applyBorder="1" applyAlignment="1" applyProtection="1">
      <alignment vertical="center"/>
      <protection/>
    </xf>
    <xf numFmtId="0" fontId="12" fillId="0" borderId="0" xfId="0" applyFont="1" applyFill="1" applyBorder="1" applyAlignment="1" applyProtection="1">
      <alignment horizontal="left" vertical="center" wrapText="1"/>
      <protection/>
    </xf>
    <xf numFmtId="0" fontId="11" fillId="0" borderId="0" xfId="0" applyFont="1" applyFill="1" applyBorder="1" applyAlignment="1" applyProtection="1">
      <alignment horizontal="left" vertical="center" wrapText="1"/>
      <protection/>
    </xf>
    <xf numFmtId="49" fontId="12" fillId="0" borderId="16" xfId="45" applyNumberFormat="1" applyFont="1" applyFill="1" applyBorder="1" applyAlignment="1" applyProtection="1">
      <alignment horizontal="center" vertical="center"/>
      <protection locked="0"/>
    </xf>
    <xf numFmtId="0" fontId="12" fillId="0" borderId="0" xfId="0" applyFont="1" applyFill="1" applyBorder="1" applyAlignment="1" applyProtection="1">
      <alignment horizontal="right" vertical="center"/>
      <protection/>
    </xf>
    <xf numFmtId="0" fontId="11" fillId="0" borderId="0" xfId="0" applyFont="1" applyFill="1" applyBorder="1" applyAlignment="1" applyProtection="1">
      <alignment horizontal="center" vertical="center" wrapText="1"/>
      <protection/>
    </xf>
    <xf numFmtId="49" fontId="12" fillId="0" borderId="11" xfId="0" applyNumberFormat="1" applyFont="1" applyBorder="1" applyAlignment="1" applyProtection="1">
      <alignment horizontal="center" vertical="center" wrapText="1"/>
      <protection/>
    </xf>
    <xf numFmtId="49" fontId="11" fillId="3" borderId="11" xfId="0" applyNumberFormat="1" applyFont="1" applyFill="1" applyBorder="1" applyAlignment="1" applyProtection="1">
      <alignment horizontal="center" vertical="center" wrapText="1"/>
      <protection/>
    </xf>
    <xf numFmtId="3" fontId="11" fillId="3" borderId="18" xfId="19" applyNumberFormat="1" applyFont="1" applyFill="1" applyBorder="1" applyAlignment="1" applyProtection="1">
      <alignment vertical="center"/>
      <protection/>
    </xf>
    <xf numFmtId="0" fontId="11" fillId="0" borderId="0" xfId="0" applyNumberFormat="1" applyFont="1" applyAlignment="1" applyProtection="1">
      <alignment horizontal="left"/>
      <protection/>
    </xf>
    <xf numFmtId="0" fontId="11" fillId="0" borderId="0" xfId="0" applyFont="1" applyAlignment="1" applyProtection="1">
      <alignment vertical="center"/>
      <protection/>
    </xf>
    <xf numFmtId="0" fontId="11"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vertical="center" wrapText="1"/>
      <protection/>
    </xf>
    <xf numFmtId="0" fontId="11" fillId="0" borderId="0" xfId="34" applyFont="1" applyAlignment="1" applyProtection="1">
      <alignment horizontal="left"/>
      <protection/>
    </xf>
    <xf numFmtId="0" fontId="11" fillId="0" borderId="0" xfId="34" applyFont="1" applyAlignment="1" applyProtection="1">
      <alignment vertical="center"/>
      <protection/>
    </xf>
    <xf numFmtId="0" fontId="12" fillId="0" borderId="31" xfId="0" applyFont="1" applyBorder="1" applyAlignment="1" applyProtection="1">
      <alignment vertical="center"/>
      <protection/>
    </xf>
    <xf numFmtId="0" fontId="12" fillId="0" borderId="24" xfId="0" applyFont="1" applyBorder="1" applyAlignment="1" applyProtection="1">
      <alignment/>
      <protection/>
    </xf>
    <xf numFmtId="37" fontId="12" fillId="0" borderId="0" xfId="0" applyNumberFormat="1" applyFont="1" applyFill="1" applyBorder="1" applyAlignment="1" applyProtection="1">
      <alignment vertical="center"/>
      <protection/>
    </xf>
    <xf numFmtId="0" fontId="17" fillId="0" borderId="0" xfId="0" applyFont="1" applyBorder="1" applyAlignment="1" applyProtection="1">
      <alignment horizontal="left"/>
      <protection/>
    </xf>
    <xf numFmtId="0" fontId="17" fillId="0" borderId="0" xfId="0" applyFont="1" applyBorder="1" applyAlignment="1" applyProtection="1">
      <alignment/>
      <protection/>
    </xf>
    <xf numFmtId="0" fontId="17" fillId="0" borderId="0" xfId="0" applyFont="1" applyAlignment="1" applyProtection="1">
      <alignment/>
      <protection/>
    </xf>
    <xf numFmtId="37" fontId="17" fillId="0" borderId="0" xfId="0" applyNumberFormat="1" applyFont="1" applyFill="1" applyBorder="1" applyAlignment="1" applyProtection="1">
      <alignment vertical="center"/>
      <protection/>
    </xf>
    <xf numFmtId="0" fontId="18" fillId="0" borderId="0" xfId="0" applyFont="1" applyBorder="1" applyAlignment="1" applyProtection="1">
      <alignment/>
      <protection/>
    </xf>
    <xf numFmtId="0" fontId="17" fillId="0" borderId="0" xfId="0" applyFont="1" applyFill="1" applyBorder="1" applyAlignment="1" applyProtection="1">
      <alignment/>
      <protection/>
    </xf>
    <xf numFmtId="0" fontId="17" fillId="0" borderId="0" xfId="0" applyFont="1" applyFill="1" applyAlignment="1" applyProtection="1">
      <alignment/>
      <protection/>
    </xf>
    <xf numFmtId="0" fontId="12" fillId="0" borderId="0" xfId="0" applyFont="1" applyFill="1" applyBorder="1" applyAlignment="1" applyProtection="1">
      <alignment/>
      <protection/>
    </xf>
    <xf numFmtId="0" fontId="12" fillId="0" borderId="0" xfId="0" applyFont="1" applyFill="1" applyAlignment="1" applyProtection="1">
      <alignment/>
      <protection hidden="1"/>
    </xf>
    <xf numFmtId="0" fontId="0" fillId="0" borderId="0" xfId="0" applyFill="1" applyAlignment="1" applyProtection="1">
      <alignment/>
      <protection hidden="1"/>
    </xf>
    <xf numFmtId="0" fontId="19" fillId="0" borderId="0" xfId="0" applyFont="1" applyFill="1" applyAlignment="1" applyProtection="1">
      <alignment/>
      <protection/>
    </xf>
    <xf numFmtId="187" fontId="11" fillId="0" borderId="16" xfId="0" applyNumberFormat="1" applyFont="1" applyFill="1" applyBorder="1" applyAlignment="1" applyProtection="1">
      <alignment horizontal="left"/>
      <protection locked="0"/>
    </xf>
    <xf numFmtId="0" fontId="13" fillId="0" borderId="0" xfId="0" applyFont="1" applyFill="1" applyAlignment="1" applyProtection="1">
      <alignment/>
      <protection hidden="1"/>
    </xf>
    <xf numFmtId="0" fontId="11" fillId="0" borderId="16" xfId="0" applyFont="1" applyFill="1" applyBorder="1" applyAlignment="1" applyProtection="1">
      <alignment horizontal="left"/>
      <protection locked="0"/>
    </xf>
    <xf numFmtId="0" fontId="11" fillId="0" borderId="23" xfId="0" applyFont="1" applyFill="1" applyBorder="1" applyAlignment="1" applyProtection="1">
      <alignment horizontal="left"/>
      <protection locked="0"/>
    </xf>
    <xf numFmtId="0" fontId="11" fillId="0" borderId="28" xfId="0" applyFont="1" applyFill="1" applyBorder="1" applyAlignment="1" applyProtection="1">
      <alignment horizontal="left"/>
      <protection locked="0"/>
    </xf>
    <xf numFmtId="0" fontId="11" fillId="0" borderId="24" xfId="0" applyFont="1" applyFill="1" applyBorder="1" applyAlignment="1" applyProtection="1">
      <alignment horizontal="left"/>
      <protection locked="0"/>
    </xf>
    <xf numFmtId="0" fontId="20" fillId="0" borderId="0" xfId="0" applyFont="1" applyFill="1" applyAlignment="1" applyProtection="1">
      <alignment/>
      <protection/>
    </xf>
    <xf numFmtId="0" fontId="21" fillId="0" borderId="0" xfId="0" applyFont="1" applyFill="1" applyAlignment="1" applyProtection="1">
      <alignment/>
      <protection/>
    </xf>
    <xf numFmtId="0" fontId="21" fillId="0" borderId="0" xfId="0" applyFont="1" applyFill="1" applyAlignment="1" applyProtection="1">
      <alignment/>
      <protection hidden="1"/>
    </xf>
    <xf numFmtId="0" fontId="22" fillId="0" borderId="0" xfId="0" applyFont="1" applyFill="1" applyAlignment="1" applyProtection="1">
      <alignment/>
      <protection/>
    </xf>
    <xf numFmtId="0" fontId="22" fillId="0" borderId="0" xfId="0" applyFont="1" applyFill="1" applyAlignment="1" applyProtection="1">
      <alignment/>
      <protection hidden="1"/>
    </xf>
    <xf numFmtId="0" fontId="0" fillId="0" borderId="0" xfId="0" applyFill="1" applyAlignment="1" applyProtection="1">
      <alignment/>
      <protection/>
    </xf>
    <xf numFmtId="0" fontId="0" fillId="0" borderId="0" xfId="0" applyFill="1" applyAlignment="1">
      <alignment/>
    </xf>
    <xf numFmtId="3" fontId="12" fillId="0" borderId="16" xfId="45" applyNumberFormat="1" applyFont="1" applyFill="1" applyBorder="1" applyAlignment="1" applyProtection="1">
      <alignment horizontal="right" vertical="center"/>
      <protection locked="0"/>
    </xf>
    <xf numFmtId="0" fontId="13" fillId="0" borderId="0" xfId="0" applyFont="1" applyFill="1" applyBorder="1" applyAlignment="1" applyProtection="1">
      <alignment vertical="center"/>
      <protection/>
    </xf>
    <xf numFmtId="0" fontId="11" fillId="0" borderId="11" xfId="0" applyFont="1" applyFill="1" applyBorder="1" applyAlignment="1" applyProtection="1">
      <alignment horizontal="center" vertical="center"/>
      <protection locked="0"/>
    </xf>
    <xf numFmtId="0" fontId="12" fillId="0" borderId="0" xfId="34" applyFont="1" applyFill="1" applyAlignment="1" applyProtection="1">
      <alignment horizontal="center"/>
      <protection/>
    </xf>
    <xf numFmtId="0" fontId="12" fillId="0" borderId="0" xfId="34" applyFont="1" applyFill="1" applyAlignment="1" applyProtection="1">
      <alignment horizontal="left"/>
      <protection/>
    </xf>
    <xf numFmtId="0" fontId="12" fillId="0" borderId="0" xfId="34" applyFont="1" applyFill="1" applyAlignment="1" applyProtection="1">
      <alignment/>
      <protection/>
    </xf>
    <xf numFmtId="0" fontId="11" fillId="0" borderId="0" xfId="34" applyFont="1" applyFill="1" applyBorder="1" applyAlignment="1" applyProtection="1">
      <alignment/>
      <protection/>
    </xf>
    <xf numFmtId="0" fontId="12" fillId="0" borderId="0" xfId="34" applyFont="1" applyFill="1" applyProtection="1">
      <alignment/>
      <protection/>
    </xf>
    <xf numFmtId="0" fontId="12" fillId="0" borderId="32" xfId="0" applyFont="1" applyBorder="1" applyAlignment="1" applyProtection="1">
      <alignment horizontal="center" wrapText="1"/>
      <protection/>
    </xf>
    <xf numFmtId="0" fontId="12" fillId="0" borderId="33" xfId="0" applyFont="1" applyBorder="1" applyAlignment="1" applyProtection="1">
      <alignment horizontal="center" wrapText="1"/>
      <protection/>
    </xf>
    <xf numFmtId="0" fontId="11" fillId="0" borderId="10" xfId="0" applyFont="1" applyBorder="1" applyAlignment="1" applyProtection="1">
      <alignment/>
      <protection/>
    </xf>
    <xf numFmtId="0" fontId="12" fillId="0" borderId="20" xfId="0" applyFont="1" applyBorder="1" applyAlignment="1" applyProtection="1">
      <alignment/>
      <protection/>
    </xf>
    <xf numFmtId="37" fontId="12" fillId="0" borderId="10" xfId="0" applyNumberFormat="1" applyFont="1" applyFill="1" applyBorder="1" applyAlignment="1" applyProtection="1">
      <alignment horizontal="center" vertical="center"/>
      <protection/>
    </xf>
    <xf numFmtId="0" fontId="12" fillId="0" borderId="19" xfId="0" applyFont="1" applyBorder="1" applyAlignment="1" applyProtection="1">
      <alignment/>
      <protection/>
    </xf>
    <xf numFmtId="0" fontId="12" fillId="0" borderId="24" xfId="0" applyFont="1" applyBorder="1" applyAlignment="1" applyProtection="1">
      <alignment/>
      <protection/>
    </xf>
    <xf numFmtId="0" fontId="12" fillId="0" borderId="34" xfId="0" applyFont="1" applyBorder="1" applyAlignment="1" applyProtection="1">
      <alignment horizontal="center" wrapText="1"/>
      <protection/>
    </xf>
    <xf numFmtId="0" fontId="11" fillId="0" borderId="11" xfId="35" applyFont="1" applyBorder="1" applyAlignment="1" applyProtection="1">
      <alignment horizontal="left" vertical="center"/>
      <protection/>
    </xf>
    <xf numFmtId="187" fontId="12" fillId="0" borderId="0" xfId="0" applyNumberFormat="1" applyFont="1" applyBorder="1" applyAlignment="1" applyProtection="1">
      <alignment horizontal="center" wrapText="1"/>
      <protection/>
    </xf>
    <xf numFmtId="0" fontId="12" fillId="0" borderId="10" xfId="0" applyFont="1" applyBorder="1" applyAlignment="1" applyProtection="1">
      <alignment horizontal="left" wrapText="1"/>
      <protection/>
    </xf>
    <xf numFmtId="0" fontId="12" fillId="0" borderId="11" xfId="0" applyFont="1" applyBorder="1" applyAlignment="1" applyProtection="1">
      <alignment/>
      <protection/>
    </xf>
    <xf numFmtId="199" fontId="11" fillId="0" borderId="35" xfId="39" applyFont="1" applyFill="1" applyBorder="1" applyAlignment="1" applyProtection="1">
      <alignment vertical="center"/>
      <protection/>
    </xf>
    <xf numFmtId="0" fontId="0" fillId="0" borderId="36" xfId="0" applyBorder="1" applyAlignment="1" applyProtection="1">
      <alignment/>
      <protection/>
    </xf>
    <xf numFmtId="37" fontId="12" fillId="0" borderId="10" xfId="35" applyNumberFormat="1" applyFont="1" applyFill="1" applyBorder="1" applyAlignment="1" applyProtection="1">
      <alignment horizontal="left" vertical="center"/>
      <protection locked="0"/>
    </xf>
    <xf numFmtId="37" fontId="12" fillId="0" borderId="20" xfId="35" applyNumberFormat="1" applyFont="1" applyFill="1" applyBorder="1" applyAlignment="1" applyProtection="1">
      <alignment horizontal="left" vertical="center"/>
      <protection locked="0"/>
    </xf>
    <xf numFmtId="37" fontId="12" fillId="0" borderId="11" xfId="35" applyNumberFormat="1" applyFont="1" applyFill="1" applyBorder="1" applyAlignment="1" applyProtection="1">
      <alignment horizontal="left" vertical="center"/>
      <protection locked="0"/>
    </xf>
    <xf numFmtId="0" fontId="12" fillId="0" borderId="31" xfId="0" applyFont="1" applyBorder="1" applyAlignment="1" applyProtection="1">
      <alignment vertical="center"/>
      <protection/>
    </xf>
    <xf numFmtId="0" fontId="11" fillId="0" borderId="19" xfId="0" applyFont="1" applyFill="1" applyBorder="1" applyAlignment="1" applyProtection="1">
      <alignment horizontal="left"/>
      <protection locked="0"/>
    </xf>
    <xf numFmtId="0" fontId="11" fillId="0" borderId="31" xfId="0" applyFont="1" applyFill="1" applyBorder="1" applyAlignment="1" applyProtection="1">
      <alignment horizontal="left"/>
      <protection locked="0"/>
    </xf>
    <xf numFmtId="0" fontId="11" fillId="0" borderId="0" xfId="0" applyFont="1" applyFill="1" applyBorder="1" applyAlignment="1" applyProtection="1">
      <alignment horizontal="left"/>
      <protection locked="0"/>
    </xf>
    <xf numFmtId="0" fontId="11" fillId="0" borderId="27" xfId="0" applyFont="1" applyFill="1" applyBorder="1" applyAlignment="1" applyProtection="1">
      <alignment horizontal="left"/>
      <protection locked="0"/>
    </xf>
    <xf numFmtId="0" fontId="12" fillId="0" borderId="0" xfId="0" applyFont="1" applyFill="1" applyAlignment="1" applyProtection="1">
      <alignment wrapText="1"/>
      <protection/>
    </xf>
    <xf numFmtId="0" fontId="0" fillId="0" borderId="0" xfId="0" applyAlignment="1" applyProtection="1">
      <alignment/>
      <protection/>
    </xf>
    <xf numFmtId="0" fontId="11" fillId="0" borderId="21" xfId="0" applyFont="1" applyFill="1" applyBorder="1" applyAlignment="1" applyProtection="1">
      <alignment horizontal="left"/>
      <protection locked="0"/>
    </xf>
    <xf numFmtId="0" fontId="11" fillId="0" borderId="22" xfId="0" applyFont="1" applyFill="1" applyBorder="1" applyAlignment="1" applyProtection="1">
      <alignment horizontal="left"/>
      <protection locked="0"/>
    </xf>
    <xf numFmtId="37" fontId="12" fillId="0" borderId="10" xfId="35" applyNumberFormat="1" applyFont="1" applyFill="1" applyBorder="1" applyAlignment="1" applyProtection="1">
      <alignment horizontal="center" vertical="center"/>
      <protection locked="0"/>
    </xf>
    <xf numFmtId="37" fontId="12" fillId="0" borderId="20" xfId="35" applyNumberFormat="1" applyFont="1" applyFill="1" applyBorder="1" applyAlignment="1" applyProtection="1">
      <alignment horizontal="center" vertical="center"/>
      <protection locked="0"/>
    </xf>
    <xf numFmtId="37" fontId="12" fillId="0" borderId="11" xfId="35" applyNumberFormat="1" applyFont="1" applyFill="1" applyBorder="1" applyAlignment="1" applyProtection="1">
      <alignment horizontal="center" vertical="center"/>
      <protection locked="0"/>
    </xf>
    <xf numFmtId="37" fontId="12" fillId="0" borderId="20" xfId="35" applyNumberFormat="1" applyFont="1" applyFill="1" applyBorder="1" applyAlignment="1" applyProtection="1">
      <alignment horizontal="right" vertical="center"/>
      <protection locked="0"/>
    </xf>
    <xf numFmtId="0" fontId="12" fillId="0" borderId="10" xfId="35" applyFont="1" applyBorder="1" applyAlignment="1" applyProtection="1">
      <alignment horizontal="left" vertical="center"/>
      <protection/>
    </xf>
    <xf numFmtId="0" fontId="12" fillId="0" borderId="20" xfId="35" applyFont="1" applyBorder="1" applyAlignment="1" applyProtection="1">
      <alignment horizontal="left" vertical="center"/>
      <protection/>
    </xf>
    <xf numFmtId="0" fontId="12" fillId="0" borderId="11" xfId="35" applyFont="1" applyBorder="1" applyAlignment="1" applyProtection="1">
      <alignment horizontal="left" vertical="center"/>
      <protection/>
    </xf>
    <xf numFmtId="0" fontId="11" fillId="0" borderId="10" xfId="35" applyFont="1" applyBorder="1" applyAlignment="1" applyProtection="1">
      <alignment horizontal="left" vertical="center"/>
      <protection/>
    </xf>
    <xf numFmtId="0" fontId="11" fillId="0" borderId="20" xfId="35" applyFont="1" applyBorder="1" applyAlignment="1" applyProtection="1">
      <alignment horizontal="left" vertical="center"/>
      <protection/>
    </xf>
    <xf numFmtId="37" fontId="12" fillId="0" borderId="11" xfId="0" applyNumberFormat="1" applyFont="1" applyFill="1" applyBorder="1" applyAlignment="1" applyProtection="1">
      <alignment horizontal="center" vertical="center"/>
      <protection/>
    </xf>
    <xf numFmtId="0" fontId="11" fillId="0" borderId="0" xfId="0" applyFont="1" applyBorder="1" applyAlignment="1" applyProtection="1">
      <alignment horizontal="left" vertical="center" wrapText="1"/>
      <protection/>
    </xf>
    <xf numFmtId="0" fontId="12" fillId="0" borderId="0" xfId="0" applyFont="1" applyBorder="1" applyAlignment="1" applyProtection="1">
      <alignment wrapText="1"/>
      <protection/>
    </xf>
    <xf numFmtId="0" fontId="12" fillId="0" borderId="0" xfId="0" applyFont="1" applyBorder="1" applyAlignment="1" applyProtection="1">
      <alignment/>
      <protection/>
    </xf>
    <xf numFmtId="0" fontId="12" fillId="0" borderId="9" xfId="0" applyFont="1" applyBorder="1" applyAlignment="1" applyProtection="1">
      <alignment/>
      <protection/>
    </xf>
    <xf numFmtId="0" fontId="12" fillId="0" borderId="0" xfId="0" applyFont="1" applyBorder="1" applyAlignment="1" applyProtection="1">
      <alignment horizontal="justify" vertical="top" wrapText="1"/>
      <protection/>
    </xf>
    <xf numFmtId="37" fontId="12" fillId="0" borderId="21" xfId="35" applyNumberFormat="1" applyFont="1" applyFill="1" applyBorder="1" applyAlignment="1" applyProtection="1">
      <alignment horizontal="center" vertical="center"/>
      <protection locked="0"/>
    </xf>
    <xf numFmtId="37" fontId="12" fillId="0" borderId="22" xfId="35" applyNumberFormat="1" applyFont="1" applyFill="1" applyBorder="1" applyAlignment="1" applyProtection="1">
      <alignment horizontal="center" vertical="center"/>
      <protection locked="0"/>
    </xf>
    <xf numFmtId="37" fontId="12" fillId="0" borderId="23" xfId="35" applyNumberFormat="1" applyFont="1" applyFill="1" applyBorder="1" applyAlignment="1" applyProtection="1">
      <alignment horizontal="center" vertical="center"/>
      <protection locked="0"/>
    </xf>
    <xf numFmtId="0" fontId="12" fillId="0" borderId="0" xfId="35" applyFont="1" applyBorder="1" applyAlignment="1" applyProtection="1">
      <alignment horizontal="left" vertical="center"/>
      <protection/>
    </xf>
    <xf numFmtId="15" fontId="12" fillId="0" borderId="10" xfId="35" applyNumberFormat="1" applyFont="1" applyFill="1" applyBorder="1" applyAlignment="1" applyProtection="1" quotePrefix="1">
      <alignment horizontal="right" vertical="center"/>
      <protection locked="0"/>
    </xf>
    <xf numFmtId="15" fontId="12" fillId="0" borderId="20" xfId="35" applyNumberFormat="1" applyFont="1" applyFill="1" applyBorder="1" applyAlignment="1" applyProtection="1" quotePrefix="1">
      <alignment horizontal="right" vertical="center"/>
      <protection locked="0"/>
    </xf>
    <xf numFmtId="37" fontId="12" fillId="0" borderId="22" xfId="35" applyNumberFormat="1" applyFont="1" applyFill="1" applyBorder="1" applyAlignment="1" applyProtection="1">
      <alignment horizontal="left" vertical="center"/>
      <protection locked="0"/>
    </xf>
    <xf numFmtId="37" fontId="12" fillId="0" borderId="0" xfId="35" applyNumberFormat="1" applyFont="1" applyFill="1" applyBorder="1" applyAlignment="1" applyProtection="1">
      <alignment horizontal="left" vertical="center"/>
      <protection locked="0"/>
    </xf>
    <xf numFmtId="0" fontId="12" fillId="0" borderId="0" xfId="0" applyFont="1" applyBorder="1" applyAlignment="1" applyProtection="1">
      <alignment horizontal="left" wrapText="1"/>
      <protection/>
    </xf>
    <xf numFmtId="0" fontId="11" fillId="0" borderId="22" xfId="35" applyFont="1" applyBorder="1" applyAlignment="1" applyProtection="1">
      <alignment horizontal="left" vertical="center"/>
      <protection/>
    </xf>
    <xf numFmtId="0" fontId="11" fillId="0" borderId="0" xfId="0" applyFont="1" applyBorder="1" applyAlignment="1" applyProtection="1">
      <alignment horizontal="left"/>
      <protection/>
    </xf>
    <xf numFmtId="0" fontId="12" fillId="0" borderId="0" xfId="0" applyFont="1" applyAlignment="1" applyProtection="1">
      <alignment/>
      <protection/>
    </xf>
    <xf numFmtId="0" fontId="11" fillId="0" borderId="0" xfId="0" applyFont="1" applyBorder="1" applyAlignment="1" applyProtection="1">
      <alignment vertical="center" wrapText="1"/>
      <protection/>
    </xf>
    <xf numFmtId="0" fontId="11" fillId="3" borderId="21" xfId="33" applyFont="1" applyFill="1" applyBorder="1" applyAlignment="1" applyProtection="1">
      <alignment horizontal="left" vertical="center"/>
      <protection/>
    </xf>
    <xf numFmtId="0" fontId="11" fillId="3" borderId="22" xfId="33" applyFont="1" applyFill="1" applyBorder="1" applyAlignment="1" applyProtection="1">
      <alignment horizontal="left" vertical="center"/>
      <protection/>
    </xf>
    <xf numFmtId="0" fontId="12" fillId="3" borderId="22" xfId="0" applyFont="1" applyFill="1" applyBorder="1" applyAlignment="1" applyProtection="1">
      <alignment/>
      <protection/>
    </xf>
    <xf numFmtId="0" fontId="12" fillId="0" borderId="22" xfId="0" applyFont="1" applyBorder="1" applyAlignment="1" applyProtection="1">
      <alignment/>
      <protection/>
    </xf>
    <xf numFmtId="49" fontId="11" fillId="0" borderId="34" xfId="0" applyNumberFormat="1" applyFont="1" applyBorder="1" applyAlignment="1" applyProtection="1">
      <alignment horizontal="center" wrapText="1"/>
      <protection/>
    </xf>
    <xf numFmtId="49" fontId="12" fillId="0" borderId="32" xfId="0" applyNumberFormat="1" applyFont="1" applyBorder="1" applyAlignment="1" applyProtection="1">
      <alignment horizontal="center" wrapText="1"/>
      <protection/>
    </xf>
    <xf numFmtId="49" fontId="12" fillId="0" borderId="33" xfId="0" applyNumberFormat="1" applyFont="1" applyBorder="1" applyAlignment="1" applyProtection="1">
      <alignment horizontal="center" wrapText="1"/>
      <protection/>
    </xf>
    <xf numFmtId="0" fontId="12" fillId="0" borderId="0" xfId="0" applyFont="1" applyBorder="1" applyAlignment="1" applyProtection="1">
      <alignment vertical="top" wrapText="1"/>
      <protection/>
    </xf>
    <xf numFmtId="0" fontId="0" fillId="0" borderId="0" xfId="0" applyAlignment="1">
      <alignment vertical="top" wrapText="1"/>
    </xf>
    <xf numFmtId="0" fontId="0" fillId="0" borderId="0" xfId="0" applyAlignment="1">
      <alignment vertical="top"/>
    </xf>
    <xf numFmtId="49" fontId="11" fillId="0" borderId="0" xfId="0" applyNumberFormat="1" applyFont="1" applyBorder="1" applyAlignment="1" applyProtection="1">
      <alignment horizontal="center" vertical="center"/>
      <protection/>
    </xf>
    <xf numFmtId="49" fontId="12" fillId="0" borderId="0" xfId="0" applyNumberFormat="1" applyFont="1" applyAlignment="1" applyProtection="1">
      <alignment horizontal="center" vertical="center"/>
      <protection/>
    </xf>
    <xf numFmtId="0" fontId="12" fillId="0" borderId="16" xfId="0" applyFont="1" applyBorder="1" applyAlignment="1" applyProtection="1">
      <alignment horizontal="left" vertical="center" wrapText="1"/>
      <protection/>
    </xf>
    <xf numFmtId="0" fontId="12" fillId="0" borderId="0" xfId="0" applyFont="1" applyBorder="1" applyAlignment="1" applyProtection="1">
      <alignment horizontal="left" vertical="center" wrapText="1"/>
      <protection/>
    </xf>
    <xf numFmtId="0" fontId="12" fillId="0" borderId="10" xfId="0" applyFont="1" applyBorder="1" applyAlignment="1" applyProtection="1">
      <alignment horizontal="left" vertical="center" wrapText="1"/>
      <protection/>
    </xf>
    <xf numFmtId="0" fontId="12" fillId="0" borderId="20" xfId="0" applyFont="1" applyBorder="1" applyAlignment="1" applyProtection="1">
      <alignment horizontal="left" vertical="center" wrapText="1"/>
      <protection/>
    </xf>
    <xf numFmtId="0" fontId="11" fillId="0" borderId="0" xfId="0" applyFont="1" applyFill="1" applyBorder="1" applyAlignment="1" applyProtection="1">
      <alignment horizontal="left" vertical="center" wrapText="1"/>
      <protection/>
    </xf>
    <xf numFmtId="0" fontId="11" fillId="3" borderId="10" xfId="0" applyFont="1" applyFill="1" applyBorder="1" applyAlignment="1" applyProtection="1">
      <alignment horizontal="left" vertical="center" wrapText="1"/>
      <protection/>
    </xf>
    <xf numFmtId="0" fontId="11" fillId="3" borderId="20" xfId="0" applyFont="1" applyFill="1" applyBorder="1" applyAlignment="1" applyProtection="1">
      <alignment horizontal="left" vertical="center" wrapText="1"/>
      <protection/>
    </xf>
    <xf numFmtId="0" fontId="12" fillId="0" borderId="11" xfId="0" applyFont="1" applyBorder="1" applyAlignment="1" applyProtection="1">
      <alignment horizontal="left" vertical="center" wrapText="1"/>
      <protection/>
    </xf>
    <xf numFmtId="0" fontId="12" fillId="0" borderId="0" xfId="0" applyFont="1" applyFill="1" applyBorder="1" applyAlignment="1" applyProtection="1">
      <alignment horizontal="left" vertical="top" wrapText="1"/>
      <protection/>
    </xf>
    <xf numFmtId="3" fontId="12" fillId="0" borderId="10" xfId="0" applyNumberFormat="1" applyFont="1" applyBorder="1" applyAlignment="1" applyProtection="1">
      <alignment vertical="center" wrapText="1"/>
      <protection/>
    </xf>
    <xf numFmtId="3" fontId="12" fillId="0" borderId="11" xfId="0" applyNumberFormat="1" applyFont="1" applyBorder="1" applyAlignment="1" applyProtection="1">
      <alignment vertical="center"/>
      <protection/>
    </xf>
    <xf numFmtId="3" fontId="12" fillId="0" borderId="10" xfId="0" applyNumberFormat="1" applyFont="1" applyBorder="1" applyAlignment="1" applyProtection="1">
      <alignment horizontal="left" vertical="center" wrapText="1"/>
      <protection/>
    </xf>
    <xf numFmtId="3" fontId="12" fillId="0" borderId="11" xfId="0" applyNumberFormat="1" applyFont="1" applyBorder="1" applyAlignment="1" applyProtection="1">
      <alignment horizontal="left" vertical="center"/>
      <protection/>
    </xf>
    <xf numFmtId="0" fontId="0" fillId="0" borderId="0" xfId="0" applyAlignment="1" applyProtection="1">
      <alignment vertical="center" wrapText="1"/>
      <protection/>
    </xf>
    <xf numFmtId="0" fontId="11" fillId="3" borderId="20" xfId="0" applyFont="1" applyFill="1" applyBorder="1" applyAlignment="1" applyProtection="1">
      <alignment horizontal="right" vertical="center" wrapText="1"/>
      <protection/>
    </xf>
    <xf numFmtId="0" fontId="11" fillId="3" borderId="11" xfId="0" applyFont="1" applyFill="1" applyBorder="1" applyAlignment="1" applyProtection="1">
      <alignment horizontal="right" vertical="center" wrapText="1"/>
      <protection/>
    </xf>
    <xf numFmtId="3" fontId="12" fillId="0" borderId="16" xfId="0" applyNumberFormat="1" applyFont="1" applyBorder="1" applyAlignment="1" applyProtection="1">
      <alignment horizontal="left" vertical="center" wrapText="1"/>
      <protection/>
    </xf>
    <xf numFmtId="3" fontId="11" fillId="3" borderId="16" xfId="0" applyNumberFormat="1" applyFont="1" applyFill="1" applyBorder="1" applyAlignment="1" applyProtection="1">
      <alignment horizontal="left" vertical="center" wrapText="1"/>
      <protection/>
    </xf>
    <xf numFmtId="3" fontId="11" fillId="3" borderId="10" xfId="0" applyNumberFormat="1" applyFont="1" applyFill="1" applyBorder="1" applyAlignment="1" applyProtection="1">
      <alignment horizontal="left" vertical="center" wrapText="1"/>
      <protection/>
    </xf>
    <xf numFmtId="3" fontId="12" fillId="0" borderId="20" xfId="0" applyNumberFormat="1" applyFont="1" applyBorder="1" applyAlignment="1" applyProtection="1">
      <alignment horizontal="left" vertical="center" wrapText="1"/>
      <protection/>
    </xf>
    <xf numFmtId="0" fontId="12" fillId="0" borderId="0" xfId="0" applyFont="1" applyAlignment="1" applyProtection="1">
      <alignment horizontal="left" vertical="center"/>
      <protection/>
    </xf>
    <xf numFmtId="0" fontId="12" fillId="0" borderId="0" xfId="0" applyFont="1" applyBorder="1" applyAlignment="1" applyProtection="1">
      <alignment horizontal="left" vertical="top" wrapText="1"/>
      <protection/>
    </xf>
    <xf numFmtId="0" fontId="0" fillId="0" borderId="0" xfId="0" applyAlignment="1" applyProtection="1">
      <alignment vertical="top" wrapText="1"/>
      <protection/>
    </xf>
    <xf numFmtId="3" fontId="12" fillId="0" borderId="17" xfId="0" applyNumberFormat="1" applyFont="1" applyBorder="1" applyAlignment="1" applyProtection="1">
      <alignment horizontal="left" vertical="center" wrapText="1"/>
      <protection/>
    </xf>
    <xf numFmtId="3" fontId="12" fillId="0" borderId="17" xfId="0" applyNumberFormat="1" applyFont="1" applyBorder="1" applyAlignment="1" applyProtection="1">
      <alignment vertical="center"/>
      <protection/>
    </xf>
    <xf numFmtId="3" fontId="12" fillId="0" borderId="0" xfId="0" applyNumberFormat="1" applyFont="1" applyFill="1" applyBorder="1" applyAlignment="1" applyProtection="1">
      <alignment horizontal="left" vertical="center" wrapText="1"/>
      <protection/>
    </xf>
    <xf numFmtId="0" fontId="12" fillId="0" borderId="37" xfId="34" applyFont="1" applyFill="1" applyBorder="1" applyAlignment="1" applyProtection="1">
      <alignment horizontal="center"/>
      <protection/>
    </xf>
    <xf numFmtId="0" fontId="12" fillId="0" borderId="29" xfId="34" applyFont="1" applyFill="1" applyBorder="1" applyAlignment="1" applyProtection="1">
      <alignment horizontal="center" vertical="center" wrapText="1"/>
      <protection locked="0"/>
    </xf>
    <xf numFmtId="0" fontId="12" fillId="0" borderId="2" xfId="34" applyFont="1" applyFill="1" applyBorder="1" applyAlignment="1" applyProtection="1">
      <alignment horizontal="center" vertical="center" wrapText="1"/>
      <protection locked="0"/>
    </xf>
    <xf numFmtId="0" fontId="12" fillId="0" borderId="30" xfId="34" applyFont="1" applyFill="1" applyBorder="1" applyAlignment="1" applyProtection="1">
      <alignment horizontal="center" vertical="center" wrapText="1"/>
      <protection locked="0"/>
    </xf>
    <xf numFmtId="0" fontId="12" fillId="0" borderId="3" xfId="34" applyFont="1" applyFill="1" applyBorder="1" applyAlignment="1" applyProtection="1">
      <alignment horizontal="center" vertical="center" wrapText="1"/>
      <protection locked="0"/>
    </xf>
    <xf numFmtId="0" fontId="11" fillId="3" borderId="17" xfId="32" applyFont="1" applyFill="1" applyBorder="1" applyAlignment="1" applyProtection="1">
      <alignment horizontal="center" vertical="center"/>
      <protection/>
    </xf>
    <xf numFmtId="0" fontId="11" fillId="3" borderId="38" xfId="32" applyFont="1" applyFill="1" applyBorder="1" applyAlignment="1" applyProtection="1">
      <alignment horizontal="center" vertical="center"/>
      <protection/>
    </xf>
    <xf numFmtId="0" fontId="11" fillId="3" borderId="18" xfId="32" applyFont="1" applyFill="1" applyBorder="1" applyAlignment="1" applyProtection="1">
      <alignment horizontal="center" vertical="center"/>
      <protection/>
    </xf>
    <xf numFmtId="0" fontId="12" fillId="0" borderId="16" xfId="34" applyFont="1" applyBorder="1" applyAlignment="1" applyProtection="1">
      <alignment vertical="center" wrapText="1"/>
      <protection/>
    </xf>
    <xf numFmtId="0" fontId="12" fillId="0" borderId="0" xfId="34" applyFont="1" applyFill="1" applyAlignment="1" applyProtection="1">
      <alignment horizontal="center"/>
      <protection/>
    </xf>
    <xf numFmtId="0" fontId="12" fillId="3" borderId="25" xfId="34" applyFont="1" applyFill="1" applyBorder="1" applyAlignment="1" applyProtection="1">
      <alignment horizontal="center"/>
      <protection/>
    </xf>
    <xf numFmtId="0" fontId="12" fillId="3" borderId="26" xfId="34" applyFont="1" applyFill="1" applyBorder="1" applyAlignment="1" applyProtection="1">
      <alignment horizontal="center"/>
      <protection/>
    </xf>
    <xf numFmtId="0" fontId="12" fillId="3" borderId="39" xfId="34" applyFont="1" applyFill="1" applyBorder="1" applyAlignment="1" applyProtection="1">
      <alignment horizontal="center"/>
      <protection/>
    </xf>
    <xf numFmtId="0" fontId="11" fillId="3" borderId="17" xfId="34" applyFont="1" applyFill="1" applyBorder="1" applyAlignment="1" applyProtection="1">
      <alignment horizontal="center" vertical="center"/>
      <protection/>
    </xf>
    <xf numFmtId="0" fontId="11" fillId="3" borderId="38" xfId="34" applyFont="1" applyFill="1" applyBorder="1" applyAlignment="1" applyProtection="1">
      <alignment horizontal="center" vertical="center"/>
      <protection/>
    </xf>
    <xf numFmtId="0" fontId="11" fillId="3" borderId="18" xfId="34" applyFont="1" applyFill="1" applyBorder="1" applyAlignment="1" applyProtection="1">
      <alignment horizontal="center" vertical="center"/>
      <protection/>
    </xf>
    <xf numFmtId="0" fontId="12" fillId="5" borderId="16" xfId="34" applyFont="1" applyFill="1" applyBorder="1" applyAlignment="1" applyProtection="1">
      <alignment vertical="center" wrapText="1"/>
      <protection/>
    </xf>
    <xf numFmtId="0" fontId="11" fillId="0" borderId="0" xfId="35" applyFont="1" applyProtection="1">
      <alignment/>
      <protection/>
    </xf>
  </cellXfs>
  <cellStyles count="33">
    <cellStyle name="Normal" xfId="0"/>
    <cellStyle name="Custom - Opmaakprofiel8" xfId="15"/>
    <cellStyle name="Data   - Opmaakprofiel2" xfId="16"/>
    <cellStyle name="Followed Hyperlink" xfId="17"/>
    <cellStyle name="Hyperlink" xfId="18"/>
    <cellStyle name="Comma" xfId="19"/>
    <cellStyle name="Comma [0]" xfId="20"/>
    <cellStyle name="Labels - Opmaakprofiel3" xfId="21"/>
    <cellStyle name="Normal - Opmaakprofiel1" xfId="22"/>
    <cellStyle name="Normal - Opmaakprofiel2" xfId="23"/>
    <cellStyle name="Normal - Opmaakprofiel3" xfId="24"/>
    <cellStyle name="Normal - Opmaakprofiel4" xfId="25"/>
    <cellStyle name="Normal - Opmaakprofiel5" xfId="26"/>
    <cellStyle name="Normal - Opmaakprofiel6" xfId="27"/>
    <cellStyle name="Normal - Opmaakprofiel7" xfId="28"/>
    <cellStyle name="Normal - Opmaakprofiel8" xfId="29"/>
    <cellStyle name="Percent" xfId="30"/>
    <cellStyle name="Reset  - Opmaakprofiel7" xfId="31"/>
    <cellStyle name="Standaard_APZ Nacalculatie1998" xfId="32"/>
    <cellStyle name="Standaard_Concept nac 2004 ent II" xfId="33"/>
    <cellStyle name="Standaard_Nacalculatieformulier 2002" xfId="34"/>
    <cellStyle name="Standaard_Nacalculatieformulier 2003 2-2-04" xfId="35"/>
    <cellStyle name="Tabelstandaard" xfId="36"/>
    <cellStyle name="Tabelstandaard financieel" xfId="37"/>
    <cellStyle name="Tabelstandaard negatief" xfId="38"/>
    <cellStyle name="Tabelstandaard Totaal" xfId="39"/>
    <cellStyle name="Tabelstandaard Totaal Negatief" xfId="40"/>
    <cellStyle name="Table  - Opmaakprofiel6" xfId="41"/>
    <cellStyle name="Title  - Opmaakprofiel1" xfId="42"/>
    <cellStyle name="TotCol - Opmaakprofiel5" xfId="43"/>
    <cellStyle name="TotRow - Opmaakprofiel4" xfId="44"/>
    <cellStyle name="Currency" xfId="45"/>
    <cellStyle name="Currency [0]" xfId="46"/>
  </cellStyles>
  <dxfs count="1">
    <dxf>
      <fill>
        <patternFill>
          <bgColor rgb="FFD7DCE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2DCD3"/>
      <rgbColor rgb="0099CCFF"/>
      <rgbColor rgb="00FF99CC"/>
      <rgbColor rgb="00CC99FF"/>
      <rgbColor rgb="00D7DCE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247650</xdr:colOff>
      <xdr:row>0</xdr:row>
      <xdr:rowOff>0</xdr:rowOff>
    </xdr:from>
    <xdr:to>
      <xdr:col>12</xdr:col>
      <xdr:colOff>285750</xdr:colOff>
      <xdr:row>3</xdr:row>
      <xdr:rowOff>47625</xdr:rowOff>
    </xdr:to>
    <xdr:pic>
      <xdr:nvPicPr>
        <xdr:cNvPr id="1" name="Picture 2"/>
        <xdr:cNvPicPr preferRelativeResize="1">
          <a:picLocks noChangeAspect="1"/>
        </xdr:cNvPicPr>
      </xdr:nvPicPr>
      <xdr:blipFill>
        <a:blip r:embed="rId1"/>
        <a:stretch>
          <a:fillRect/>
        </a:stretch>
      </xdr:blipFill>
      <xdr:spPr>
        <a:xfrm>
          <a:off x="5924550" y="0"/>
          <a:ext cx="1905000" cy="9334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9"/>
  <dimension ref="A1:S65"/>
  <sheetViews>
    <sheetView showGridLines="0" tabSelected="1" showOutlineSymbols="0" zoomScaleSheetLayoutView="75" workbookViewId="0" topLeftCell="A1">
      <selection activeCell="E6" sqref="E6"/>
    </sheetView>
  </sheetViews>
  <sheetFormatPr defaultColWidth="9.140625" defaultRowHeight="12.75"/>
  <cols>
    <col min="1" max="1" width="6.7109375" style="24" customWidth="1"/>
    <col min="2" max="2" width="6.7109375" style="38" customWidth="1"/>
    <col min="3" max="3" width="8.140625" style="24" customWidth="1"/>
    <col min="4" max="4" width="27.28125" style="24" customWidth="1"/>
    <col min="5" max="6" width="6.7109375" style="24" customWidth="1"/>
    <col min="7" max="7" width="2.7109375" style="24" customWidth="1"/>
    <col min="8" max="8" width="6.7109375" style="24" customWidth="1"/>
    <col min="9" max="10" width="6.7109375" style="38" customWidth="1"/>
    <col min="11" max="11" width="14.28125" style="38" customWidth="1"/>
    <col min="12" max="12" width="13.7109375" style="38" customWidth="1"/>
    <col min="13" max="13" width="8.421875" style="24" customWidth="1"/>
    <col min="14" max="14" width="6.7109375" style="24" customWidth="1"/>
    <col min="15" max="16384" width="9.140625" style="24" customWidth="1"/>
  </cols>
  <sheetData>
    <row r="1" ht="11.25">
      <c r="A1" s="354" t="s">
        <v>142</v>
      </c>
    </row>
    <row r="2" spans="1:9" s="4" customFormat="1" ht="47.25" customHeight="1">
      <c r="A2" s="1" t="s">
        <v>40</v>
      </c>
      <c r="B2" s="1"/>
      <c r="C2" s="2"/>
      <c r="D2" s="2">
        <v>2007</v>
      </c>
      <c r="E2" s="296"/>
      <c r="F2" s="297"/>
      <c r="I2" s="20"/>
    </row>
    <row r="3" spans="1:14" s="4" customFormat="1" ht="11.25">
      <c r="A3" s="298" t="s">
        <v>79</v>
      </c>
      <c r="B3" s="297"/>
      <c r="C3" s="297"/>
      <c r="D3" s="297"/>
      <c r="E3" s="297"/>
      <c r="F3" s="297"/>
      <c r="G3" s="297"/>
      <c r="H3" s="297"/>
      <c r="I3" s="297"/>
      <c r="K3" s="7"/>
      <c r="L3" s="7"/>
      <c r="M3" s="7"/>
      <c r="N3" s="7"/>
    </row>
    <row r="4" spans="1:16" s="4" customFormat="1" ht="12" customHeight="1">
      <c r="A4" s="3"/>
      <c r="B4" s="3"/>
      <c r="D4" s="55"/>
      <c r="E4" s="5"/>
      <c r="F4" s="5"/>
      <c r="G4" s="5"/>
      <c r="H4" s="19"/>
      <c r="I4" s="255" t="s">
        <v>41</v>
      </c>
      <c r="J4" s="256"/>
      <c r="K4" s="7"/>
      <c r="L4" s="7"/>
      <c r="N4" s="5"/>
      <c r="O4" s="56"/>
      <c r="P4" s="56"/>
    </row>
    <row r="5" spans="1:13" s="4" customFormat="1" ht="12" customHeight="1">
      <c r="A5" s="299" t="s">
        <v>72</v>
      </c>
      <c r="B5" s="300"/>
      <c r="C5" s="301"/>
      <c r="D5" s="302"/>
      <c r="E5" s="57" t="s">
        <v>45</v>
      </c>
      <c r="F5" s="58" t="s">
        <v>46</v>
      </c>
      <c r="G5" s="5"/>
      <c r="H5" s="5"/>
      <c r="I5" s="255" t="s">
        <v>42</v>
      </c>
      <c r="J5" s="256"/>
      <c r="K5" s="303" t="s">
        <v>121</v>
      </c>
      <c r="L5" s="304"/>
      <c r="M5" s="305"/>
    </row>
    <row r="6" spans="1:13" s="6" customFormat="1" ht="12" customHeight="1">
      <c r="A6" s="262" t="s">
        <v>73</v>
      </c>
      <c r="B6" s="250"/>
      <c r="C6" s="250"/>
      <c r="D6" s="251"/>
      <c r="E6" s="59">
        <v>810</v>
      </c>
      <c r="F6" s="183"/>
      <c r="G6" s="5"/>
      <c r="H6" s="5"/>
      <c r="I6" s="255" t="s">
        <v>43</v>
      </c>
      <c r="J6" s="256"/>
      <c r="K6" s="252"/>
      <c r="L6" s="245"/>
      <c r="M6" s="246"/>
    </row>
    <row r="7" spans="1:13" s="6" customFormat="1" ht="12" customHeight="1">
      <c r="A7" s="210" t="s">
        <v>126</v>
      </c>
      <c r="B7" s="55"/>
      <c r="C7" s="55"/>
      <c r="D7" s="211"/>
      <c r="E7" s="249"/>
      <c r="F7" s="280"/>
      <c r="G7" s="5"/>
      <c r="H7" s="5"/>
      <c r="I7" s="255" t="s">
        <v>44</v>
      </c>
      <c r="J7" s="256"/>
      <c r="K7" s="252" t="s">
        <v>141</v>
      </c>
      <c r="L7" s="245"/>
      <c r="M7" s="246"/>
    </row>
    <row r="8" spans="1:8" s="6" customFormat="1" ht="12" customHeight="1">
      <c r="A8" s="247" t="s">
        <v>140</v>
      </c>
      <c r="B8" s="248"/>
      <c r="C8" s="248"/>
      <c r="D8" s="256"/>
      <c r="E8" s="7"/>
      <c r="F8" s="5"/>
      <c r="G8" s="7"/>
      <c r="H8" s="7"/>
    </row>
    <row r="9" spans="3:13" s="6" customFormat="1" ht="12" customHeight="1">
      <c r="C9" s="19"/>
      <c r="D9" s="5"/>
      <c r="E9" s="5"/>
      <c r="F9" s="5"/>
      <c r="G9" s="60"/>
      <c r="H9" s="5"/>
      <c r="I9" s="294"/>
      <c r="J9" s="283"/>
      <c r="K9" s="254"/>
      <c r="L9" s="254"/>
      <c r="M9" s="254"/>
    </row>
    <row r="10" spans="1:14" s="8" customFormat="1" ht="15.75" customHeight="1">
      <c r="A10" s="281"/>
      <c r="B10" s="281"/>
      <c r="C10" s="281"/>
      <c r="D10" s="281"/>
      <c r="E10" s="281"/>
      <c r="F10" s="281"/>
      <c r="G10" s="281"/>
      <c r="I10" s="22"/>
      <c r="J10" s="22"/>
      <c r="K10" s="22"/>
      <c r="L10" s="62"/>
      <c r="M10" s="40"/>
      <c r="N10" s="40"/>
    </row>
    <row r="11" spans="1:14" s="8" customFormat="1" ht="11.25">
      <c r="A11" s="9" t="s">
        <v>74</v>
      </c>
      <c r="B11" s="10"/>
      <c r="C11" s="10"/>
      <c r="D11" s="10"/>
      <c r="E11" s="11"/>
      <c r="F11" s="11"/>
      <c r="G11" s="11"/>
      <c r="H11" s="11"/>
      <c r="I11" s="11"/>
      <c r="J11" s="12"/>
      <c r="K11" s="12"/>
      <c r="L11" s="12"/>
      <c r="M11" s="13"/>
      <c r="N11" s="40"/>
    </row>
    <row r="12" spans="1:14" s="8" customFormat="1" ht="11.25">
      <c r="A12" s="14"/>
      <c r="B12" s="16"/>
      <c r="C12" s="15"/>
      <c r="D12" s="15"/>
      <c r="E12" s="16"/>
      <c r="F12" s="16"/>
      <c r="G12" s="16"/>
      <c r="H12" s="16"/>
      <c r="I12" s="16"/>
      <c r="J12" s="5"/>
      <c r="K12" s="5"/>
      <c r="L12" s="5"/>
      <c r="M12" s="17"/>
      <c r="N12" s="40"/>
    </row>
    <row r="13" spans="1:15" s="6" customFormat="1" ht="33" customHeight="1">
      <c r="A13" s="18"/>
      <c r="B13" s="16"/>
      <c r="C13" s="282" t="s">
        <v>75</v>
      </c>
      <c r="D13" s="283"/>
      <c r="E13" s="283"/>
      <c r="F13" s="283"/>
      <c r="G13" s="283"/>
      <c r="H13" s="283"/>
      <c r="I13" s="283"/>
      <c r="J13" s="283"/>
      <c r="K13" s="283"/>
      <c r="L13" s="283"/>
      <c r="M13" s="284"/>
      <c r="N13" s="16"/>
      <c r="O13" s="16"/>
    </row>
    <row r="14" spans="1:15" s="6" customFormat="1" ht="12" customHeight="1">
      <c r="A14" s="18"/>
      <c r="B14" s="16"/>
      <c r="C14" s="15"/>
      <c r="D14" s="19"/>
      <c r="E14" s="63"/>
      <c r="F14" s="63"/>
      <c r="G14" s="63"/>
      <c r="H14" s="63"/>
      <c r="I14" s="63"/>
      <c r="J14" s="63"/>
      <c r="K14" s="63"/>
      <c r="L14" s="63"/>
      <c r="M14" s="64"/>
      <c r="N14" s="16"/>
      <c r="O14" s="4"/>
    </row>
    <row r="15" spans="1:15" s="6" customFormat="1" ht="12" customHeight="1">
      <c r="A15" s="18"/>
      <c r="B15" s="16"/>
      <c r="C15" s="285" t="s">
        <v>76</v>
      </c>
      <c r="D15" s="285"/>
      <c r="E15" s="285"/>
      <c r="F15" s="285"/>
      <c r="G15" s="285"/>
      <c r="H15" s="285"/>
      <c r="I15" s="285"/>
      <c r="J15" s="285"/>
      <c r="K15" s="285"/>
      <c r="L15" s="65"/>
      <c r="M15" s="66"/>
      <c r="N15" s="16"/>
      <c r="O15" s="4"/>
    </row>
    <row r="16" spans="1:15" s="6" customFormat="1" ht="12" customHeight="1">
      <c r="A16" s="18"/>
      <c r="B16" s="16"/>
      <c r="C16" s="285"/>
      <c r="D16" s="285"/>
      <c r="E16" s="285"/>
      <c r="F16" s="285"/>
      <c r="G16" s="285"/>
      <c r="H16" s="285"/>
      <c r="I16" s="285"/>
      <c r="J16" s="285"/>
      <c r="K16" s="285"/>
      <c r="L16" s="65"/>
      <c r="M16" s="66"/>
      <c r="N16" s="16"/>
      <c r="O16" s="20"/>
    </row>
    <row r="17" spans="1:14" s="4" customFormat="1" ht="12" customHeight="1">
      <c r="A17" s="18"/>
      <c r="B17" s="16"/>
      <c r="C17" s="285"/>
      <c r="D17" s="285"/>
      <c r="E17" s="285"/>
      <c r="F17" s="285"/>
      <c r="G17" s="285"/>
      <c r="H17" s="285"/>
      <c r="I17" s="285"/>
      <c r="J17" s="285"/>
      <c r="K17" s="285"/>
      <c r="L17" s="65"/>
      <c r="M17" s="66"/>
      <c r="N17" s="16"/>
    </row>
    <row r="18" spans="1:14" s="4" customFormat="1" ht="12" customHeight="1">
      <c r="A18" s="18"/>
      <c r="B18" s="16"/>
      <c r="C18" s="285" t="s">
        <v>77</v>
      </c>
      <c r="D18" s="285"/>
      <c r="E18" s="285"/>
      <c r="F18" s="285"/>
      <c r="G18" s="285"/>
      <c r="H18" s="285"/>
      <c r="I18" s="285"/>
      <c r="J18" s="285"/>
      <c r="K18" s="285"/>
      <c r="L18" s="5"/>
      <c r="M18" s="17"/>
      <c r="N18" s="16"/>
    </row>
    <row r="19" spans="1:14" s="4" customFormat="1" ht="12" customHeight="1">
      <c r="A19" s="18"/>
      <c r="B19" s="16"/>
      <c r="C19" s="285"/>
      <c r="D19" s="285"/>
      <c r="E19" s="285"/>
      <c r="F19" s="285"/>
      <c r="G19" s="285"/>
      <c r="H19" s="285"/>
      <c r="I19" s="285"/>
      <c r="J19" s="285"/>
      <c r="K19" s="285"/>
      <c r="L19" s="5"/>
      <c r="M19" s="17"/>
      <c r="N19" s="16"/>
    </row>
    <row r="20" spans="1:19" ht="11.25">
      <c r="A20" s="21"/>
      <c r="B20" s="22"/>
      <c r="C20" s="8"/>
      <c r="D20" s="22"/>
      <c r="E20" s="22"/>
      <c r="F20" s="22"/>
      <c r="G20" s="22"/>
      <c r="H20" s="22"/>
      <c r="I20" s="22"/>
      <c r="J20" s="22"/>
      <c r="K20" s="22"/>
      <c r="L20" s="22"/>
      <c r="M20" s="23"/>
      <c r="Q20" s="25"/>
      <c r="R20" s="25"/>
      <c r="S20" s="25"/>
    </row>
    <row r="21" spans="1:19" ht="11.25">
      <c r="A21" s="21"/>
      <c r="B21" s="22"/>
      <c r="C21" s="8"/>
      <c r="D21" s="26" t="str">
        <f>IF(D22=TRUE,"      Invulvelden gearceerd","      Invulvelden niet gearceerd")</f>
        <v>      Invulvelden gearceerd</v>
      </c>
      <c r="E21" s="27"/>
      <c r="F21" s="28"/>
      <c r="G21" s="8"/>
      <c r="H21" s="8"/>
      <c r="I21" s="8"/>
      <c r="J21" s="8"/>
      <c r="K21" s="8"/>
      <c r="L21" s="8"/>
      <c r="M21" s="29"/>
      <c r="Q21" s="25"/>
      <c r="R21" s="25"/>
      <c r="S21" s="25"/>
    </row>
    <row r="22" spans="1:19" s="36" customFormat="1" ht="11.25">
      <c r="A22" s="30"/>
      <c r="B22" s="31"/>
      <c r="C22" s="32"/>
      <c r="D22" s="182" t="b">
        <v>1</v>
      </c>
      <c r="E22" s="33"/>
      <c r="F22" s="33"/>
      <c r="G22" s="32"/>
      <c r="H22" s="32"/>
      <c r="I22" s="67"/>
      <c r="J22" s="33"/>
      <c r="K22" s="33"/>
      <c r="L22" s="34"/>
      <c r="M22" s="35"/>
      <c r="Q22" s="37"/>
      <c r="R22" s="37"/>
      <c r="S22" s="37"/>
    </row>
    <row r="23" spans="1:19" s="8" customFormat="1" ht="12.75" customHeight="1">
      <c r="A23" s="24"/>
      <c r="B23" s="38"/>
      <c r="C23" s="24"/>
      <c r="D23" s="24"/>
      <c r="E23" s="24"/>
      <c r="F23" s="24"/>
      <c r="I23" s="22"/>
      <c r="J23" s="22"/>
      <c r="K23" s="39"/>
      <c r="L23" s="22"/>
      <c r="M23" s="40"/>
      <c r="N23" s="40"/>
      <c r="Q23" s="37"/>
      <c r="R23" s="37"/>
      <c r="S23" s="37"/>
    </row>
    <row r="24" spans="17:19" s="25" customFormat="1" ht="16.5" customHeight="1">
      <c r="Q24" s="37"/>
      <c r="R24" s="37"/>
      <c r="S24" s="37"/>
    </row>
    <row r="25" spans="1:14" s="37" customFormat="1" ht="16.5" customHeight="1">
      <c r="A25" s="68" t="s">
        <v>47</v>
      </c>
      <c r="B25" s="69"/>
      <c r="C25" s="70"/>
      <c r="D25" s="271"/>
      <c r="E25" s="272"/>
      <c r="F25" s="273"/>
      <c r="G25" s="25"/>
      <c r="H25" s="278" t="s">
        <v>48</v>
      </c>
      <c r="I25" s="279"/>
      <c r="J25" s="253"/>
      <c r="K25" s="271"/>
      <c r="L25" s="272"/>
      <c r="M25" s="272"/>
      <c r="N25" s="273"/>
    </row>
    <row r="26" spans="1:14" s="37" customFormat="1" ht="16.5" customHeight="1">
      <c r="A26" s="71" t="s">
        <v>49</v>
      </c>
      <c r="B26" s="72"/>
      <c r="C26" s="70"/>
      <c r="D26" s="271"/>
      <c r="E26" s="272"/>
      <c r="F26" s="273"/>
      <c r="G26" s="25"/>
      <c r="H26" s="275" t="s">
        <v>50</v>
      </c>
      <c r="I26" s="276"/>
      <c r="J26" s="277"/>
      <c r="K26" s="259"/>
      <c r="L26" s="260"/>
      <c r="M26" s="260"/>
      <c r="N26" s="261"/>
    </row>
    <row r="27" spans="1:19" s="37" customFormat="1" ht="16.5" customHeight="1">
      <c r="A27" s="68" t="s">
        <v>50</v>
      </c>
      <c r="B27" s="72"/>
      <c r="C27" s="70"/>
      <c r="D27" s="271"/>
      <c r="E27" s="272"/>
      <c r="F27" s="273"/>
      <c r="G27" s="25"/>
      <c r="H27" s="275" t="s">
        <v>55</v>
      </c>
      <c r="I27" s="276"/>
      <c r="J27" s="277"/>
      <c r="K27" s="271"/>
      <c r="L27" s="272"/>
      <c r="M27" s="272"/>
      <c r="N27" s="273"/>
      <c r="O27" s="192"/>
      <c r="P27" s="192"/>
      <c r="Q27" s="192"/>
      <c r="R27" s="192"/>
      <c r="S27" s="192"/>
    </row>
    <row r="28" spans="1:19" s="37" customFormat="1" ht="16.5" customHeight="1">
      <c r="A28" s="71" t="s">
        <v>51</v>
      </c>
      <c r="B28" s="72"/>
      <c r="C28" s="70"/>
      <c r="D28" s="271"/>
      <c r="E28" s="272"/>
      <c r="F28" s="273"/>
      <c r="G28" s="25"/>
      <c r="H28" s="275" t="s">
        <v>43</v>
      </c>
      <c r="I28" s="276"/>
      <c r="J28" s="277"/>
      <c r="K28" s="271"/>
      <c r="L28" s="272"/>
      <c r="M28" s="272"/>
      <c r="N28" s="273"/>
      <c r="O28" s="192"/>
      <c r="P28" s="192"/>
      <c r="Q28" s="192"/>
      <c r="R28" s="192"/>
      <c r="S28" s="192"/>
    </row>
    <row r="29" spans="1:14" s="37" customFormat="1" ht="16.5" customHeight="1">
      <c r="A29" s="71" t="s">
        <v>53</v>
      </c>
      <c r="B29" s="72"/>
      <c r="C29" s="70"/>
      <c r="D29" s="271"/>
      <c r="E29" s="272"/>
      <c r="F29" s="273"/>
      <c r="G29" s="25"/>
      <c r="H29" s="275" t="s">
        <v>52</v>
      </c>
      <c r="I29" s="276"/>
      <c r="J29" s="277"/>
      <c r="K29" s="259"/>
      <c r="L29" s="260"/>
      <c r="M29" s="260"/>
      <c r="N29" s="261"/>
    </row>
    <row r="30" spans="1:14" s="37" customFormat="1" ht="16.5" customHeight="1">
      <c r="A30" s="73" t="s">
        <v>55</v>
      </c>
      <c r="B30" s="74"/>
      <c r="C30" s="75"/>
      <c r="D30" s="286"/>
      <c r="E30" s="287"/>
      <c r="F30" s="288"/>
      <c r="G30" s="25"/>
      <c r="H30" s="278" t="s">
        <v>54</v>
      </c>
      <c r="I30" s="279"/>
      <c r="J30" s="253"/>
      <c r="K30" s="259"/>
      <c r="L30" s="260"/>
      <c r="M30" s="260"/>
      <c r="N30" s="261"/>
    </row>
    <row r="31" spans="1:14" s="37" customFormat="1" ht="16.5" customHeight="1">
      <c r="A31" s="68" t="s">
        <v>56</v>
      </c>
      <c r="B31" s="72"/>
      <c r="C31" s="72"/>
      <c r="D31" s="72"/>
      <c r="E31" s="72"/>
      <c r="F31" s="70"/>
      <c r="G31" s="25"/>
      <c r="H31" s="275" t="s">
        <v>50</v>
      </c>
      <c r="I31" s="276"/>
      <c r="J31" s="277"/>
      <c r="K31" s="259"/>
      <c r="L31" s="260"/>
      <c r="M31" s="260"/>
      <c r="N31" s="261"/>
    </row>
    <row r="32" spans="1:19" s="37" customFormat="1" ht="16.5" customHeight="1">
      <c r="A32" s="184"/>
      <c r="B32" s="185"/>
      <c r="C32" s="185"/>
      <c r="D32" s="185"/>
      <c r="E32" s="185"/>
      <c r="F32" s="186"/>
      <c r="G32" s="25"/>
      <c r="H32" s="275" t="s">
        <v>55</v>
      </c>
      <c r="I32" s="276"/>
      <c r="J32" s="277"/>
      <c r="K32" s="271"/>
      <c r="L32" s="272"/>
      <c r="M32" s="272"/>
      <c r="N32" s="273"/>
      <c r="Q32" s="38"/>
      <c r="R32" s="38"/>
      <c r="S32" s="38"/>
    </row>
    <row r="33" spans="1:19" s="37" customFormat="1" ht="16.5" customHeight="1">
      <c r="A33" s="184"/>
      <c r="B33" s="185"/>
      <c r="C33" s="185"/>
      <c r="D33" s="185"/>
      <c r="E33" s="185"/>
      <c r="F33" s="186"/>
      <c r="G33" s="25"/>
      <c r="H33" s="275" t="s">
        <v>43</v>
      </c>
      <c r="I33" s="276"/>
      <c r="J33" s="277"/>
      <c r="K33" s="259"/>
      <c r="L33" s="260"/>
      <c r="M33" s="260"/>
      <c r="N33" s="261"/>
      <c r="Q33" s="24"/>
      <c r="R33" s="24"/>
      <c r="S33" s="24"/>
    </row>
    <row r="34" spans="1:19" s="37" customFormat="1" ht="16.5" customHeight="1">
      <c r="A34" s="184"/>
      <c r="B34" s="185"/>
      <c r="C34" s="185"/>
      <c r="D34" s="185"/>
      <c r="E34" s="185"/>
      <c r="F34" s="187" t="s">
        <v>57</v>
      </c>
      <c r="G34" s="25"/>
      <c r="H34" s="275" t="s">
        <v>52</v>
      </c>
      <c r="I34" s="276"/>
      <c r="J34" s="277"/>
      <c r="K34" s="259"/>
      <c r="L34" s="260"/>
      <c r="M34" s="260"/>
      <c r="N34" s="261"/>
      <c r="Q34" s="24"/>
      <c r="R34" s="24"/>
      <c r="S34" s="24"/>
    </row>
    <row r="35" spans="1:19" s="37" customFormat="1" ht="16.5" customHeight="1">
      <c r="A35" s="290"/>
      <c r="B35" s="291"/>
      <c r="C35" s="188" t="s">
        <v>58</v>
      </c>
      <c r="D35" s="274"/>
      <c r="E35" s="274"/>
      <c r="F35" s="183" t="s">
        <v>59</v>
      </c>
      <c r="G35" s="25"/>
      <c r="H35" s="295"/>
      <c r="I35" s="295"/>
      <c r="J35" s="295"/>
      <c r="K35" s="292"/>
      <c r="L35" s="292"/>
      <c r="M35" s="292"/>
      <c r="N35" s="292"/>
      <c r="Q35" s="24"/>
      <c r="R35" s="24"/>
      <c r="S35" s="24"/>
    </row>
    <row r="36" spans="8:19" s="37" customFormat="1" ht="16.5" customHeight="1" thickBot="1">
      <c r="H36" s="289"/>
      <c r="I36" s="289"/>
      <c r="J36" s="289"/>
      <c r="K36" s="293"/>
      <c r="L36" s="293"/>
      <c r="M36" s="293"/>
      <c r="N36" s="293"/>
      <c r="Q36" s="24"/>
      <c r="R36" s="24"/>
      <c r="S36" s="24"/>
    </row>
    <row r="37" spans="1:19" s="38" customFormat="1" ht="16.5" customHeight="1" thickBot="1">
      <c r="A37" s="76" t="str">
        <f>CONCATENATE("Bovengenoemde partijen verzoeken de definitieve aanvaardbare kosten ",D2," goed te keuren/vast te stellen op:")</f>
        <v>Bovengenoemde partijen verzoeken de definitieve aanvaardbare kosten 2007 goed te keuren/vast te stellen op:</v>
      </c>
      <c r="B37" s="77"/>
      <c r="C37" s="77"/>
      <c r="D37" s="77"/>
      <c r="E37" s="77"/>
      <c r="F37" s="77"/>
      <c r="G37" s="77"/>
      <c r="M37" s="257">
        <f>'aanvaardbare kosten 2007'!E16</f>
        <v>0</v>
      </c>
      <c r="N37" s="258"/>
      <c r="Q37" s="24"/>
      <c r="R37" s="24"/>
      <c r="S37" s="24"/>
    </row>
    <row r="38" spans="13:14" ht="12" thickBot="1">
      <c r="M38" s="36"/>
      <c r="N38" s="36"/>
    </row>
    <row r="39" spans="1:11" ht="12" thickBot="1">
      <c r="A39" s="41" t="s">
        <v>60</v>
      </c>
      <c r="B39" s="22"/>
      <c r="C39" s="22"/>
      <c r="D39" s="22"/>
      <c r="E39" s="22"/>
      <c r="F39" s="42"/>
      <c r="G39" s="38"/>
      <c r="H39" s="25"/>
      <c r="I39" s="25"/>
      <c r="J39" s="25"/>
      <c r="K39" s="25"/>
    </row>
    <row r="40" spans="1:14" ht="11.25">
      <c r="A40" s="78"/>
      <c r="B40" s="78"/>
      <c r="C40" s="78"/>
      <c r="D40" s="78"/>
      <c r="E40" s="78"/>
      <c r="F40" s="78"/>
      <c r="G40" s="78"/>
      <c r="H40" s="78"/>
      <c r="I40" s="78"/>
      <c r="J40" s="78"/>
      <c r="K40" s="78"/>
      <c r="L40" s="78"/>
      <c r="M40" s="78"/>
      <c r="N40" s="78"/>
    </row>
    <row r="41" spans="1:11" ht="11.25" customHeight="1">
      <c r="A41" s="190" t="s">
        <v>99</v>
      </c>
      <c r="B41" s="78"/>
      <c r="C41" s="78"/>
      <c r="D41" s="78"/>
      <c r="E41" s="78"/>
      <c r="F41" s="78"/>
      <c r="G41" s="78"/>
      <c r="H41" s="77"/>
      <c r="I41" s="77"/>
      <c r="J41" s="77"/>
      <c r="K41" s="77"/>
    </row>
    <row r="42" spans="1:14" ht="11.25" customHeight="1">
      <c r="A42" s="7" t="s">
        <v>100</v>
      </c>
      <c r="B42" s="7"/>
      <c r="C42" s="7"/>
      <c r="D42" s="7"/>
      <c r="E42" s="7"/>
      <c r="F42" s="7"/>
      <c r="G42" s="7"/>
      <c r="H42" s="78"/>
      <c r="I42" s="78"/>
      <c r="J42" s="78"/>
      <c r="K42" s="78"/>
      <c r="L42" s="78"/>
      <c r="M42" s="78"/>
      <c r="N42" s="78"/>
    </row>
    <row r="43" spans="1:14" ht="11.25">
      <c r="A43" s="43" t="s">
        <v>78</v>
      </c>
      <c r="B43" s="16"/>
      <c r="C43" s="43"/>
      <c r="D43" s="16"/>
      <c r="E43" s="16"/>
      <c r="F43" s="16"/>
      <c r="G43" s="16"/>
      <c r="H43" s="7"/>
      <c r="I43" s="7"/>
      <c r="J43" s="7"/>
      <c r="K43" s="189"/>
      <c r="L43" s="7"/>
      <c r="M43" s="7"/>
      <c r="N43" s="7"/>
    </row>
    <row r="44" spans="8:14" ht="11.25">
      <c r="H44" s="7"/>
      <c r="I44" s="7"/>
      <c r="J44" s="7"/>
      <c r="K44" s="7"/>
      <c r="L44" s="7"/>
      <c r="M44" s="7"/>
      <c r="N44" s="7"/>
    </row>
    <row r="45" spans="1:15" s="215" customFormat="1" ht="21" customHeight="1">
      <c r="A45" s="213" t="s">
        <v>127</v>
      </c>
      <c r="B45" s="214"/>
      <c r="C45" s="213"/>
      <c r="D45" s="214"/>
      <c r="E45" s="214"/>
      <c r="F45" s="214"/>
      <c r="G45" s="214"/>
      <c r="H45" s="214"/>
      <c r="I45" s="214"/>
      <c r="L45" s="216"/>
      <c r="M45" s="217"/>
      <c r="N45" s="218"/>
      <c r="O45" s="219"/>
    </row>
    <row r="46" spans="1:15" s="4" customFormat="1" ht="12" customHeight="1">
      <c r="A46" s="43"/>
      <c r="B46" s="16"/>
      <c r="C46" s="43"/>
      <c r="D46" s="16"/>
      <c r="E46" s="16"/>
      <c r="F46" s="16"/>
      <c r="G46" s="16"/>
      <c r="H46" s="16"/>
      <c r="I46" s="16"/>
      <c r="L46" s="212"/>
      <c r="M46" s="44"/>
      <c r="N46" s="220"/>
      <c r="O46" s="20"/>
    </row>
    <row r="47" spans="1:14" s="4" customFormat="1" ht="12" customHeight="1">
      <c r="A47" s="15" t="s">
        <v>128</v>
      </c>
      <c r="C47" s="43"/>
      <c r="D47" s="16"/>
      <c r="F47" s="16"/>
      <c r="G47" s="16"/>
      <c r="H47" s="16"/>
      <c r="I47" s="16"/>
      <c r="J47" s="16"/>
      <c r="K47" s="16"/>
      <c r="L47" s="16"/>
      <c r="N47" s="16"/>
    </row>
    <row r="48" spans="1:18" s="4" customFormat="1" ht="49.5" customHeight="1">
      <c r="A48" s="267" t="s">
        <v>129</v>
      </c>
      <c r="B48" s="268"/>
      <c r="C48" s="268"/>
      <c r="D48" s="268"/>
      <c r="E48" s="268"/>
      <c r="F48" s="268"/>
      <c r="G48" s="268"/>
      <c r="H48" s="268"/>
      <c r="I48" s="268"/>
      <c r="J48" s="268"/>
      <c r="K48" s="268"/>
      <c r="L48" s="268"/>
      <c r="M48" s="268"/>
      <c r="N48" s="221"/>
      <c r="O48" s="221"/>
      <c r="P48" s="222"/>
      <c r="Q48" s="222"/>
      <c r="R48" s="221"/>
    </row>
    <row r="49" spans="1:18" s="4" customFormat="1" ht="12" customHeight="1">
      <c r="A49" s="20"/>
      <c r="B49" s="20"/>
      <c r="C49" s="20"/>
      <c r="D49" s="20"/>
      <c r="E49" s="20"/>
      <c r="F49" s="20"/>
      <c r="G49" s="20"/>
      <c r="H49" s="20"/>
      <c r="I49" s="20"/>
      <c r="J49" s="20"/>
      <c r="K49" s="20"/>
      <c r="L49" s="20"/>
      <c r="M49" s="20"/>
      <c r="N49" s="221"/>
      <c r="O49" s="221"/>
      <c r="P49" s="222"/>
      <c r="Q49" s="222"/>
      <c r="R49" s="221"/>
    </row>
    <row r="50" spans="1:18" s="4" customFormat="1" ht="12" customHeight="1">
      <c r="A50" s="20" t="s">
        <v>130</v>
      </c>
      <c r="B50" s="223"/>
      <c r="C50" s="223"/>
      <c r="D50" s="223"/>
      <c r="E50" s="223"/>
      <c r="F50" s="223"/>
      <c r="G50" s="223"/>
      <c r="H50" s="223"/>
      <c r="I50" s="20"/>
      <c r="J50" s="20"/>
      <c r="K50" s="20"/>
      <c r="L50" s="224"/>
      <c r="M50" s="20"/>
      <c r="N50" s="225" t="s">
        <v>131</v>
      </c>
      <c r="O50" s="221"/>
      <c r="P50" s="222"/>
      <c r="Q50" s="222"/>
      <c r="R50" s="221"/>
    </row>
    <row r="51" spans="1:18" s="4" customFormat="1" ht="12" customHeight="1">
      <c r="A51" s="20" t="s">
        <v>132</v>
      </c>
      <c r="B51" s="20"/>
      <c r="C51" s="20"/>
      <c r="D51" s="20"/>
      <c r="E51" s="20"/>
      <c r="F51" s="20"/>
      <c r="G51" s="20"/>
      <c r="H51" s="20"/>
      <c r="I51" s="20"/>
      <c r="J51" s="20"/>
      <c r="K51" s="20"/>
      <c r="L51" s="226"/>
      <c r="M51" s="20"/>
      <c r="N51" s="225" t="s">
        <v>133</v>
      </c>
      <c r="O51" s="221"/>
      <c r="P51" s="222"/>
      <c r="Q51" s="222"/>
      <c r="R51" s="221"/>
    </row>
    <row r="52" spans="2:18" s="4" customFormat="1" ht="12" customHeight="1">
      <c r="B52" s="20"/>
      <c r="C52" s="20"/>
      <c r="D52" s="20"/>
      <c r="E52" s="20"/>
      <c r="F52" s="223"/>
      <c r="G52" s="20"/>
      <c r="H52" s="20"/>
      <c r="I52" s="20"/>
      <c r="J52" s="20"/>
      <c r="K52" s="20"/>
      <c r="L52" s="20"/>
      <c r="M52" s="20"/>
      <c r="N52" s="225" t="s">
        <v>134</v>
      </c>
      <c r="O52" s="221"/>
      <c r="P52" s="222"/>
      <c r="Q52" s="222"/>
      <c r="R52" s="221"/>
    </row>
    <row r="53" spans="1:18" s="4" customFormat="1" ht="12" customHeight="1">
      <c r="A53" s="20" t="s">
        <v>135</v>
      </c>
      <c r="B53" s="20"/>
      <c r="C53" s="20"/>
      <c r="D53" s="20"/>
      <c r="E53" s="20"/>
      <c r="F53" s="20"/>
      <c r="G53" s="20"/>
      <c r="H53" s="20"/>
      <c r="I53" s="20"/>
      <c r="J53" s="20"/>
      <c r="K53" s="20"/>
      <c r="L53" s="20"/>
      <c r="M53" s="20"/>
      <c r="N53" s="221"/>
      <c r="O53" s="221"/>
      <c r="P53" s="222"/>
      <c r="Q53" s="222"/>
      <c r="R53" s="221"/>
    </row>
    <row r="54" spans="1:18" s="4" customFormat="1" ht="12" customHeight="1">
      <c r="A54" s="223"/>
      <c r="B54" s="20"/>
      <c r="C54" s="20"/>
      <c r="D54" s="20"/>
      <c r="E54" s="20"/>
      <c r="F54" s="20"/>
      <c r="G54" s="20"/>
      <c r="H54" s="20"/>
      <c r="I54" s="20"/>
      <c r="J54" s="20"/>
      <c r="K54" s="20"/>
      <c r="L54" s="20"/>
      <c r="M54" s="20"/>
      <c r="N54" s="221"/>
      <c r="O54" s="221"/>
      <c r="P54" s="222"/>
      <c r="Q54" s="222"/>
      <c r="R54" s="221"/>
    </row>
    <row r="55" spans="1:18" s="4" customFormat="1" ht="12" customHeight="1">
      <c r="A55" s="269"/>
      <c r="B55" s="270"/>
      <c r="C55" s="270"/>
      <c r="D55" s="270"/>
      <c r="E55" s="270"/>
      <c r="F55" s="270"/>
      <c r="G55" s="270"/>
      <c r="H55" s="270"/>
      <c r="I55" s="270"/>
      <c r="J55" s="270"/>
      <c r="K55" s="270"/>
      <c r="L55" s="270"/>
      <c r="M55" s="227"/>
      <c r="N55" s="221"/>
      <c r="O55" s="221"/>
      <c r="P55" s="222"/>
      <c r="Q55" s="222"/>
      <c r="R55" s="221"/>
    </row>
    <row r="56" spans="1:18" s="4" customFormat="1" ht="12" customHeight="1">
      <c r="A56" s="266"/>
      <c r="B56" s="265"/>
      <c r="C56" s="265"/>
      <c r="D56" s="265"/>
      <c r="E56" s="265"/>
      <c r="F56" s="265"/>
      <c r="G56" s="265"/>
      <c r="H56" s="265"/>
      <c r="I56" s="265"/>
      <c r="J56" s="265"/>
      <c r="K56" s="265"/>
      <c r="L56" s="265"/>
      <c r="M56" s="228"/>
      <c r="N56" s="221"/>
      <c r="O56" s="221"/>
      <c r="P56" s="222"/>
      <c r="Q56" s="222"/>
      <c r="R56" s="221"/>
    </row>
    <row r="57" spans="1:18" s="4" customFormat="1" ht="12" customHeight="1">
      <c r="A57" s="266"/>
      <c r="B57" s="265"/>
      <c r="C57" s="265"/>
      <c r="D57" s="265"/>
      <c r="E57" s="265"/>
      <c r="F57" s="265"/>
      <c r="G57" s="265"/>
      <c r="H57" s="265"/>
      <c r="I57" s="265"/>
      <c r="J57" s="265"/>
      <c r="K57" s="265"/>
      <c r="L57" s="265"/>
      <c r="M57" s="228"/>
      <c r="N57" s="221"/>
      <c r="O57" s="221"/>
      <c r="P57" s="222"/>
      <c r="Q57" s="222"/>
      <c r="R57" s="221"/>
    </row>
    <row r="58" spans="1:18" s="4" customFormat="1" ht="12" customHeight="1">
      <c r="A58" s="266"/>
      <c r="B58" s="265"/>
      <c r="C58" s="265"/>
      <c r="D58" s="265"/>
      <c r="E58" s="265"/>
      <c r="F58" s="265"/>
      <c r="G58" s="265"/>
      <c r="H58" s="265"/>
      <c r="I58" s="265"/>
      <c r="J58" s="265"/>
      <c r="K58" s="265"/>
      <c r="L58" s="265"/>
      <c r="M58" s="228"/>
      <c r="N58" s="221"/>
      <c r="O58" s="221"/>
      <c r="P58" s="222"/>
      <c r="Q58" s="222"/>
      <c r="R58" s="221"/>
    </row>
    <row r="59" spans="1:18" s="4" customFormat="1" ht="12" customHeight="1">
      <c r="A59" s="266"/>
      <c r="B59" s="265"/>
      <c r="C59" s="265"/>
      <c r="D59" s="265"/>
      <c r="E59" s="265"/>
      <c r="F59" s="265"/>
      <c r="G59" s="265"/>
      <c r="H59" s="265"/>
      <c r="I59" s="265"/>
      <c r="J59" s="265"/>
      <c r="K59" s="265"/>
      <c r="L59" s="265"/>
      <c r="M59" s="228"/>
      <c r="N59" s="221"/>
      <c r="O59" s="221"/>
      <c r="P59" s="222"/>
      <c r="Q59" s="222"/>
      <c r="R59" s="221"/>
    </row>
    <row r="60" spans="1:18" s="4" customFormat="1" ht="12" customHeight="1">
      <c r="A60" s="264"/>
      <c r="B60" s="263"/>
      <c r="C60" s="263"/>
      <c r="D60" s="263"/>
      <c r="E60" s="263"/>
      <c r="F60" s="263"/>
      <c r="G60" s="263"/>
      <c r="H60" s="263"/>
      <c r="I60" s="263"/>
      <c r="J60" s="263"/>
      <c r="K60" s="263"/>
      <c r="L60" s="263"/>
      <c r="M60" s="229"/>
      <c r="N60" s="221"/>
      <c r="O60" s="221"/>
      <c r="P60" s="222"/>
      <c r="Q60" s="222"/>
      <c r="R60" s="221"/>
    </row>
    <row r="61" spans="1:18" s="4" customFormat="1" ht="12" customHeight="1">
      <c r="A61" s="20"/>
      <c r="B61" s="20"/>
      <c r="C61" s="20"/>
      <c r="D61" s="20"/>
      <c r="E61" s="20"/>
      <c r="F61" s="20"/>
      <c r="G61" s="20"/>
      <c r="H61" s="20"/>
      <c r="I61" s="20"/>
      <c r="J61" s="20"/>
      <c r="K61" s="20"/>
      <c r="L61" s="20"/>
      <c r="M61" s="20"/>
      <c r="N61" s="221"/>
      <c r="O61" s="221"/>
      <c r="P61" s="222"/>
      <c r="Q61" s="222"/>
      <c r="R61" s="221"/>
    </row>
    <row r="62" spans="1:18" s="4" customFormat="1" ht="12" customHeight="1">
      <c r="A62" s="230" t="s">
        <v>136</v>
      </c>
      <c r="B62" s="230"/>
      <c r="C62" s="230"/>
      <c r="D62" s="230"/>
      <c r="E62" s="230"/>
      <c r="F62" s="230"/>
      <c r="G62" s="231"/>
      <c r="H62" s="231"/>
      <c r="I62" s="231"/>
      <c r="J62" s="231"/>
      <c r="K62" s="231"/>
      <c r="L62" s="231"/>
      <c r="M62" s="231"/>
      <c r="N62" s="232"/>
      <c r="O62" s="221"/>
      <c r="P62" s="222"/>
      <c r="Q62" s="222"/>
      <c r="R62" s="221"/>
    </row>
    <row r="63" spans="1:18" s="4" customFormat="1" ht="12" customHeight="1">
      <c r="A63" s="219" t="s">
        <v>137</v>
      </c>
      <c r="B63" s="219"/>
      <c r="C63" s="219"/>
      <c r="D63" s="219"/>
      <c r="E63" s="219"/>
      <c r="F63" s="219"/>
      <c r="G63" s="233"/>
      <c r="H63" s="233"/>
      <c r="I63" s="233"/>
      <c r="J63" s="233"/>
      <c r="K63" s="233"/>
      <c r="L63" s="233"/>
      <c r="M63" s="233"/>
      <c r="N63" s="234"/>
      <c r="O63" s="221"/>
      <c r="P63" s="222"/>
      <c r="Q63" s="222"/>
      <c r="R63" s="221"/>
    </row>
    <row r="64" spans="1:18" s="4" customFormat="1" ht="12" customHeight="1">
      <c r="A64" s="230" t="s">
        <v>138</v>
      </c>
      <c r="B64" s="230"/>
      <c r="C64" s="230"/>
      <c r="D64" s="230"/>
      <c r="E64" s="230"/>
      <c r="F64" s="230"/>
      <c r="G64" s="231"/>
      <c r="H64" s="231"/>
      <c r="I64" s="231"/>
      <c r="J64" s="231"/>
      <c r="K64" s="231"/>
      <c r="L64" s="231"/>
      <c r="M64" s="231"/>
      <c r="N64" s="232"/>
      <c r="O64" s="221"/>
      <c r="P64" s="222"/>
      <c r="Q64" s="222"/>
      <c r="R64" s="221"/>
    </row>
    <row r="65" spans="1:18" s="4" customFormat="1" ht="12" customHeight="1">
      <c r="A65" s="219" t="s">
        <v>139</v>
      </c>
      <c r="B65" s="219"/>
      <c r="C65" s="219"/>
      <c r="D65" s="219"/>
      <c r="E65" s="219"/>
      <c r="F65" s="219"/>
      <c r="G65" s="235"/>
      <c r="H65" s="235"/>
      <c r="I65" s="235"/>
      <c r="J65" s="235"/>
      <c r="K65" s="235"/>
      <c r="L65" s="235"/>
      <c r="M65" s="235"/>
      <c r="N65" s="236"/>
      <c r="O65" s="236"/>
      <c r="P65" s="236"/>
      <c r="Q65" s="236"/>
      <c r="R65" s="236"/>
    </row>
  </sheetData>
  <sheetProtection password="CA39" sheet="1" objects="1" scenarios="1"/>
  <mergeCells count="89">
    <mergeCell ref="I9:J9"/>
    <mergeCell ref="C18:K19"/>
    <mergeCell ref="H35:J35"/>
    <mergeCell ref="E2:F2"/>
    <mergeCell ref="A3:I3"/>
    <mergeCell ref="A5:D5"/>
    <mergeCell ref="K5:M5"/>
    <mergeCell ref="I4:J4"/>
    <mergeCell ref="I5:J5"/>
    <mergeCell ref="K33:N33"/>
    <mergeCell ref="H36:J36"/>
    <mergeCell ref="A35:B35"/>
    <mergeCell ref="K35:N35"/>
    <mergeCell ref="K36:N36"/>
    <mergeCell ref="H26:J26"/>
    <mergeCell ref="K26:N26"/>
    <mergeCell ref="K34:N34"/>
    <mergeCell ref="K31:N31"/>
    <mergeCell ref="A10:G10"/>
    <mergeCell ref="C13:M13"/>
    <mergeCell ref="C15:K17"/>
    <mergeCell ref="D30:F30"/>
    <mergeCell ref="D25:F25"/>
    <mergeCell ref="D26:F26"/>
    <mergeCell ref="D27:F27"/>
    <mergeCell ref="H25:J25"/>
    <mergeCell ref="K25:N25"/>
    <mergeCell ref="K28:N28"/>
    <mergeCell ref="A6:D6"/>
    <mergeCell ref="K6:M6"/>
    <mergeCell ref="A8:D8"/>
    <mergeCell ref="K7:M7"/>
    <mergeCell ref="E7:F7"/>
    <mergeCell ref="K9:M9"/>
    <mergeCell ref="I6:J6"/>
    <mergeCell ref="I7:J7"/>
    <mergeCell ref="M37:N37"/>
    <mergeCell ref="H27:J27"/>
    <mergeCell ref="K27:N27"/>
    <mergeCell ref="K32:N32"/>
    <mergeCell ref="K29:N29"/>
    <mergeCell ref="K30:N30"/>
    <mergeCell ref="H29:J29"/>
    <mergeCell ref="D28:F28"/>
    <mergeCell ref="D35:E35"/>
    <mergeCell ref="H33:J33"/>
    <mergeCell ref="H34:J34"/>
    <mergeCell ref="H31:J31"/>
    <mergeCell ref="H32:J32"/>
    <mergeCell ref="D29:F29"/>
    <mergeCell ref="H30:J30"/>
    <mergeCell ref="H28:J28"/>
    <mergeCell ref="A48:M48"/>
    <mergeCell ref="A55:B55"/>
    <mergeCell ref="C55:D55"/>
    <mergeCell ref="E55:F55"/>
    <mergeCell ref="G55:H55"/>
    <mergeCell ref="I55:J55"/>
    <mergeCell ref="K55:L55"/>
    <mergeCell ref="A56:B56"/>
    <mergeCell ref="C56:D56"/>
    <mergeCell ref="E56:F56"/>
    <mergeCell ref="G56:H56"/>
    <mergeCell ref="I58:J58"/>
    <mergeCell ref="K58:L58"/>
    <mergeCell ref="A57:B57"/>
    <mergeCell ref="C57:D57"/>
    <mergeCell ref="E57:F57"/>
    <mergeCell ref="G57:H57"/>
    <mergeCell ref="I56:J56"/>
    <mergeCell ref="K56:L56"/>
    <mergeCell ref="I57:J57"/>
    <mergeCell ref="K57:L57"/>
    <mergeCell ref="I59:J59"/>
    <mergeCell ref="K59:L59"/>
    <mergeCell ref="A58:B58"/>
    <mergeCell ref="C58:D58"/>
    <mergeCell ref="A59:B59"/>
    <mergeCell ref="C59:D59"/>
    <mergeCell ref="E59:F59"/>
    <mergeCell ref="G59:H59"/>
    <mergeCell ref="E58:F58"/>
    <mergeCell ref="G58:H58"/>
    <mergeCell ref="I60:J60"/>
    <mergeCell ref="K60:L60"/>
    <mergeCell ref="A60:B60"/>
    <mergeCell ref="C60:D60"/>
    <mergeCell ref="E60:F60"/>
    <mergeCell ref="G60:H60"/>
  </mergeCells>
  <conditionalFormatting sqref="M37 K39 D37:F37 D39:E39 K41:N41">
    <cfRule type="expression" priority="1" dxfId="0" stopIfTrue="1">
      <formula>$D$31=TRUE</formula>
    </cfRule>
  </conditionalFormatting>
  <conditionalFormatting sqref="K43 F39 L28:N31 D25:F30 E21 A32:F35 K25:K34 L25:N26 L33:N34">
    <cfRule type="expression" priority="2" dxfId="0" stopIfTrue="1">
      <formula>$D$22=TRUE</formula>
    </cfRule>
  </conditionalFormatting>
  <conditionalFormatting sqref="D21">
    <cfRule type="expression" priority="3" dxfId="0" stopIfTrue="1">
      <formula>$D$22=TRUE</formula>
    </cfRule>
  </conditionalFormatting>
  <conditionalFormatting sqref="E6">
    <cfRule type="expression" priority="4" dxfId="0" stopIfTrue="1">
      <formula>$E$25=TRUE</formula>
    </cfRule>
  </conditionalFormatting>
  <conditionalFormatting sqref="E7:F7 L50:L51 A55:M60 F6">
    <cfRule type="expression" priority="5" dxfId="0" stopIfTrue="1">
      <formula>$D$22=TRUE</formula>
    </cfRule>
  </conditionalFormatting>
  <dataValidations count="3">
    <dataValidation type="list" allowBlank="1" showInputMessage="1" showErrorMessage="1" prompt="U kunt hier 'ja' selecteren indien u geen toestemming wenst te verlenen." errorTitle="Fout!" error="U moet hier een ja of nee opgeven" sqref="K43">
      <formula1>$M$45:$N$45</formula1>
    </dataValidation>
    <dataValidation allowBlank="1" showInputMessage="1" showErrorMessage="1" prompt="U kunt hier 'ja' selecteren indien u geen toestemming wenst te verlenen." errorTitle="Fout!" error="U moet hier een ja of nee opgeven" sqref="L45:L46"/>
    <dataValidation type="list" allowBlank="1" showInputMessage="1" showErrorMessage="1" sqref="L51">
      <formula1>$N$50:$N$52</formula1>
    </dataValidation>
  </dataValidations>
  <printOptions/>
  <pageMargins left="0.3937007874015748" right="0.3937007874015748" top="0.3937007874015748" bottom="0.3937007874015748" header="0.5118110236220472" footer="0.5118110236220472"/>
  <pageSetup horizontalDpi="300" verticalDpi="300" orientation="landscape" paperSize="9" r:id="rId3"/>
  <rowBreaks count="1" manualBreakCount="1">
    <brk id="45" max="13" man="1"/>
  </rowBreaks>
  <drawing r:id="rId2"/>
  <legacyDrawing r:id="rId1"/>
</worksheet>
</file>

<file path=xl/worksheets/sheet2.xml><?xml version="1.0" encoding="utf-8"?>
<worksheet xmlns="http://schemas.openxmlformats.org/spreadsheetml/2006/main" xmlns:r="http://schemas.openxmlformats.org/officeDocument/2006/relationships">
  <sheetPr codeName="Blad3">
    <pageSetUpPr fitToPage="1"/>
  </sheetPr>
  <dimension ref="A2:E28"/>
  <sheetViews>
    <sheetView showGridLines="0" showOutlineSymbols="0" zoomScaleSheetLayoutView="100" workbookViewId="0" topLeftCell="A1">
      <selection activeCell="A3" sqref="A3"/>
    </sheetView>
  </sheetViews>
  <sheetFormatPr defaultColWidth="9.140625" defaultRowHeight="12.75"/>
  <cols>
    <col min="1" max="1" width="8.7109375" style="91" customWidth="1"/>
    <col min="2" max="2" width="5.57421875" style="91" customWidth="1"/>
    <col min="3" max="3" width="83.7109375" style="91" customWidth="1"/>
    <col min="4" max="4" width="18.7109375" style="135" customWidth="1"/>
    <col min="5" max="16384" width="9.140625" style="91" customWidth="1"/>
  </cols>
  <sheetData>
    <row r="2" spans="1:5" ht="12.75" customHeight="1">
      <c r="A2" s="135" t="str">
        <f>CONCATENATE("Nacalculatie ",Voorblad!D2)</f>
        <v>Nacalculatie 2007</v>
      </c>
      <c r="B2" s="135"/>
      <c r="C2" s="199"/>
      <c r="D2" s="79"/>
      <c r="E2" s="180" t="s">
        <v>96</v>
      </c>
    </row>
    <row r="3" ht="12.75" customHeight="1"/>
    <row r="4" spans="1:5" ht="12.75" customHeight="1">
      <c r="A4" s="96" t="s">
        <v>97</v>
      </c>
      <c r="B4" s="54"/>
      <c r="C4" s="54"/>
      <c r="D4" s="309" t="s">
        <v>98</v>
      </c>
      <c r="E4" s="310"/>
    </row>
    <row r="5" spans="2:3" ht="12.75" customHeight="1">
      <c r="B5" s="92"/>
      <c r="C5" s="61"/>
    </row>
    <row r="6" spans="1:4" ht="12.75" customHeight="1">
      <c r="A6" s="135">
        <f>'aanvaardbare kosten 2007'!A5</f>
        <v>1</v>
      </c>
      <c r="B6" s="91" t="str">
        <f>'aanvaardbare kosten 2007'!B5</f>
        <v>Gevraagde goedkeuring respectievelijk vaststelling van definitieve aanvaardbare kosten 2007</v>
      </c>
      <c r="D6" s="137">
        <f>'aanvaardbare kosten 2007'!E2</f>
        <v>3</v>
      </c>
    </row>
    <row r="7" spans="1:4" ht="12.75" customHeight="1">
      <c r="A7" s="135">
        <f>afschrijvingen!A4</f>
        <v>2</v>
      </c>
      <c r="B7" s="91" t="str">
        <f>afschrijvingen!B4</f>
        <v>Afschrijvingen</v>
      </c>
      <c r="C7" s="79"/>
      <c r="D7" s="181">
        <f>afschrijvingen!I2</f>
        <v>4</v>
      </c>
    </row>
    <row r="8" spans="1:4" ht="12.75" customHeight="1">
      <c r="A8" s="135">
        <f>'vrije marge, rente, spreiding'!A4</f>
        <v>3</v>
      </c>
      <c r="B8" s="91" t="str">
        <f>'vrije marge, rente, spreiding'!B4</f>
        <v>Vrije margeregeling</v>
      </c>
      <c r="C8" s="135"/>
      <c r="D8" s="181">
        <v>5</v>
      </c>
    </row>
    <row r="9" spans="1:4" ht="12.75" customHeight="1">
      <c r="A9" s="135">
        <f>'vrije marge, rente, spreiding'!A10</f>
        <v>4</v>
      </c>
      <c r="B9" s="135" t="str">
        <f>'vrije marge, rente, spreiding'!B10</f>
        <v>Rentekosten</v>
      </c>
      <c r="C9" s="135"/>
      <c r="D9" s="137">
        <f>D8</f>
        <v>5</v>
      </c>
    </row>
    <row r="10" spans="1:4" ht="12.75" customHeight="1">
      <c r="A10" s="135">
        <f>'vrije marge, rente, spreiding'!A20</f>
        <v>5</v>
      </c>
      <c r="B10" s="135" t="str">
        <f>'vrije marge, rente, spreiding'!B20</f>
        <v>Verbetering spreiding en beschikbaarheid</v>
      </c>
      <c r="C10" s="135"/>
      <c r="D10" s="137">
        <f>D9</f>
        <v>5</v>
      </c>
    </row>
    <row r="11" spans="1:4" ht="12.75" customHeight="1">
      <c r="A11" s="135">
        <f>'opbrengsten, opbrengstresultaat'!A4</f>
        <v>6</v>
      </c>
      <c r="B11" s="135" t="str">
        <f>'opbrengsten, opbrengstresultaat'!B4</f>
        <v>Opbrengsten 2007</v>
      </c>
      <c r="C11" s="135"/>
      <c r="D11" s="137">
        <f>'opbrengsten, opbrengstresultaat'!I2</f>
        <v>6</v>
      </c>
    </row>
    <row r="12" spans="1:4" ht="12.75" customHeight="1">
      <c r="A12" s="135">
        <f>'opbrengsten, opbrengstresultaat'!A19</f>
        <v>7</v>
      </c>
      <c r="B12" s="135" t="str">
        <f>'opbrengsten, opbrengstresultaat'!B19</f>
        <v>Opbrengstresultaat (nog in tarieven te verrekenen)</v>
      </c>
      <c r="C12" s="135"/>
      <c r="D12" s="137">
        <f>D11</f>
        <v>6</v>
      </c>
    </row>
    <row r="13" spans="1:4" ht="12.75" customHeight="1">
      <c r="A13" s="135">
        <f>vragenlijst!A3</f>
        <v>8</v>
      </c>
      <c r="B13" s="135" t="str">
        <f>vragenlijst!B3</f>
        <v>Vragenlijst nacalculatie</v>
      </c>
      <c r="C13" s="135"/>
      <c r="D13" s="137">
        <f>vragenlijst!F2</f>
        <v>7</v>
      </c>
    </row>
    <row r="14" ht="12.75" customHeight="1"/>
    <row r="15" ht="12.75" customHeight="1">
      <c r="A15" s="96" t="s">
        <v>0</v>
      </c>
    </row>
    <row r="16" ht="12.75" customHeight="1">
      <c r="A16" s="91" t="s">
        <v>82</v>
      </c>
    </row>
    <row r="17" spans="1:4" ht="12.75" customHeight="1">
      <c r="A17" s="306" t="s">
        <v>92</v>
      </c>
      <c r="B17" s="307"/>
      <c r="C17" s="307"/>
      <c r="D17" s="307"/>
    </row>
    <row r="18" spans="1:4" ht="12.75" customHeight="1">
      <c r="A18" s="307"/>
      <c r="B18" s="307"/>
      <c r="C18" s="307"/>
      <c r="D18" s="307"/>
    </row>
    <row r="19" spans="1:4" ht="12.75" customHeight="1">
      <c r="A19" s="306" t="s">
        <v>95</v>
      </c>
      <c r="B19" s="307"/>
      <c r="C19" s="307"/>
      <c r="D19" s="307"/>
    </row>
    <row r="20" spans="1:4" ht="12.75" customHeight="1">
      <c r="A20" s="307"/>
      <c r="B20" s="307"/>
      <c r="C20" s="307"/>
      <c r="D20" s="307"/>
    </row>
    <row r="21" spans="1:4" ht="12.75" customHeight="1">
      <c r="A21" s="307"/>
      <c r="B21" s="307"/>
      <c r="C21" s="307"/>
      <c r="D21" s="307"/>
    </row>
    <row r="22" spans="1:4" ht="12.75" customHeight="1">
      <c r="A22" s="307"/>
      <c r="B22" s="307"/>
      <c r="C22" s="307"/>
      <c r="D22" s="307"/>
    </row>
    <row r="23" spans="1:4" ht="12.75" customHeight="1">
      <c r="A23" s="306" t="s">
        <v>93</v>
      </c>
      <c r="B23" s="307"/>
      <c r="C23" s="307"/>
      <c r="D23" s="307"/>
    </row>
    <row r="24" spans="1:4" ht="12.75" customHeight="1">
      <c r="A24" s="307"/>
      <c r="B24" s="307"/>
      <c r="C24" s="307"/>
      <c r="D24" s="307"/>
    </row>
    <row r="25" spans="1:4" ht="12.75" customHeight="1">
      <c r="A25" s="308"/>
      <c r="B25" s="308"/>
      <c r="C25" s="308"/>
      <c r="D25" s="308"/>
    </row>
    <row r="26" spans="1:4" ht="12.75" customHeight="1">
      <c r="A26" s="306" t="s">
        <v>94</v>
      </c>
      <c r="B26" s="307"/>
      <c r="C26" s="307"/>
      <c r="D26" s="307"/>
    </row>
    <row r="27" spans="1:4" ht="12.75" customHeight="1">
      <c r="A27" s="307"/>
      <c r="B27" s="307"/>
      <c r="C27" s="307"/>
      <c r="D27" s="307"/>
    </row>
    <row r="28" spans="1:4" ht="11.25">
      <c r="A28" s="307"/>
      <c r="B28" s="307"/>
      <c r="C28" s="307"/>
      <c r="D28" s="307"/>
    </row>
  </sheetData>
  <sheetProtection password="CA39" sheet="1" objects="1" scenarios="1"/>
  <mergeCells count="5">
    <mergeCell ref="A23:D25"/>
    <mergeCell ref="A26:D28"/>
    <mergeCell ref="D4:E4"/>
    <mergeCell ref="A17:D18"/>
    <mergeCell ref="A19:D22"/>
  </mergeCells>
  <printOptions horizontalCentered="1"/>
  <pageMargins left="0.5905511811023623" right="0.5905511811023623" top="0.7874015748031497" bottom="0.7874015748031497" header="0.5118110236220472" footer="0.5118110236220472"/>
  <pageSetup fitToHeight="1" fitToWidth="1" horizontalDpi="300" verticalDpi="300" orientation="landscape" paperSize="9" r:id="rId3"/>
  <rowBreaks count="1" manualBreakCount="1">
    <brk id="16" max="5" man="1"/>
  </rowBreaks>
  <ignoredErrors>
    <ignoredError sqref="E2" numberStoredAsText="1"/>
  </ignoredErrors>
  <legacyDrawing r:id="rId2"/>
  <oleObjects>
    <oleObject progId="MSPhotoEd.3" shapeId="338138" r:id="rId1"/>
  </oleObjects>
</worksheet>
</file>

<file path=xl/worksheets/sheet3.xml><?xml version="1.0" encoding="utf-8"?>
<worksheet xmlns="http://schemas.openxmlformats.org/spreadsheetml/2006/main" xmlns:r="http://schemas.openxmlformats.org/officeDocument/2006/relationships">
  <sheetPr codeName="Blad4">
    <pageSetUpPr fitToPage="1"/>
  </sheetPr>
  <dimension ref="A2:H19"/>
  <sheetViews>
    <sheetView showGridLines="0" showRowColHeaders="0" showZeros="0" showOutlineSymbols="0" zoomScaleSheetLayoutView="100" workbookViewId="0" topLeftCell="A1">
      <selection activeCell="E13" sqref="E13"/>
    </sheetView>
  </sheetViews>
  <sheetFormatPr defaultColWidth="9.140625" defaultRowHeight="12.75" customHeight="1"/>
  <cols>
    <col min="1" max="1" width="5.28125" style="91" customWidth="1"/>
    <col min="2" max="2" width="45.8515625" style="91" customWidth="1"/>
    <col min="3" max="3" width="42.7109375" style="91" customWidth="1"/>
    <col min="4" max="4" width="13.57421875" style="91" customWidth="1"/>
    <col min="5" max="5" width="20.00390625" style="91" customWidth="1"/>
    <col min="6" max="16384" width="9.140625" style="91" customWidth="1"/>
  </cols>
  <sheetData>
    <row r="2" spans="1:5" ht="12.75" customHeight="1">
      <c r="A2" s="312" t="str">
        <f>Inhoud!A2</f>
        <v>Nacalculatie 2007</v>
      </c>
      <c r="B2" s="312"/>
      <c r="C2" s="139"/>
      <c r="D2" s="79"/>
      <c r="E2" s="137">
        <v>3</v>
      </c>
    </row>
    <row r="3" ht="17.25" customHeight="1">
      <c r="A3" s="155" t="b">
        <f>Voorblad!D22</f>
        <v>1</v>
      </c>
    </row>
    <row r="4" spans="2:4" ht="15" customHeight="1">
      <c r="B4" s="54"/>
      <c r="C4" s="54"/>
      <c r="D4" s="54"/>
    </row>
    <row r="5" spans="1:5" ht="12.75" customHeight="1">
      <c r="A5" s="61">
        <v>1</v>
      </c>
      <c r="B5" s="134" t="str">
        <f>CONCATENATE("Gevraagde goedkeuring respectievelijk vaststelling van definitieve aanvaardbare kosten ",Voorblad!D2)</f>
        <v>Gevraagde goedkeuring respectievelijk vaststelling van definitieve aanvaardbare kosten 2007</v>
      </c>
      <c r="C5" s="134"/>
      <c r="D5" s="134"/>
      <c r="E5" s="61"/>
    </row>
    <row r="6" spans="2:4" ht="26.25" customHeight="1">
      <c r="B6" s="54"/>
      <c r="C6" s="54"/>
      <c r="D6" s="54"/>
    </row>
    <row r="7" spans="1:5" s="173" customFormat="1" ht="24.75" customHeight="1">
      <c r="A7" s="315" t="s">
        <v>104</v>
      </c>
      <c r="B7" s="315"/>
      <c r="C7" s="315"/>
      <c r="D7" s="172" t="s">
        <v>105</v>
      </c>
      <c r="E7" s="172">
        <f>Voorblad!D2</f>
        <v>2007</v>
      </c>
    </row>
    <row r="8" spans="1:5" s="173" customFormat="1" ht="24.75" customHeight="1">
      <c r="A8" s="197"/>
      <c r="B8" s="197"/>
      <c r="C8" s="197"/>
      <c r="D8" s="200"/>
      <c r="E8" s="174"/>
    </row>
    <row r="9" spans="1:5" ht="24.75" customHeight="1">
      <c r="A9" s="104">
        <f>E2*100+1</f>
        <v>301</v>
      </c>
      <c r="B9" s="311" t="s">
        <v>1</v>
      </c>
      <c r="C9" s="311"/>
      <c r="D9" s="175" t="s">
        <v>2</v>
      </c>
      <c r="E9" s="176">
        <f>afschrijvingen!I20</f>
        <v>0</v>
      </c>
    </row>
    <row r="10" spans="1:5" ht="24.75" customHeight="1">
      <c r="A10" s="104">
        <f>A9+1</f>
        <v>302</v>
      </c>
      <c r="B10" s="151" t="s">
        <v>28</v>
      </c>
      <c r="C10" s="177"/>
      <c r="D10" s="175" t="s">
        <v>4</v>
      </c>
      <c r="E10" s="176">
        <f>'vrije marge, rente, spreiding'!F8</f>
        <v>0</v>
      </c>
    </row>
    <row r="11" spans="1:5" ht="24.75" customHeight="1">
      <c r="A11" s="104">
        <f aca="true" t="shared" si="0" ref="A11:A16">A10+1</f>
        <v>303</v>
      </c>
      <c r="B11" s="313" t="s">
        <v>3</v>
      </c>
      <c r="C11" s="318"/>
      <c r="D11" s="175" t="s">
        <v>4</v>
      </c>
      <c r="E11" s="176">
        <f>'vrije marge, rente, spreiding'!F18</f>
        <v>0</v>
      </c>
    </row>
    <row r="12" spans="1:5" ht="24.75" customHeight="1">
      <c r="A12" s="104">
        <f t="shared" si="0"/>
        <v>304</v>
      </c>
      <c r="B12" s="151" t="s">
        <v>62</v>
      </c>
      <c r="C12" s="177"/>
      <c r="D12" s="175" t="s">
        <v>4</v>
      </c>
      <c r="E12" s="176">
        <f>'vrije marge, rente, spreiding'!F24</f>
        <v>0</v>
      </c>
    </row>
    <row r="13" spans="1:8" ht="24.75" customHeight="1">
      <c r="A13" s="104">
        <f t="shared" si="0"/>
        <v>305</v>
      </c>
      <c r="B13" s="313" t="str">
        <f>CONCATENATE("Voorlopige budgetmutatie, rekenstaat ",Voorblad!D2," nummer …, (blad 2, kolom 5)*")</f>
        <v>Voorlopige budgetmutatie, rekenstaat 2007 nummer …, (blad 2, kolom 5)*</v>
      </c>
      <c r="C13" s="314"/>
      <c r="D13" s="201"/>
      <c r="E13" s="46"/>
      <c r="F13" s="110"/>
      <c r="G13" s="110"/>
      <c r="H13" s="110"/>
    </row>
    <row r="14" spans="1:5" ht="24.75" customHeight="1">
      <c r="A14" s="104">
        <f>A13+1</f>
        <v>306</v>
      </c>
      <c r="B14" s="316" t="s">
        <v>83</v>
      </c>
      <c r="C14" s="317"/>
      <c r="D14" s="202"/>
      <c r="E14" s="127">
        <f>(SUM(E9:E12))-E13</f>
        <v>0</v>
      </c>
    </row>
    <row r="15" spans="1:5" ht="24.75" customHeight="1">
      <c r="A15" s="104">
        <f t="shared" si="0"/>
        <v>307</v>
      </c>
      <c r="B15" s="313" t="str">
        <f>CONCATENATE("Aanvaardbare kosten ",Voorblad!D2,", rekenstaat ",Voorblad!D2," nummer …, (blad 2, kolom 5)*")</f>
        <v>Aanvaardbare kosten 2007, rekenstaat 2007 nummer …, (blad 2, kolom 5)*</v>
      </c>
      <c r="C15" s="314"/>
      <c r="D15" s="201"/>
      <c r="E15" s="46"/>
    </row>
    <row r="16" spans="1:5" s="96" customFormat="1" ht="24.75" customHeight="1">
      <c r="A16" s="104">
        <f t="shared" si="0"/>
        <v>308</v>
      </c>
      <c r="B16" s="316" t="str">
        <f>CONCATENATE("Definitieve aanvaardbare kosten ",Voorblad!D2," (regel 307+308)")</f>
        <v>Definitieve aanvaardbare kosten 2007 (regel 307+308)</v>
      </c>
      <c r="C16" s="317"/>
      <c r="D16" s="202"/>
      <c r="E16" s="127">
        <f>+E14+E15</f>
        <v>0</v>
      </c>
    </row>
    <row r="19" spans="1:5" ht="24.75" customHeight="1">
      <c r="A19" s="104">
        <f>A16+1</f>
        <v>309</v>
      </c>
      <c r="B19" s="178" t="str">
        <f>CONCATENATE("* rekenstaat ",Voorblad!D2," nummer")</f>
        <v>* rekenstaat 2007 nummer</v>
      </c>
      <c r="C19" s="179"/>
      <c r="D19" s="171"/>
      <c r="E19" s="51"/>
    </row>
  </sheetData>
  <sheetProtection password="CA39" sheet="1" objects="1" scenarios="1"/>
  <mergeCells count="8">
    <mergeCell ref="B16:C16"/>
    <mergeCell ref="B11:C11"/>
    <mergeCell ref="B13:C13"/>
    <mergeCell ref="B14:C14"/>
    <mergeCell ref="B9:C9"/>
    <mergeCell ref="A2:B2"/>
    <mergeCell ref="B15:C15"/>
    <mergeCell ref="A7:C7"/>
  </mergeCells>
  <conditionalFormatting sqref="E19 E15 E13">
    <cfRule type="expression" priority="1" dxfId="0" stopIfTrue="1">
      <formula>$A$3=TRUE</formula>
    </cfRule>
  </conditionalFormatting>
  <printOptions horizontalCentered="1"/>
  <pageMargins left="0.5905511811023623" right="0.5905511811023623" top="0.7874015748031497" bottom="0.7874015748031497" header="0.5118110236220472" footer="0.5118110236220472"/>
  <pageSetup fitToHeight="1" fitToWidth="1" horizontalDpi="300" verticalDpi="300" orientation="landscape" paperSize="9" r:id="rId3"/>
  <legacyDrawing r:id="rId2"/>
  <oleObjects>
    <oleObject progId="MSPhotoEd.3" shapeId="339141" r:id="rId1"/>
  </oleObjects>
</worksheet>
</file>

<file path=xl/worksheets/sheet4.xml><?xml version="1.0" encoding="utf-8"?>
<worksheet xmlns="http://schemas.openxmlformats.org/spreadsheetml/2006/main" xmlns:r="http://schemas.openxmlformats.org/officeDocument/2006/relationships">
  <sheetPr codeName="Blad5">
    <pageSetUpPr fitToPage="1"/>
  </sheetPr>
  <dimension ref="A2:L24"/>
  <sheetViews>
    <sheetView showGridLines="0" showRowColHeaders="0" showZeros="0" showOutlineSymbols="0" zoomScaleSheetLayoutView="100" workbookViewId="0" topLeftCell="A1">
      <selection activeCell="D11" sqref="D11"/>
    </sheetView>
  </sheetViews>
  <sheetFormatPr defaultColWidth="9.140625" defaultRowHeight="12.75"/>
  <cols>
    <col min="1" max="1" width="6.28125" style="91" customWidth="1"/>
    <col min="2" max="2" width="22.00390625" style="91" customWidth="1"/>
    <col min="3" max="3" width="16.28125" style="91" customWidth="1"/>
    <col min="4" max="4" width="14.7109375" style="91" customWidth="1"/>
    <col min="5" max="5" width="15.140625" style="91" customWidth="1"/>
    <col min="6" max="9" width="14.7109375" style="91" customWidth="1"/>
    <col min="10" max="16384" width="9.140625" style="91" customWidth="1"/>
  </cols>
  <sheetData>
    <row r="2" spans="1:9" ht="12.75" customHeight="1">
      <c r="A2" s="312" t="str">
        <f>Inhoud!A2</f>
        <v>Nacalculatie 2007</v>
      </c>
      <c r="B2" s="312"/>
      <c r="E2" s="79"/>
      <c r="F2" s="79"/>
      <c r="G2" s="79"/>
      <c r="I2" s="91">
        <v>4</v>
      </c>
    </row>
    <row r="3" spans="2:7" ht="12.75" customHeight="1">
      <c r="B3" s="155" t="b">
        <f>Voorblad!D22</f>
        <v>1</v>
      </c>
      <c r="G3" s="110"/>
    </row>
    <row r="4" spans="1:9" ht="11.25" customHeight="1">
      <c r="A4" s="134">
        <v>2</v>
      </c>
      <c r="B4" s="61" t="s">
        <v>106</v>
      </c>
      <c r="C4" s="61"/>
      <c r="D4" s="156" t="s">
        <v>5</v>
      </c>
      <c r="E4" s="156" t="s">
        <v>5</v>
      </c>
      <c r="F4" s="156" t="s">
        <v>5</v>
      </c>
      <c r="G4" s="156" t="s">
        <v>5</v>
      </c>
      <c r="H4" s="156" t="s">
        <v>5</v>
      </c>
      <c r="I4" s="193" t="s">
        <v>7</v>
      </c>
    </row>
    <row r="5" spans="2:12" ht="11.25" customHeight="1">
      <c r="B5" s="61"/>
      <c r="C5" s="61"/>
      <c r="D5" s="157" t="s">
        <v>6</v>
      </c>
      <c r="E5" s="157" t="s">
        <v>6</v>
      </c>
      <c r="F5" s="157" t="s">
        <v>81</v>
      </c>
      <c r="G5" s="157" t="s">
        <v>6</v>
      </c>
      <c r="H5" s="157" t="s">
        <v>6</v>
      </c>
      <c r="I5" s="194" t="s">
        <v>102</v>
      </c>
      <c r="J5" s="110"/>
      <c r="K5" s="110"/>
      <c r="L5" s="110"/>
    </row>
    <row r="6" spans="2:12" ht="11.25" customHeight="1">
      <c r="B6" s="79"/>
      <c r="C6" s="61"/>
      <c r="D6" s="158" t="s">
        <v>8</v>
      </c>
      <c r="E6" s="158" t="s">
        <v>9</v>
      </c>
      <c r="F6" s="158" t="s">
        <v>10</v>
      </c>
      <c r="G6" s="158" t="s">
        <v>101</v>
      </c>
      <c r="H6" s="158" t="s">
        <v>8</v>
      </c>
      <c r="I6" s="191" t="s">
        <v>103</v>
      </c>
      <c r="J6" s="110"/>
      <c r="K6" s="110"/>
      <c r="L6" s="110"/>
    </row>
    <row r="7" spans="2:9" ht="11.25" customHeight="1">
      <c r="B7" s="79"/>
      <c r="C7" s="61"/>
      <c r="D7" s="158" t="s">
        <v>12</v>
      </c>
      <c r="E7" s="159" t="s">
        <v>122</v>
      </c>
      <c r="F7" s="158" t="s">
        <v>13</v>
      </c>
      <c r="G7" s="158" t="s">
        <v>11</v>
      </c>
      <c r="H7" s="158" t="s">
        <v>12</v>
      </c>
      <c r="I7" s="194"/>
    </row>
    <row r="8" spans="2:9" ht="11.25" customHeight="1">
      <c r="B8" s="79"/>
      <c r="C8" s="61"/>
      <c r="D8" s="158">
        <f>Voorblad!D2-1</f>
        <v>2006</v>
      </c>
      <c r="E8" s="158" t="s">
        <v>14</v>
      </c>
      <c r="F8" s="158" t="s">
        <v>15</v>
      </c>
      <c r="G8" s="158">
        <f>Voorblad!D2</f>
        <v>2007</v>
      </c>
      <c r="H8" s="158" t="s">
        <v>123</v>
      </c>
      <c r="I8" s="194"/>
    </row>
    <row r="9" spans="2:9" ht="11.25" customHeight="1">
      <c r="B9" s="79"/>
      <c r="C9" s="61"/>
      <c r="D9" s="160"/>
      <c r="E9" s="160"/>
      <c r="F9" s="160" t="str">
        <f>CONCATENATE("bedragen ",Voorblad!D2)</f>
        <v>bedragen 2007</v>
      </c>
      <c r="G9" s="160"/>
      <c r="H9" s="160"/>
      <c r="I9" s="195"/>
    </row>
    <row r="10" spans="1:9" ht="11.25" customHeight="1">
      <c r="A10" s="110"/>
      <c r="B10" s="196"/>
      <c r="C10" s="197"/>
      <c r="D10" s="161"/>
      <c r="E10" s="161"/>
      <c r="F10" s="161"/>
      <c r="G10" s="161"/>
      <c r="H10" s="161"/>
      <c r="I10" s="161"/>
    </row>
    <row r="11" spans="1:9" ht="12.75" customHeight="1">
      <c r="A11" s="104">
        <f>I2*100+1</f>
        <v>401</v>
      </c>
      <c r="B11" s="162" t="s">
        <v>84</v>
      </c>
      <c r="C11" s="163" t="s">
        <v>16</v>
      </c>
      <c r="D11" s="50"/>
      <c r="E11" s="50"/>
      <c r="F11" s="50"/>
      <c r="G11" s="50"/>
      <c r="H11" s="50"/>
      <c r="I11" s="164">
        <f>H11-E11</f>
        <v>0</v>
      </c>
    </row>
    <row r="12" spans="1:9" ht="12.75" customHeight="1">
      <c r="A12" s="104">
        <f>A11+1</f>
        <v>402</v>
      </c>
      <c r="B12" s="162"/>
      <c r="C12" s="163" t="s">
        <v>17</v>
      </c>
      <c r="D12" s="50"/>
      <c r="E12" s="50"/>
      <c r="F12" s="50"/>
      <c r="G12" s="50"/>
      <c r="H12" s="50"/>
      <c r="I12" s="164">
        <f>H12-E12</f>
        <v>0</v>
      </c>
    </row>
    <row r="13" spans="1:9" ht="12.75" customHeight="1">
      <c r="A13" s="104">
        <f>A12+1</f>
        <v>403</v>
      </c>
      <c r="B13" s="165" t="s">
        <v>85</v>
      </c>
      <c r="C13" s="163"/>
      <c r="D13" s="50"/>
      <c r="E13" s="50"/>
      <c r="F13" s="50"/>
      <c r="G13" s="50"/>
      <c r="H13" s="50"/>
      <c r="I13" s="164">
        <f>H13-E13</f>
        <v>0</v>
      </c>
    </row>
    <row r="14" spans="1:9" ht="12.75" customHeight="1">
      <c r="A14" s="104">
        <f>A13+1</f>
        <v>404</v>
      </c>
      <c r="B14" s="320" t="s">
        <v>86</v>
      </c>
      <c r="C14" s="321"/>
      <c r="D14" s="50"/>
      <c r="E14" s="50"/>
      <c r="F14" s="50"/>
      <c r="G14" s="50"/>
      <c r="H14" s="50"/>
      <c r="I14" s="164">
        <f>H14-E14</f>
        <v>0</v>
      </c>
    </row>
    <row r="15" spans="1:9" ht="12.75" customHeight="1">
      <c r="A15" s="104">
        <f>A14+1</f>
        <v>405</v>
      </c>
      <c r="B15" s="320" t="s">
        <v>87</v>
      </c>
      <c r="C15" s="321"/>
      <c r="D15" s="50"/>
      <c r="E15" s="50"/>
      <c r="F15" s="50"/>
      <c r="G15" s="50"/>
      <c r="H15" s="50"/>
      <c r="I15" s="164">
        <f>H15-E15</f>
        <v>0</v>
      </c>
    </row>
    <row r="16" spans="2:9" s="110" customFormat="1" ht="12.75" customHeight="1">
      <c r="B16" s="166"/>
      <c r="C16" s="167"/>
      <c r="D16" s="168"/>
      <c r="E16" s="168"/>
      <c r="F16" s="168"/>
      <c r="G16" s="168"/>
      <c r="H16" s="168"/>
      <c r="I16" s="169"/>
    </row>
    <row r="17" spans="1:9" s="110" customFormat="1" ht="12.75" customHeight="1">
      <c r="A17" s="170" t="s">
        <v>67</v>
      </c>
      <c r="C17" s="167"/>
      <c r="D17" s="168"/>
      <c r="E17" s="168"/>
      <c r="F17" s="168"/>
      <c r="G17" s="168"/>
      <c r="H17" s="168"/>
      <c r="I17" s="169"/>
    </row>
    <row r="18" spans="1:9" ht="12.75" customHeight="1">
      <c r="A18" s="104">
        <f>A15+1</f>
        <v>406</v>
      </c>
      <c r="B18" s="322" t="s">
        <v>88</v>
      </c>
      <c r="C18" s="323"/>
      <c r="D18" s="50"/>
      <c r="E18" s="50"/>
      <c r="F18" s="50"/>
      <c r="G18" s="50"/>
      <c r="H18" s="50"/>
      <c r="I18" s="164">
        <f>H18-E18</f>
        <v>0</v>
      </c>
    </row>
    <row r="19" spans="1:9" ht="12.75" customHeight="1">
      <c r="A19" s="97">
        <f>A18+1</f>
        <v>407</v>
      </c>
      <c r="B19" s="322" t="s">
        <v>89</v>
      </c>
      <c r="C19" s="323"/>
      <c r="D19" s="50"/>
      <c r="E19" s="50"/>
      <c r="F19" s="50"/>
      <c r="G19" s="50"/>
      <c r="H19" s="50"/>
      <c r="I19" s="164">
        <f>H19-E19</f>
        <v>0</v>
      </c>
    </row>
    <row r="20" spans="1:10" ht="12.75" customHeight="1">
      <c r="A20" s="102">
        <f>A19+1</f>
        <v>408</v>
      </c>
      <c r="B20" s="203" t="s">
        <v>107</v>
      </c>
      <c r="C20" s="203"/>
      <c r="D20" s="203">
        <f aca="true" t="shared" si="0" ref="D20:I20">SUM(D11:D19)</f>
        <v>0</v>
      </c>
      <c r="E20" s="203">
        <f t="shared" si="0"/>
        <v>0</v>
      </c>
      <c r="F20" s="203">
        <f t="shared" si="0"/>
        <v>0</v>
      </c>
      <c r="G20" s="203">
        <f t="shared" si="0"/>
        <v>0</v>
      </c>
      <c r="H20" s="203">
        <f t="shared" si="0"/>
        <v>0</v>
      </c>
      <c r="I20" s="203">
        <f t="shared" si="0"/>
        <v>0</v>
      </c>
      <c r="J20" s="110"/>
    </row>
    <row r="21" spans="2:10" ht="12.75" customHeight="1">
      <c r="B21" s="96"/>
      <c r="J21" s="110"/>
    </row>
    <row r="22" spans="1:10" ht="12.75" customHeight="1">
      <c r="A22" s="91" t="s">
        <v>18</v>
      </c>
      <c r="B22" s="96"/>
      <c r="J22" s="110"/>
    </row>
    <row r="23" ht="12.75" customHeight="1"/>
    <row r="24" spans="1:9" s="110" customFormat="1" ht="48" customHeight="1">
      <c r="A24" s="319" t="s">
        <v>125</v>
      </c>
      <c r="B24" s="319"/>
      <c r="C24" s="319"/>
      <c r="D24" s="319"/>
      <c r="E24" s="319"/>
      <c r="F24" s="319"/>
      <c r="G24" s="319"/>
      <c r="H24" s="319"/>
      <c r="I24" s="319"/>
    </row>
  </sheetData>
  <sheetProtection password="CA39" sheet="1" objects="1" scenarios="1"/>
  <mergeCells count="6">
    <mergeCell ref="A24:I24"/>
    <mergeCell ref="A2:B2"/>
    <mergeCell ref="B14:C14"/>
    <mergeCell ref="B15:C15"/>
    <mergeCell ref="B19:C19"/>
    <mergeCell ref="B18:C18"/>
  </mergeCells>
  <conditionalFormatting sqref="D18:H19 D11:H15">
    <cfRule type="expression" priority="1" dxfId="0" stopIfTrue="1">
      <formula>$B$3=TRUE</formula>
    </cfRule>
  </conditionalFormatting>
  <printOptions horizontalCentered="1"/>
  <pageMargins left="0.5905511811023623" right="0.5905511811023623" top="0.7874015748031497" bottom="0.7874015748031497" header="0.5118110236220472" footer="0.5118110236220472"/>
  <pageSetup fitToHeight="1" fitToWidth="1" horizontalDpi="300" verticalDpi="300" orientation="landscape" paperSize="9" r:id="rId3"/>
  <legacyDrawing r:id="rId2"/>
  <oleObjects>
    <oleObject progId="MSPhotoEd.3" shapeId="340011" r:id="rId1"/>
  </oleObjects>
</worksheet>
</file>

<file path=xl/worksheets/sheet5.xml><?xml version="1.0" encoding="utf-8"?>
<worksheet xmlns="http://schemas.openxmlformats.org/spreadsheetml/2006/main" xmlns:r="http://schemas.openxmlformats.org/officeDocument/2006/relationships">
  <sheetPr codeName="Blad6"/>
  <dimension ref="A1:H35"/>
  <sheetViews>
    <sheetView showGridLines="0" showZeros="0" showOutlineSymbols="0" zoomScaleSheetLayoutView="100" workbookViewId="0" topLeftCell="A1">
      <selection activeCell="F6" sqref="F6"/>
    </sheetView>
  </sheetViews>
  <sheetFormatPr defaultColWidth="9.140625" defaultRowHeight="12.75" customHeight="1"/>
  <cols>
    <col min="1" max="1" width="6.28125" style="91" customWidth="1"/>
    <col min="2" max="2" width="29.140625" style="91" customWidth="1"/>
    <col min="3" max="3" width="25.140625" style="91" customWidth="1"/>
    <col min="4" max="4" width="29.57421875" style="91" customWidth="1"/>
    <col min="5" max="5" width="26.00390625" style="91" customWidth="1"/>
    <col min="6" max="6" width="20.421875" style="91" customWidth="1"/>
    <col min="7" max="7" width="15.7109375" style="91" customWidth="1"/>
    <col min="8" max="16384" width="9.140625" style="91" customWidth="1"/>
  </cols>
  <sheetData>
    <row r="1" ht="15" customHeight="1">
      <c r="E1" s="79"/>
    </row>
    <row r="2" spans="1:6" s="113" customFormat="1" ht="12.75" customHeight="1">
      <c r="A2" s="312" t="str">
        <f>Inhoud!A2</f>
        <v>Nacalculatie 2007</v>
      </c>
      <c r="B2" s="312"/>
      <c r="C2" s="138" t="b">
        <f>Voorblad!D22</f>
        <v>1</v>
      </c>
      <c r="D2" s="139"/>
      <c r="E2" s="79"/>
      <c r="F2" s="137">
        <v>5</v>
      </c>
    </row>
    <row r="3" spans="2:6" s="113" customFormat="1" ht="12.75" customHeight="1">
      <c r="B3" s="138"/>
      <c r="C3" s="91"/>
      <c r="D3" s="139"/>
      <c r="E3" s="79"/>
      <c r="F3" s="137"/>
    </row>
    <row r="4" spans="1:6" s="113" customFormat="1" ht="12.75" customHeight="1">
      <c r="A4" s="204">
        <v>3</v>
      </c>
      <c r="B4" s="205" t="s">
        <v>108</v>
      </c>
      <c r="C4" s="140"/>
      <c r="D4" s="140"/>
      <c r="E4" s="140"/>
      <c r="F4" s="140"/>
    </row>
    <row r="5" spans="2:6" s="113" customFormat="1" ht="12.75" customHeight="1">
      <c r="B5" s="140"/>
      <c r="C5" s="140"/>
      <c r="D5" s="140"/>
      <c r="E5" s="140"/>
      <c r="F5" s="140"/>
    </row>
    <row r="6" spans="1:6" s="113" customFormat="1" ht="12.75" customHeight="1">
      <c r="A6" s="104">
        <f>F2*100+1</f>
        <v>501</v>
      </c>
      <c r="B6" s="141" t="str">
        <f>CONCATENATE("Definitief overeengekomen vrije marge ",Voorblad!D2)</f>
        <v>Definitief overeengekomen vrije marge 2007</v>
      </c>
      <c r="C6" s="142"/>
      <c r="D6" s="142"/>
      <c r="E6" s="143"/>
      <c r="F6" s="48"/>
    </row>
    <row r="7" spans="1:6" s="113" customFormat="1" ht="12.75" customHeight="1">
      <c r="A7" s="104">
        <f>A6+1</f>
        <v>502</v>
      </c>
      <c r="B7" s="141" t="str">
        <f>CONCATENATE("In rekenstaat ",Voorblad!D2," opgenomen")</f>
        <v>In rekenstaat 2007 opgenomen</v>
      </c>
      <c r="C7" s="142"/>
      <c r="D7" s="142"/>
      <c r="E7" s="143"/>
      <c r="F7" s="48"/>
    </row>
    <row r="8" spans="1:6" s="113" customFormat="1" ht="12.75" customHeight="1">
      <c r="A8" s="104">
        <f>A7+1</f>
        <v>503</v>
      </c>
      <c r="B8" s="144" t="s">
        <v>110</v>
      </c>
      <c r="C8" s="145"/>
      <c r="D8" s="145"/>
      <c r="E8" s="146"/>
      <c r="F8" s="146">
        <f>+F6-F7</f>
        <v>0</v>
      </c>
    </row>
    <row r="9" spans="2:6" ht="12.75" customHeight="1">
      <c r="B9" s="140"/>
      <c r="C9" s="140"/>
      <c r="D9" s="140"/>
      <c r="E9" s="140"/>
      <c r="F9" s="147"/>
    </row>
    <row r="10" spans="1:6" ht="12.75" customHeight="1">
      <c r="A10" s="134">
        <v>4</v>
      </c>
      <c r="B10" s="96" t="s">
        <v>109</v>
      </c>
      <c r="F10" s="148"/>
    </row>
    <row r="11" spans="1:6" ht="12.75" customHeight="1">
      <c r="A11" s="91" t="s">
        <v>63</v>
      </c>
      <c r="F11" s="148"/>
    </row>
    <row r="12" spans="1:8" ht="12.75" customHeight="1">
      <c r="A12" s="96" t="s">
        <v>19</v>
      </c>
      <c r="C12" s="92"/>
      <c r="F12" s="148"/>
      <c r="G12" s="110"/>
      <c r="H12" s="110"/>
    </row>
    <row r="13" spans="1:8" ht="12.75" customHeight="1">
      <c r="A13" s="104">
        <f>A8+1</f>
        <v>504</v>
      </c>
      <c r="B13" s="313" t="str">
        <f>CONCATENATE("Heeft de instelling in ",Voorblad!D2," voldaan aan de beleidsregel renteprotocollering ?")</f>
        <v>Heeft de instelling in 2007 voldaan aan de beleidsregel renteprotocollering ?</v>
      </c>
      <c r="C13" s="314"/>
      <c r="D13" s="314"/>
      <c r="E13" s="239"/>
      <c r="F13" s="49" t="s">
        <v>20</v>
      </c>
      <c r="G13" s="238" t="s">
        <v>20</v>
      </c>
      <c r="H13" s="110"/>
    </row>
    <row r="14" spans="1:8" ht="12.75" customHeight="1">
      <c r="A14" s="135" t="s">
        <v>27</v>
      </c>
      <c r="B14" s="135"/>
      <c r="C14" s="135"/>
      <c r="D14" s="79"/>
      <c r="E14" s="149"/>
      <c r="F14" s="150"/>
      <c r="G14" s="238" t="s">
        <v>21</v>
      </c>
      <c r="H14" s="110"/>
    </row>
    <row r="15" spans="2:8" ht="12.75" customHeight="1">
      <c r="B15" s="79"/>
      <c r="C15" s="79"/>
      <c r="D15" s="79"/>
      <c r="E15" s="149"/>
      <c r="F15" s="150"/>
      <c r="G15" s="110"/>
      <c r="H15" s="110"/>
    </row>
    <row r="16" spans="1:8" ht="12.75" customHeight="1">
      <c r="A16" s="104">
        <f>A13+1</f>
        <v>505</v>
      </c>
      <c r="B16" s="313" t="str">
        <f>CONCATENATE("Werkelijke rentekosten ",Voorblad!D2,", volgens jaarrekening ",Voorblad!D2,"*")</f>
        <v>Werkelijke rentekosten 2007, volgens jaarrekening 2007*</v>
      </c>
      <c r="C16" s="314"/>
      <c r="D16" s="314"/>
      <c r="E16" s="152"/>
      <c r="F16" s="237"/>
      <c r="G16" s="110"/>
      <c r="H16" s="110"/>
    </row>
    <row r="17" spans="1:8" ht="12.75" customHeight="1">
      <c r="A17" s="104">
        <f>A16+1</f>
        <v>506</v>
      </c>
      <c r="B17" s="313" t="str">
        <f>CONCATENATE("In rekenstaat ",Voorblad!D2," opgenomen rentekosten")</f>
        <v>In rekenstaat 2007 opgenomen rentekosten</v>
      </c>
      <c r="C17" s="314"/>
      <c r="D17" s="314"/>
      <c r="E17" s="152"/>
      <c r="F17" s="237"/>
      <c r="G17" s="110"/>
      <c r="H17" s="110"/>
    </row>
    <row r="18" spans="1:8" ht="12.75" customHeight="1">
      <c r="A18" s="104">
        <f>A17+1</f>
        <v>507</v>
      </c>
      <c r="B18" s="153" t="s">
        <v>111</v>
      </c>
      <c r="C18" s="154"/>
      <c r="D18" s="325"/>
      <c r="E18" s="326"/>
      <c r="F18" s="146">
        <f>F16-F17</f>
        <v>0</v>
      </c>
      <c r="G18" s="110"/>
      <c r="H18" s="110"/>
    </row>
    <row r="19" spans="2:8" ht="12.75" customHeight="1">
      <c r="B19" s="312"/>
      <c r="C19" s="312"/>
      <c r="D19" s="312"/>
      <c r="F19" s="148"/>
      <c r="G19" s="110"/>
      <c r="H19" s="110"/>
    </row>
    <row r="20" spans="1:6" s="113" customFormat="1" ht="12.75" customHeight="1">
      <c r="A20" s="204">
        <v>5</v>
      </c>
      <c r="B20" s="205" t="s">
        <v>62</v>
      </c>
      <c r="C20" s="140"/>
      <c r="D20" s="140"/>
      <c r="E20" s="140"/>
      <c r="F20" s="140"/>
    </row>
    <row r="21" spans="2:6" s="113" customFormat="1" ht="12.75" customHeight="1">
      <c r="B21" s="140"/>
      <c r="C21" s="140"/>
      <c r="D21" s="140"/>
      <c r="E21" s="140"/>
      <c r="F21" s="140"/>
    </row>
    <row r="22" spans="1:6" s="113" customFormat="1" ht="12.75" customHeight="1">
      <c r="A22" s="104">
        <f>A18+1</f>
        <v>508</v>
      </c>
      <c r="B22" s="141" t="str">
        <f>CONCATENATE("Definitief overeengekomen verbetering spreiding en beschikbaarheid ",Voorblad!D2)</f>
        <v>Definitief overeengekomen verbetering spreiding en beschikbaarheid 2007</v>
      </c>
      <c r="C22" s="142"/>
      <c r="D22" s="142"/>
      <c r="E22" s="143"/>
      <c r="F22" s="48"/>
    </row>
    <row r="23" spans="1:6" s="113" customFormat="1" ht="12.75" customHeight="1">
      <c r="A23" s="104">
        <f>A22+1</f>
        <v>509</v>
      </c>
      <c r="B23" s="141" t="str">
        <f>CONCATENATE("In rekenstaat ",Voorblad!D2," opgenomen")</f>
        <v>In rekenstaat 2007 opgenomen</v>
      </c>
      <c r="C23" s="142"/>
      <c r="D23" s="142"/>
      <c r="E23" s="143"/>
      <c r="F23" s="48"/>
    </row>
    <row r="24" spans="1:6" s="113" customFormat="1" ht="12.75" customHeight="1">
      <c r="A24" s="104">
        <f>A23+1</f>
        <v>510</v>
      </c>
      <c r="B24" s="144" t="s">
        <v>112</v>
      </c>
      <c r="C24" s="145"/>
      <c r="D24" s="145"/>
      <c r="E24" s="146"/>
      <c r="F24" s="146">
        <f>+F22-F23</f>
        <v>0</v>
      </c>
    </row>
    <row r="25" spans="2:8" ht="12.75" customHeight="1">
      <c r="B25" s="312"/>
      <c r="C25" s="312"/>
      <c r="D25" s="312"/>
      <c r="G25" s="110"/>
      <c r="H25" s="110"/>
    </row>
    <row r="26" spans="1:8" ht="12.75" customHeight="1">
      <c r="A26" s="135" t="s">
        <v>22</v>
      </c>
      <c r="B26" s="79"/>
      <c r="C26" s="79"/>
      <c r="G26" s="110"/>
      <c r="H26" s="110"/>
    </row>
    <row r="27" spans="1:8" ht="12.75" customHeight="1">
      <c r="A27" s="312" t="s">
        <v>90</v>
      </c>
      <c r="B27" s="324"/>
      <c r="C27" s="324"/>
      <c r="D27" s="324"/>
      <c r="E27" s="324"/>
      <c r="F27" s="324"/>
      <c r="G27" s="110"/>
      <c r="H27" s="110"/>
    </row>
    <row r="28" spans="1:8" ht="12.75" customHeight="1">
      <c r="A28" s="324"/>
      <c r="B28" s="324"/>
      <c r="C28" s="324"/>
      <c r="D28" s="324"/>
      <c r="E28" s="324"/>
      <c r="F28" s="324"/>
      <c r="G28" s="110"/>
      <c r="H28" s="110"/>
    </row>
    <row r="29" spans="2:8" ht="18" customHeight="1">
      <c r="B29" s="312"/>
      <c r="C29" s="312"/>
      <c r="D29" s="312"/>
      <c r="G29" s="110"/>
      <c r="H29" s="110"/>
    </row>
    <row r="30" spans="2:8" ht="18" customHeight="1">
      <c r="B30" s="312"/>
      <c r="C30" s="312"/>
      <c r="D30" s="312"/>
      <c r="G30" s="110"/>
      <c r="H30" s="110"/>
    </row>
    <row r="31" spans="2:8" ht="18" customHeight="1">
      <c r="B31" s="312"/>
      <c r="C31" s="312"/>
      <c r="D31" s="312"/>
      <c r="G31" s="110"/>
      <c r="H31" s="110"/>
    </row>
    <row r="32" spans="2:8" ht="18" customHeight="1">
      <c r="B32" s="312"/>
      <c r="C32" s="312"/>
      <c r="D32" s="312"/>
      <c r="G32" s="110"/>
      <c r="H32" s="110"/>
    </row>
    <row r="33" spans="2:8" ht="18" customHeight="1">
      <c r="B33" s="312"/>
      <c r="C33" s="312"/>
      <c r="D33" s="312"/>
      <c r="G33" s="110"/>
      <c r="H33" s="110"/>
    </row>
    <row r="34" spans="2:8" ht="18" customHeight="1">
      <c r="B34" s="312"/>
      <c r="C34" s="312"/>
      <c r="D34" s="312"/>
      <c r="G34" s="110"/>
      <c r="H34" s="110"/>
    </row>
    <row r="35" spans="2:8" ht="18" customHeight="1">
      <c r="B35" s="312"/>
      <c r="C35" s="312"/>
      <c r="D35" s="312"/>
      <c r="G35" s="110"/>
      <c r="H35" s="110"/>
    </row>
    <row r="36" s="110" customFormat="1" ht="18" customHeight="1"/>
    <row r="37" s="110" customFormat="1" ht="18" customHeight="1"/>
    <row r="38" s="110" customFormat="1" ht="18" customHeight="1"/>
    <row r="39" s="110" customFormat="1" ht="18" customHeight="1"/>
    <row r="40" s="110" customFormat="1" ht="18" customHeight="1"/>
    <row r="41" s="110" customFormat="1" ht="18" customHeight="1"/>
    <row r="42" s="110" customFormat="1" ht="18" customHeight="1"/>
    <row r="43" s="110" customFormat="1" ht="18" customHeight="1"/>
    <row r="44" s="110" customFormat="1" ht="18" customHeight="1"/>
    <row r="45" s="110" customFormat="1" ht="18" customHeight="1"/>
    <row r="46" s="110" customFormat="1" ht="18" customHeight="1"/>
    <row r="47" s="110" customFormat="1" ht="18" customHeight="1"/>
    <row r="48" s="110" customFormat="1" ht="18" customHeight="1"/>
    <row r="49" s="110" customFormat="1" ht="18" customHeight="1"/>
    <row r="50" s="110" customFormat="1" ht="18" customHeight="1"/>
    <row r="51" s="110" customFormat="1" ht="18" customHeight="1"/>
    <row r="52" s="110" customFormat="1" ht="18" customHeight="1"/>
    <row r="53" s="110" customFormat="1" ht="18" customHeight="1"/>
    <row r="54" s="110" customFormat="1" ht="18" customHeight="1"/>
    <row r="55" s="110" customFormat="1" ht="18" customHeight="1"/>
    <row r="56" s="110" customFormat="1" ht="18" customHeight="1"/>
    <row r="57" s="110" customFormat="1" ht="18" customHeight="1"/>
    <row r="58" s="110" customFormat="1" ht="18" customHeight="1"/>
    <row r="59" s="110" customFormat="1" ht="18" customHeight="1"/>
    <row r="60" s="110" customFormat="1" ht="18" customHeight="1"/>
    <row r="61" s="110" customFormat="1" ht="18" customHeight="1"/>
    <row r="62" s="110" customFormat="1" ht="18" customHeight="1"/>
    <row r="63" s="110" customFormat="1" ht="18" customHeight="1"/>
    <row r="64" s="110" customFormat="1" ht="18" customHeight="1"/>
    <row r="65" s="110" customFormat="1" ht="18" customHeight="1"/>
    <row r="66" s="110" customFormat="1"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sheetData>
  <sheetProtection password="CA39" sheet="1" objects="1" scenarios="1"/>
  <mergeCells count="15">
    <mergeCell ref="A27:F28"/>
    <mergeCell ref="B25:D25"/>
    <mergeCell ref="A2:B2"/>
    <mergeCell ref="D18:E18"/>
    <mergeCell ref="B13:D13"/>
    <mergeCell ref="B35:D35"/>
    <mergeCell ref="B16:D16"/>
    <mergeCell ref="B17:D17"/>
    <mergeCell ref="B34:D34"/>
    <mergeCell ref="B29:D29"/>
    <mergeCell ref="B30:D30"/>
    <mergeCell ref="B32:D32"/>
    <mergeCell ref="B31:D31"/>
    <mergeCell ref="B19:D19"/>
    <mergeCell ref="B33:D33"/>
  </mergeCells>
  <conditionalFormatting sqref="F16:F17 F22:F23 F6:F7 F13">
    <cfRule type="expression" priority="1" dxfId="0" stopIfTrue="1">
      <formula>$C$2=TRUE</formula>
    </cfRule>
  </conditionalFormatting>
  <dataValidations count="1">
    <dataValidation type="list" allowBlank="1" showInputMessage="1" showErrorMessage="1" sqref="F13">
      <formula1>$G$13:$G$14</formula1>
    </dataValidation>
  </dataValidations>
  <printOptions horizontalCentered="1"/>
  <pageMargins left="0.5905511811023623" right="0.5905511811023623" top="0.7874015748031497" bottom="0.7874015748031497" header="0.5118110236220472" footer="0.5118110236220472"/>
  <pageSetup horizontalDpi="300" verticalDpi="300" orientation="landscape" paperSize="9" r:id="rId3"/>
  <legacyDrawing r:id="rId2"/>
  <oleObjects>
    <oleObject progId="MSPhotoEd.3" shapeId="344257" r:id="rId1"/>
  </oleObjects>
</worksheet>
</file>

<file path=xl/worksheets/sheet6.xml><?xml version="1.0" encoding="utf-8"?>
<worksheet xmlns="http://schemas.openxmlformats.org/spreadsheetml/2006/main" xmlns:r="http://schemas.openxmlformats.org/officeDocument/2006/relationships">
  <sheetPr codeName="Blad8"/>
  <dimension ref="A2:Q36"/>
  <sheetViews>
    <sheetView showGridLines="0" showRowColHeaders="0" showZeros="0" showOutlineSymbols="0" zoomScaleSheetLayoutView="100" workbookViewId="0" topLeftCell="A1">
      <selection activeCell="F6" sqref="F6"/>
    </sheetView>
  </sheetViews>
  <sheetFormatPr defaultColWidth="9.140625" defaultRowHeight="12" customHeight="1"/>
  <cols>
    <col min="1" max="1" width="6.28125" style="93" customWidth="1"/>
    <col min="2" max="2" width="28.421875" style="93" customWidth="1"/>
    <col min="3" max="5" width="15.7109375" style="93" customWidth="1"/>
    <col min="6" max="6" width="17.00390625" style="93" customWidth="1"/>
    <col min="7" max="8" width="15.7109375" style="93" customWidth="1"/>
    <col min="9" max="9" width="4.8515625" style="94" customWidth="1"/>
    <col min="10" max="16384" width="9.140625" style="93" customWidth="1"/>
  </cols>
  <sheetData>
    <row r="2" spans="1:9" s="91" customFormat="1" ht="12.75" customHeight="1">
      <c r="A2" s="312" t="str">
        <f>Inhoud!A2</f>
        <v>Nacalculatie 2007</v>
      </c>
      <c r="B2" s="312"/>
      <c r="C2" s="90" t="b">
        <f>Voorblad!D22</f>
        <v>1</v>
      </c>
      <c r="D2" s="79"/>
      <c r="I2" s="92">
        <v>6</v>
      </c>
    </row>
    <row r="3" ht="12.75" customHeight="1"/>
    <row r="4" spans="1:6" ht="12.75" customHeight="1">
      <c r="A4" s="134">
        <v>6</v>
      </c>
      <c r="B4" s="96" t="s">
        <v>113</v>
      </c>
      <c r="C4" s="91"/>
      <c r="D4" s="91"/>
      <c r="E4" s="91"/>
      <c r="F4" s="91"/>
    </row>
    <row r="5" spans="1:6" ht="12.75" customHeight="1">
      <c r="A5" s="91"/>
      <c r="B5" s="91"/>
      <c r="C5" s="91"/>
      <c r="D5" s="91"/>
      <c r="E5" s="91"/>
      <c r="F5" s="91"/>
    </row>
    <row r="6" spans="1:6" ht="12.75" customHeight="1">
      <c r="A6" s="97">
        <f>I2*100+1</f>
        <v>601</v>
      </c>
      <c r="B6" s="334" t="s">
        <v>66</v>
      </c>
      <c r="C6" s="335"/>
      <c r="D6" s="335"/>
      <c r="E6" s="335"/>
      <c r="F6" s="52"/>
    </row>
    <row r="7" spans="1:7" ht="12.75" customHeight="1">
      <c r="A7" s="98" t="str">
        <f>CONCATENATE("Werkelijke opbrengsten ",Voorblad!D2)</f>
        <v>Werkelijke opbrengsten 2007</v>
      </c>
      <c r="B7" s="99"/>
      <c r="C7" s="99"/>
      <c r="D7" s="99"/>
      <c r="E7" s="100"/>
      <c r="F7" s="100"/>
      <c r="G7" s="101"/>
    </row>
    <row r="8" spans="1:6" ht="12.75" customHeight="1">
      <c r="A8" s="102">
        <f>A6+1</f>
        <v>602</v>
      </c>
      <c r="B8" s="327" t="s">
        <v>115</v>
      </c>
      <c r="C8" s="327"/>
      <c r="D8" s="322"/>
      <c r="E8" s="103"/>
      <c r="F8" s="53"/>
    </row>
    <row r="9" spans="1:6" ht="12.75" customHeight="1">
      <c r="A9" s="104">
        <f>A8+1</f>
        <v>603</v>
      </c>
      <c r="B9" s="327" t="s">
        <v>116</v>
      </c>
      <c r="C9" s="327"/>
      <c r="D9" s="322"/>
      <c r="E9" s="105"/>
      <c r="F9" s="47"/>
    </row>
    <row r="10" spans="1:6" ht="12.75" customHeight="1">
      <c r="A10" s="104">
        <f>A9+1</f>
        <v>604</v>
      </c>
      <c r="B10" s="327" t="s">
        <v>117</v>
      </c>
      <c r="C10" s="327"/>
      <c r="D10" s="322"/>
      <c r="E10" s="105"/>
      <c r="F10" s="47"/>
    </row>
    <row r="11" spans="1:6" ht="12.75" customHeight="1">
      <c r="A11" s="104">
        <f>A10+1</f>
        <v>605</v>
      </c>
      <c r="B11" s="328" t="s">
        <v>118</v>
      </c>
      <c r="C11" s="328"/>
      <c r="D11" s="329"/>
      <c r="E11" s="106"/>
      <c r="F11" s="107">
        <f>SUM(F8:F10)</f>
        <v>0</v>
      </c>
    </row>
    <row r="12" spans="1:6" ht="12.75" customHeight="1">
      <c r="A12" s="104">
        <f>A11+1</f>
        <v>606</v>
      </c>
      <c r="B12" s="322" t="str">
        <f>CONCATENATE("Nog te verrekenen opbrengsten met betrekking tot ",Voorblad!D2)</f>
        <v>Nog te verrekenen opbrengsten met betrekking tot 2007</v>
      </c>
      <c r="C12" s="330"/>
      <c r="D12" s="330"/>
      <c r="E12" s="108"/>
      <c r="F12" s="109">
        <f>F6-F11</f>
        <v>0</v>
      </c>
    </row>
    <row r="13" spans="1:6" ht="12.75" customHeight="1">
      <c r="A13" s="110"/>
      <c r="B13" s="336"/>
      <c r="C13" s="336"/>
      <c r="D13" s="336"/>
      <c r="E13" s="111"/>
      <c r="F13" s="111"/>
    </row>
    <row r="14" spans="1:6" ht="12.75" customHeight="1">
      <c r="A14" s="104">
        <f>A12+1</f>
        <v>607</v>
      </c>
      <c r="B14" s="112" t="s">
        <v>65</v>
      </c>
      <c r="C14" s="198"/>
      <c r="D14" s="198"/>
      <c r="E14" s="113"/>
      <c r="F14" s="113"/>
    </row>
    <row r="15" ht="12.75" customHeight="1">
      <c r="B15" s="95"/>
    </row>
    <row r="16" spans="1:8" ht="12.75" customHeight="1">
      <c r="A16" s="281"/>
      <c r="B16" s="331"/>
      <c r="C16" s="331"/>
      <c r="D16" s="331"/>
      <c r="E16" s="331"/>
      <c r="F16" s="331"/>
      <c r="G16" s="331"/>
      <c r="H16" s="331"/>
    </row>
    <row r="17" ht="12.75" customHeight="1">
      <c r="I17" s="93"/>
    </row>
    <row r="18" spans="2:8" ht="12.75" customHeight="1">
      <c r="B18" s="54"/>
      <c r="C18" s="115"/>
      <c r="D18" s="115"/>
      <c r="E18" s="115"/>
      <c r="F18" s="115"/>
      <c r="G18" s="115"/>
      <c r="H18" s="115"/>
    </row>
    <row r="19" spans="1:8" ht="25.5" customHeight="1">
      <c r="A19" s="206">
        <v>7</v>
      </c>
      <c r="B19" s="207" t="s">
        <v>114</v>
      </c>
      <c r="C19" s="116" t="str">
        <f>CONCATENATE("Saldo voor ",Voorblad!D2-2)</f>
        <v>Saldo voor 2005</v>
      </c>
      <c r="D19" s="117">
        <f>Voorblad!D2-2</f>
        <v>2005</v>
      </c>
      <c r="E19" s="118">
        <f>Voorblad!D2-1</f>
        <v>2006</v>
      </c>
      <c r="F19" s="117" t="s">
        <v>124</v>
      </c>
      <c r="G19" s="118">
        <f>Voorblad!D2</f>
        <v>2007</v>
      </c>
      <c r="H19" s="117" t="s">
        <v>91</v>
      </c>
    </row>
    <row r="20" spans="2:8" ht="12.75" customHeight="1">
      <c r="B20" s="119"/>
      <c r="C20" s="115"/>
      <c r="D20" s="115"/>
      <c r="E20" s="115"/>
      <c r="F20" s="115"/>
      <c r="G20" s="115"/>
      <c r="H20" s="115"/>
    </row>
    <row r="21" spans="1:8" ht="12.75" customHeight="1">
      <c r="A21" s="120">
        <f>A14+1</f>
        <v>608</v>
      </c>
      <c r="B21" s="121" t="s">
        <v>68</v>
      </c>
      <c r="C21" s="46"/>
      <c r="D21" s="46"/>
      <c r="E21" s="46"/>
      <c r="F21" s="122">
        <f>C21+D21+E21</f>
        <v>0</v>
      </c>
      <c r="G21" s="122">
        <f>'aanvaardbare kosten 2007'!E16</f>
        <v>0</v>
      </c>
      <c r="H21" s="122">
        <f>F21+G21</f>
        <v>0</v>
      </c>
    </row>
    <row r="22" spans="1:8" ht="12.75" customHeight="1">
      <c r="A22" s="120">
        <f>A21+1</f>
        <v>609</v>
      </c>
      <c r="B22" s="121" t="s">
        <v>69</v>
      </c>
      <c r="C22" s="122"/>
      <c r="D22" s="46"/>
      <c r="E22" s="46"/>
      <c r="F22" s="122">
        <f>D22+E22</f>
        <v>0</v>
      </c>
      <c r="G22" s="122">
        <f>F11</f>
        <v>0</v>
      </c>
      <c r="H22" s="122">
        <f>F22+G22</f>
        <v>0</v>
      </c>
    </row>
    <row r="23" spans="1:9" ht="12.75" customHeight="1">
      <c r="A23" s="120">
        <f>A22+1</f>
        <v>610</v>
      </c>
      <c r="B23" s="123" t="s">
        <v>119</v>
      </c>
      <c r="C23" s="124"/>
      <c r="D23" s="125"/>
      <c r="E23" s="126"/>
      <c r="F23" s="127">
        <f>F21-F22</f>
        <v>0</v>
      </c>
      <c r="G23" s="128" t="s">
        <v>70</v>
      </c>
      <c r="H23" s="127">
        <f>H21-H22</f>
        <v>0</v>
      </c>
      <c r="I23" s="129" t="s">
        <v>23</v>
      </c>
    </row>
    <row r="24" spans="1:9" ht="12.75" customHeight="1">
      <c r="A24" s="120">
        <f>A23+1</f>
        <v>611</v>
      </c>
      <c r="B24" s="130" t="str">
        <f>CONCATENATE("Jaarrekening ",Voorblad!D2)</f>
        <v>Jaarrekening 2007</v>
      </c>
      <c r="C24" s="131"/>
      <c r="D24" s="131"/>
      <c r="E24" s="131"/>
      <c r="F24" s="131"/>
      <c r="G24" s="132"/>
      <c r="H24" s="46"/>
      <c r="I24" s="129"/>
    </row>
    <row r="25" spans="1:9" ht="12.75" customHeight="1">
      <c r="A25" s="120">
        <f>A24+1</f>
        <v>612</v>
      </c>
      <c r="B25" s="123" t="s">
        <v>71</v>
      </c>
      <c r="C25" s="124"/>
      <c r="D25" s="124"/>
      <c r="E25" s="124"/>
      <c r="F25" s="124"/>
      <c r="G25" s="133"/>
      <c r="H25" s="127">
        <f>H23-H24</f>
        <v>0</v>
      </c>
      <c r="I25" s="129" t="s">
        <v>24</v>
      </c>
    </row>
    <row r="26" spans="3:9" ht="12.75" customHeight="1">
      <c r="C26" s="114"/>
      <c r="D26" s="114"/>
      <c r="E26" s="114"/>
      <c r="F26" s="114"/>
      <c r="G26" s="114"/>
      <c r="H26" s="114"/>
      <c r="I26" s="114"/>
    </row>
    <row r="27" spans="1:9" ht="12.75" customHeight="1">
      <c r="A27" s="134" t="s">
        <v>25</v>
      </c>
      <c r="B27" s="61"/>
      <c r="C27" s="114"/>
      <c r="D27" s="114"/>
      <c r="E27" s="114"/>
      <c r="F27" s="114"/>
      <c r="G27" s="114"/>
      <c r="H27" s="114"/>
      <c r="I27" s="114"/>
    </row>
    <row r="28" spans="1:17" ht="12.75" customHeight="1">
      <c r="A28" s="135" t="str">
        <f>CONCATENATE("Voor het invullen van dit schema dient u uit te gaan van de opbrengstregistratie uit de laatste rekenstaat van het lopende jaar (",Voorblad!D2,").")</f>
        <v>Voor het invullen van dit schema dient u uit te gaan van de opbrengstregistratie uit de laatste rekenstaat van het lopende jaar (2007).</v>
      </c>
      <c r="C28" s="114"/>
      <c r="D28" s="114"/>
      <c r="E28" s="114"/>
      <c r="F28" s="114"/>
      <c r="G28" s="114"/>
      <c r="H28" s="114"/>
      <c r="I28" s="114"/>
      <c r="L28" s="91"/>
      <c r="M28" s="91"/>
      <c r="N28" s="91"/>
      <c r="O28" s="91"/>
      <c r="P28" s="91"/>
      <c r="Q28" s="91"/>
    </row>
    <row r="29" spans="1:8" ht="12.75" customHeight="1">
      <c r="A29" s="135" t="str">
        <f>CONCATENATE("(A)  Dit is het opbrengstresultaat (de stand nog in tarieven te verrekenen) ultimo ",Voorblad!D2-1,".")</f>
        <v>(A)  Dit is het opbrengstresultaat (de stand nog in tarieven te verrekenen) ultimo 2006.</v>
      </c>
      <c r="B29" s="119"/>
      <c r="C29" s="136"/>
      <c r="D29" s="136"/>
      <c r="E29" s="136"/>
      <c r="F29" s="136"/>
      <c r="G29" s="136"/>
      <c r="H29" s="136"/>
    </row>
    <row r="30" spans="1:9" ht="12.75" customHeight="1">
      <c r="A30" s="332" t="str">
        <f>CONCATENATE("(B)  Dit is het opbrengstresultaat (de stand nog in tarieven te verrekenen) ultimo ",Voorblad!D2,". Dit dient overeen te komen met de desbetreffende balanspost uit de jaarrekening 2006")</f>
        <v>(B)  Dit is het opbrengstresultaat (de stand nog in tarieven te verrekenen) ultimo 2007. Dit dient overeen te komen met de desbetreffende balanspost uit de jaarrekening 2006</v>
      </c>
      <c r="B30" s="333"/>
      <c r="C30" s="333"/>
      <c r="D30" s="333"/>
      <c r="E30" s="333"/>
      <c r="F30" s="333"/>
      <c r="G30" s="333"/>
      <c r="H30" s="333"/>
      <c r="I30" s="114"/>
    </row>
    <row r="31" spans="1:8" ht="12.75" customHeight="1">
      <c r="A31" s="333"/>
      <c r="B31" s="333"/>
      <c r="C31" s="333"/>
      <c r="D31" s="333"/>
      <c r="E31" s="333"/>
      <c r="F31" s="333"/>
      <c r="G31" s="333"/>
      <c r="H31" s="333"/>
    </row>
    <row r="32" spans="1:9" ht="12.75" customHeight="1">
      <c r="A32" s="135" t="s">
        <v>26</v>
      </c>
      <c r="C32" s="114"/>
      <c r="D32" s="114"/>
      <c r="E32" s="114"/>
      <c r="F32" s="114"/>
      <c r="G32" s="114"/>
      <c r="H32" s="114"/>
      <c r="I32" s="114"/>
    </row>
    <row r="33" spans="1:9" ht="12.75" customHeight="1">
      <c r="A33" s="135"/>
      <c r="C33" s="114"/>
      <c r="D33" s="114"/>
      <c r="E33" s="114"/>
      <c r="F33" s="114"/>
      <c r="G33" s="114"/>
      <c r="H33" s="114"/>
      <c r="I33" s="114"/>
    </row>
    <row r="34" spans="3:9" ht="12.75" customHeight="1">
      <c r="C34" s="7"/>
      <c r="D34" s="7"/>
      <c r="E34" s="7"/>
      <c r="F34" s="7"/>
      <c r="G34" s="7"/>
      <c r="H34" s="7"/>
      <c r="I34" s="7"/>
    </row>
    <row r="35" spans="2:8" ht="12.75" customHeight="1">
      <c r="B35" s="119"/>
      <c r="C35" s="7"/>
      <c r="D35" s="7"/>
      <c r="E35" s="7"/>
      <c r="F35" s="7"/>
      <c r="G35" s="7"/>
      <c r="H35" s="7"/>
    </row>
    <row r="36" spans="2:9" ht="15" customHeight="1">
      <c r="B36" s="312"/>
      <c r="C36" s="331"/>
      <c r="D36" s="331"/>
      <c r="E36" s="331"/>
      <c r="F36" s="331"/>
      <c r="G36" s="331"/>
      <c r="H36" s="331"/>
      <c r="I36" s="331"/>
    </row>
  </sheetData>
  <sheetProtection password="CA39" sheet="1" objects="1" scenarios="1"/>
  <mergeCells count="11">
    <mergeCell ref="B36:I36"/>
    <mergeCell ref="A16:H16"/>
    <mergeCell ref="A30:H31"/>
    <mergeCell ref="B6:E6"/>
    <mergeCell ref="B8:D8"/>
    <mergeCell ref="B9:D9"/>
    <mergeCell ref="B13:D13"/>
    <mergeCell ref="A2:B2"/>
    <mergeCell ref="B10:D10"/>
    <mergeCell ref="B11:D11"/>
    <mergeCell ref="B12:D12"/>
  </mergeCells>
  <conditionalFormatting sqref="F8:F10 H24 D22:E22 C21:E21 C14:D14 F6">
    <cfRule type="expression" priority="1" dxfId="0" stopIfTrue="1">
      <formula>$C$2=TRUE</formula>
    </cfRule>
  </conditionalFormatting>
  <printOptions horizontalCentered="1"/>
  <pageMargins left="0.5905511811023623" right="0.5905511811023623" top="0.7874015748031497" bottom="0.7874015748031497" header="0.5118110236220472" footer="0.5118110236220472"/>
  <pageSetup horizontalDpi="300" verticalDpi="300" orientation="landscape" paperSize="9" r:id="rId3"/>
  <legacyDrawing r:id="rId2"/>
  <oleObjects>
    <oleObject progId="MSPhotoEd.3" shapeId="345075" r:id="rId1"/>
  </oleObjects>
</worksheet>
</file>

<file path=xl/worksheets/sheet7.xml><?xml version="1.0" encoding="utf-8"?>
<worksheet xmlns="http://schemas.openxmlformats.org/spreadsheetml/2006/main" xmlns:r="http://schemas.openxmlformats.org/officeDocument/2006/relationships">
  <sheetPr codeName="Blad21"/>
  <dimension ref="A1:F47"/>
  <sheetViews>
    <sheetView showGridLines="0" showOutlineSymbols="0" zoomScaleSheetLayoutView="100" workbookViewId="0" topLeftCell="A1">
      <selection activeCell="A2" sqref="A2"/>
    </sheetView>
  </sheetViews>
  <sheetFormatPr defaultColWidth="9.140625" defaultRowHeight="12.75"/>
  <cols>
    <col min="1" max="1" width="5.7109375" style="24" customWidth="1"/>
    <col min="2" max="2" width="106.57421875" style="24" customWidth="1"/>
    <col min="3" max="3" width="9.00390625" style="24" bestFit="1" customWidth="1"/>
    <col min="4" max="6" width="8.28125" style="24" customWidth="1"/>
    <col min="7" max="7" width="0.85546875" style="24" customWidth="1"/>
    <col min="8" max="16384" width="8.8515625" style="24" customWidth="1"/>
  </cols>
  <sheetData>
    <row r="1" spans="1:5" s="8" customFormat="1" ht="15" customHeight="1">
      <c r="A1" s="312" t="str">
        <f>Inhoud!A2</f>
        <v>Nacalculatie 2007</v>
      </c>
      <c r="B1" s="312"/>
      <c r="C1" s="80" t="b">
        <f>Voorblad!D22</f>
        <v>1</v>
      </c>
      <c r="D1" s="81"/>
      <c r="E1" s="82"/>
    </row>
    <row r="2" spans="1:6" ht="11.25">
      <c r="A2" s="84"/>
      <c r="B2" s="85"/>
      <c r="C2" s="85"/>
      <c r="D2" s="86"/>
      <c r="E2" s="86"/>
      <c r="F2" s="83">
        <v>7</v>
      </c>
    </row>
    <row r="3" spans="1:6" ht="11.25">
      <c r="A3" s="208">
        <v>8</v>
      </c>
      <c r="B3" s="209" t="s">
        <v>120</v>
      </c>
      <c r="C3" s="88"/>
      <c r="D3" s="88"/>
      <c r="E3" s="88"/>
      <c r="F3" s="88"/>
    </row>
    <row r="4" spans="1:6" ht="11.25">
      <c r="A4" s="24" t="s">
        <v>29</v>
      </c>
      <c r="B4" s="45"/>
      <c r="C4" s="88"/>
      <c r="D4" s="88"/>
      <c r="E4" s="88"/>
      <c r="F4" s="88"/>
    </row>
    <row r="5" spans="1:6" ht="11.25">
      <c r="A5" s="88" t="s">
        <v>30</v>
      </c>
      <c r="B5" s="45"/>
      <c r="C5" s="88"/>
      <c r="D5" s="88"/>
      <c r="E5" s="88"/>
      <c r="F5" s="45"/>
    </row>
    <row r="6" spans="1:6" ht="11.25">
      <c r="A6" s="88" t="s">
        <v>31</v>
      </c>
      <c r="B6" s="45"/>
      <c r="C6" s="88"/>
      <c r="D6" s="88"/>
      <c r="E6" s="88"/>
      <c r="F6" s="88"/>
    </row>
    <row r="7" spans="1:6" ht="12" customHeight="1">
      <c r="A7" s="88"/>
      <c r="B7" s="88"/>
      <c r="C7" s="88"/>
      <c r="D7" s="347" t="s">
        <v>32</v>
      </c>
      <c r="E7" s="348"/>
      <c r="F7" s="349"/>
    </row>
    <row r="8" spans="1:6" ht="12" customHeight="1">
      <c r="A8" s="88"/>
      <c r="B8" s="88"/>
      <c r="C8" s="88"/>
      <c r="D8" s="89">
        <v>1</v>
      </c>
      <c r="E8" s="89">
        <v>2</v>
      </c>
      <c r="F8" s="89">
        <v>3</v>
      </c>
    </row>
    <row r="9" spans="1:6" ht="12" customHeight="1">
      <c r="A9" s="87" t="s">
        <v>33</v>
      </c>
      <c r="B9" s="88"/>
      <c r="C9" s="88"/>
      <c r="D9" s="88"/>
      <c r="E9" s="88"/>
      <c r="F9" s="88"/>
    </row>
    <row r="10" spans="1:6" ht="12" customHeight="1">
      <c r="A10" s="342">
        <f>F2*100+1</f>
        <v>701</v>
      </c>
      <c r="B10" s="345" t="s">
        <v>34</v>
      </c>
      <c r="C10" s="337"/>
      <c r="D10" s="338"/>
      <c r="E10" s="338"/>
      <c r="F10" s="346"/>
    </row>
    <row r="11" spans="1:6" ht="12" customHeight="1">
      <c r="A11" s="343"/>
      <c r="B11" s="345"/>
      <c r="C11" s="337"/>
      <c r="D11" s="339"/>
      <c r="E11" s="339"/>
      <c r="F11" s="346"/>
    </row>
    <row r="12" spans="1:6" ht="12.75" customHeight="1">
      <c r="A12" s="344"/>
      <c r="B12" s="345"/>
      <c r="C12" s="337"/>
      <c r="D12" s="339"/>
      <c r="E12" s="340"/>
      <c r="F12" s="346"/>
    </row>
    <row r="13" spans="1:6" ht="12.75" customHeight="1">
      <c r="A13" s="342">
        <f>A10+1</f>
        <v>702</v>
      </c>
      <c r="B13" s="353" t="s">
        <v>61</v>
      </c>
      <c r="C13" s="337"/>
      <c r="D13" s="338"/>
      <c r="E13" s="338"/>
      <c r="F13" s="240"/>
    </row>
    <row r="14" spans="1:6" ht="12.75" customHeight="1">
      <c r="A14" s="343"/>
      <c r="B14" s="353"/>
      <c r="C14" s="337"/>
      <c r="D14" s="339"/>
      <c r="E14" s="339"/>
      <c r="F14" s="240"/>
    </row>
    <row r="15" spans="1:6" ht="12" customHeight="1">
      <c r="A15" s="344"/>
      <c r="B15" s="353"/>
      <c r="C15" s="337"/>
      <c r="D15" s="340"/>
      <c r="E15" s="340"/>
      <c r="F15" s="36"/>
    </row>
    <row r="16" spans="3:6" ht="12" customHeight="1">
      <c r="C16" s="36"/>
      <c r="D16" s="36"/>
      <c r="E16" s="36"/>
      <c r="F16" s="36"/>
    </row>
    <row r="17" spans="1:6" ht="12" customHeight="1">
      <c r="A17" s="87" t="s">
        <v>35</v>
      </c>
      <c r="C17" s="36"/>
      <c r="D17" s="36"/>
      <c r="E17" s="36"/>
      <c r="F17" s="36"/>
    </row>
    <row r="18" spans="1:6" ht="12" customHeight="1">
      <c r="A18" s="342">
        <f>A13+1</f>
        <v>703</v>
      </c>
      <c r="B18" s="345" t="str">
        <f>CONCATENATE("Wijkt de definitieve nacalculatie op de productie parameters aanzienlijk af van de voorlopige nacalculatie, zoals die is opgegeven bij de productieafspraken ",Voorblad!D2,"?")</f>
        <v>Wijkt de definitieve nacalculatie op de productie parameters aanzienlijk af van de voorlopige nacalculatie, zoals die is opgegeven bij de productieafspraken 2007?</v>
      </c>
      <c r="C18" s="337"/>
      <c r="D18" s="338"/>
      <c r="E18" s="338"/>
      <c r="F18" s="341"/>
    </row>
    <row r="19" spans="1:6" ht="12" customHeight="1">
      <c r="A19" s="343"/>
      <c r="B19" s="345"/>
      <c r="C19" s="337"/>
      <c r="D19" s="339"/>
      <c r="E19" s="339"/>
      <c r="F19" s="341"/>
    </row>
    <row r="20" spans="1:6" ht="12" customHeight="1">
      <c r="A20" s="344"/>
      <c r="B20" s="345"/>
      <c r="C20" s="337"/>
      <c r="D20" s="340"/>
      <c r="E20" s="340"/>
      <c r="F20" s="341"/>
    </row>
    <row r="21" spans="1:6" ht="12" customHeight="1">
      <c r="A21" s="342">
        <f>A18+1</f>
        <v>704</v>
      </c>
      <c r="B21" s="345" t="s">
        <v>80</v>
      </c>
      <c r="C21" s="337"/>
      <c r="D21" s="338"/>
      <c r="E21" s="338"/>
      <c r="F21" s="341"/>
    </row>
    <row r="22" spans="1:6" ht="12" customHeight="1">
      <c r="A22" s="343"/>
      <c r="B22" s="345"/>
      <c r="C22" s="337"/>
      <c r="D22" s="339"/>
      <c r="E22" s="339"/>
      <c r="F22" s="341"/>
    </row>
    <row r="23" spans="1:6" ht="12" customHeight="1">
      <c r="A23" s="344"/>
      <c r="B23" s="345"/>
      <c r="C23" s="337"/>
      <c r="D23" s="340"/>
      <c r="E23" s="340"/>
      <c r="F23" s="341"/>
    </row>
    <row r="24" spans="1:6" ht="12" customHeight="1">
      <c r="A24" s="342">
        <f>A21+1</f>
        <v>705</v>
      </c>
      <c r="B24" s="345" t="s">
        <v>36</v>
      </c>
      <c r="C24" s="337"/>
      <c r="D24" s="338"/>
      <c r="E24" s="338"/>
      <c r="F24" s="341"/>
    </row>
    <row r="25" spans="1:6" ht="12" customHeight="1">
      <c r="A25" s="343"/>
      <c r="B25" s="345"/>
      <c r="C25" s="337"/>
      <c r="D25" s="339"/>
      <c r="E25" s="339"/>
      <c r="F25" s="341"/>
    </row>
    <row r="26" spans="1:6" ht="12" customHeight="1">
      <c r="A26" s="344"/>
      <c r="B26" s="345"/>
      <c r="C26" s="337"/>
      <c r="D26" s="340"/>
      <c r="E26" s="340"/>
      <c r="F26" s="341"/>
    </row>
    <row r="27" spans="1:6" ht="12" customHeight="1">
      <c r="A27" s="84"/>
      <c r="B27" s="85"/>
      <c r="C27" s="241"/>
      <c r="D27" s="242"/>
      <c r="E27" s="242"/>
      <c r="F27" s="243"/>
    </row>
    <row r="28" spans="1:6" ht="12" customHeight="1">
      <c r="A28" s="87" t="s">
        <v>37</v>
      </c>
      <c r="B28" s="88"/>
      <c r="C28" s="244"/>
      <c r="D28" s="244"/>
      <c r="E28" s="244"/>
      <c r="F28" s="244"/>
    </row>
    <row r="29" spans="1:6" ht="12" customHeight="1">
      <c r="A29" s="350">
        <f>A24+1</f>
        <v>706</v>
      </c>
      <c r="B29" s="345" t="s">
        <v>64</v>
      </c>
      <c r="C29" s="337"/>
      <c r="D29" s="338"/>
      <c r="E29" s="338"/>
      <c r="F29" s="341"/>
    </row>
    <row r="30" spans="1:6" ht="12" customHeight="1">
      <c r="A30" s="351"/>
      <c r="B30" s="345"/>
      <c r="C30" s="337"/>
      <c r="D30" s="339"/>
      <c r="E30" s="339"/>
      <c r="F30" s="341"/>
    </row>
    <row r="31" spans="1:6" ht="12" customHeight="1">
      <c r="A31" s="352"/>
      <c r="B31" s="345"/>
      <c r="C31" s="337"/>
      <c r="D31" s="340"/>
      <c r="E31" s="340"/>
      <c r="F31" s="341"/>
    </row>
    <row r="32" spans="3:6" ht="12" customHeight="1">
      <c r="C32" s="36"/>
      <c r="D32" s="36"/>
      <c r="E32" s="36"/>
      <c r="F32" s="36"/>
    </row>
    <row r="33" spans="1:6" ht="12" customHeight="1">
      <c r="A33" s="87" t="s">
        <v>38</v>
      </c>
      <c r="C33" s="36"/>
      <c r="D33" s="36"/>
      <c r="E33" s="36"/>
      <c r="F33" s="36"/>
    </row>
    <row r="34" spans="1:6" ht="12" customHeight="1">
      <c r="A34" s="350">
        <f>A29+1</f>
        <v>707</v>
      </c>
      <c r="B34" s="345" t="s">
        <v>39</v>
      </c>
      <c r="C34" s="337"/>
      <c r="D34" s="338"/>
      <c r="E34" s="338"/>
      <c r="F34" s="244"/>
    </row>
    <row r="35" spans="1:6" ht="12" customHeight="1">
      <c r="A35" s="351"/>
      <c r="B35" s="345"/>
      <c r="C35" s="337"/>
      <c r="D35" s="339"/>
      <c r="E35" s="339"/>
      <c r="F35" s="244"/>
    </row>
    <row r="36" spans="1:6" ht="12" customHeight="1">
      <c r="A36" s="352"/>
      <c r="B36" s="345"/>
      <c r="C36" s="337"/>
      <c r="D36" s="340"/>
      <c r="E36" s="340"/>
      <c r="F36" s="244"/>
    </row>
    <row r="37" spans="1:6" ht="12" customHeight="1">
      <c r="A37" s="88"/>
      <c r="B37" s="4"/>
      <c r="C37" s="4"/>
      <c r="D37" s="4"/>
      <c r="E37" s="4"/>
      <c r="F37" s="4"/>
    </row>
    <row r="38" spans="1:6" ht="12" customHeight="1">
      <c r="A38" s="4"/>
      <c r="B38" s="4"/>
      <c r="C38" s="4"/>
      <c r="D38" s="4"/>
      <c r="E38" s="4"/>
      <c r="F38" s="4"/>
    </row>
    <row r="39" spans="1:6" ht="12" customHeight="1">
      <c r="A39" s="4"/>
      <c r="B39" s="4"/>
      <c r="C39" s="4"/>
      <c r="D39" s="4"/>
      <c r="E39" s="4"/>
      <c r="F39" s="4"/>
    </row>
    <row r="40" spans="1:6" ht="12" customHeight="1">
      <c r="A40" s="4"/>
      <c r="B40" s="4"/>
      <c r="C40" s="4"/>
      <c r="D40" s="4"/>
      <c r="E40" s="4"/>
      <c r="F40" s="4"/>
    </row>
    <row r="41" spans="1:2" ht="12" customHeight="1">
      <c r="A41" s="4"/>
      <c r="B41" s="4"/>
    </row>
    <row r="42" spans="1:2" ht="12" customHeight="1">
      <c r="A42" s="4"/>
      <c r="B42" s="4"/>
    </row>
    <row r="43" spans="1:2" ht="12" customHeight="1">
      <c r="A43" s="4"/>
      <c r="B43" s="4"/>
    </row>
    <row r="44" spans="1:2" ht="12" customHeight="1">
      <c r="A44" s="4"/>
      <c r="B44" s="4"/>
    </row>
    <row r="45" spans="1:2" ht="12" customHeight="1">
      <c r="A45" s="4"/>
      <c r="B45" s="4"/>
    </row>
    <row r="46" spans="1:2" ht="12" customHeight="1">
      <c r="A46" s="4"/>
      <c r="B46" s="4"/>
    </row>
    <row r="47" spans="1:2" ht="12" customHeight="1">
      <c r="A47" s="4"/>
      <c r="B47" s="4"/>
    </row>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row r="1079" ht="12" customHeight="1"/>
    <row r="1080" ht="12" customHeight="1"/>
    <row r="1081" ht="12" customHeight="1"/>
    <row r="1082" ht="12" customHeight="1"/>
    <row r="1083" ht="12" customHeight="1"/>
    <row r="1084" ht="12" customHeight="1"/>
    <row r="1085" ht="12" customHeight="1"/>
    <row r="1086" ht="12" customHeight="1"/>
    <row r="1087" ht="12" customHeight="1"/>
    <row r="1088" ht="12" customHeight="1"/>
    <row r="1089" ht="12" customHeight="1"/>
    <row r="1090" ht="12" customHeight="1"/>
    <row r="1091" ht="12" customHeight="1"/>
    <row r="1092" ht="12" customHeight="1"/>
    <row r="1093" ht="12" customHeight="1"/>
    <row r="1094" ht="12" customHeight="1"/>
    <row r="1095" ht="12" customHeight="1"/>
    <row r="1096" ht="12" customHeight="1"/>
    <row r="1097" ht="12" customHeight="1"/>
    <row r="1098" ht="12" customHeight="1"/>
    <row r="1099" ht="12" customHeight="1"/>
    <row r="1100" ht="12" customHeight="1"/>
    <row r="1101" ht="12" customHeight="1"/>
    <row r="1102" ht="12" customHeight="1"/>
    <row r="1103" ht="12" customHeight="1"/>
    <row r="1104" ht="12" customHeight="1"/>
    <row r="1105" ht="12" customHeight="1"/>
    <row r="1106" ht="12" customHeight="1"/>
    <row r="1107" ht="12" customHeight="1"/>
    <row r="1108" ht="12" customHeight="1"/>
    <row r="1109" ht="12" customHeight="1"/>
    <row r="1110" ht="12" customHeight="1"/>
    <row r="1111" ht="12" customHeight="1"/>
    <row r="1112" ht="12" customHeight="1"/>
    <row r="1113" ht="12" customHeight="1"/>
    <row r="1114" ht="12" customHeight="1"/>
    <row r="1115" ht="12" customHeight="1"/>
    <row r="1116" ht="12" customHeight="1"/>
    <row r="1117" ht="12" customHeight="1"/>
    <row r="1118" ht="12" customHeight="1"/>
    <row r="1119" ht="12" customHeight="1"/>
    <row r="1120" ht="12" customHeight="1"/>
    <row r="1121" ht="12" customHeight="1"/>
    <row r="1122" ht="12" customHeight="1"/>
    <row r="1123" ht="12" customHeight="1"/>
    <row r="1124" ht="12" customHeight="1"/>
    <row r="1125" ht="12" customHeight="1"/>
    <row r="1126" ht="12" customHeight="1"/>
    <row r="1127" ht="12" customHeight="1"/>
    <row r="1128" ht="12" customHeight="1"/>
    <row r="1129" ht="12" customHeight="1"/>
    <row r="1130" ht="12" customHeight="1"/>
    <row r="1131" ht="12" customHeight="1"/>
    <row r="1132" ht="12" customHeight="1"/>
    <row r="1133" ht="12" customHeight="1"/>
    <row r="1134" ht="12" customHeight="1"/>
    <row r="1135" ht="12" customHeight="1"/>
    <row r="1136" ht="12" customHeight="1"/>
    <row r="1137" ht="12" customHeight="1"/>
    <row r="1138" ht="12" customHeight="1"/>
    <row r="1139" ht="12" customHeight="1"/>
    <row r="1140" ht="12" customHeight="1"/>
    <row r="1141" ht="12" customHeight="1"/>
    <row r="1142" ht="12" customHeight="1"/>
    <row r="1143" ht="12" customHeight="1"/>
    <row r="1144" ht="12" customHeight="1"/>
    <row r="1145" ht="12" customHeight="1"/>
    <row r="1146" ht="12" customHeight="1"/>
    <row r="1147" ht="12" customHeight="1"/>
    <row r="1148" ht="12" customHeight="1"/>
    <row r="1149" ht="12" customHeight="1"/>
    <row r="1150" ht="12" customHeight="1"/>
    <row r="1151" ht="12" customHeight="1"/>
    <row r="1152" ht="12" customHeight="1"/>
    <row r="1153" ht="12" customHeight="1"/>
    <row r="1154" ht="12" customHeight="1"/>
    <row r="1155" ht="12" customHeight="1"/>
    <row r="1156" ht="12" customHeight="1"/>
    <row r="1157" ht="12" customHeight="1"/>
    <row r="1158" ht="12" customHeight="1"/>
    <row r="1159" ht="12" customHeight="1"/>
    <row r="1160" ht="12" customHeight="1"/>
    <row r="1161" ht="12" customHeight="1"/>
    <row r="1162" ht="12" customHeight="1"/>
    <row r="1163" ht="12" customHeight="1"/>
    <row r="1164" ht="12" customHeight="1"/>
    <row r="1165" ht="12" customHeight="1"/>
    <row r="1166" ht="12" customHeight="1"/>
    <row r="1167" ht="12" customHeight="1"/>
    <row r="1168" ht="12" customHeight="1"/>
    <row r="1169" ht="12" customHeight="1"/>
    <row r="1170" ht="12" customHeight="1"/>
    <row r="1171" ht="12" customHeight="1"/>
    <row r="1172" ht="12" customHeight="1"/>
    <row r="1173" ht="12" customHeight="1"/>
    <row r="1174" ht="12" customHeight="1"/>
    <row r="1175" ht="12" customHeight="1"/>
    <row r="1176" ht="12" customHeight="1"/>
    <row r="1177" ht="12" customHeight="1"/>
    <row r="1178" ht="12" customHeight="1"/>
    <row r="1179" ht="12" customHeight="1"/>
    <row r="1180" ht="12" customHeight="1"/>
    <row r="1181" ht="12" customHeight="1"/>
    <row r="1182" ht="12" customHeight="1"/>
    <row r="1183" ht="12" customHeight="1"/>
    <row r="1184" ht="12" customHeight="1"/>
    <row r="1185" ht="12" customHeight="1"/>
    <row r="1186" ht="12" customHeight="1"/>
    <row r="1187" ht="12" customHeight="1"/>
    <row r="1188" ht="12" customHeight="1"/>
    <row r="1189" ht="12" customHeight="1"/>
    <row r="1190" ht="12" customHeight="1"/>
    <row r="1191" ht="12" customHeight="1"/>
    <row r="1192" ht="12" customHeight="1"/>
    <row r="1193" ht="12" customHeight="1"/>
    <row r="1194" ht="12" customHeight="1"/>
    <row r="1195" ht="12" customHeight="1"/>
    <row r="1196" ht="12" customHeight="1"/>
    <row r="1197" ht="12" customHeight="1"/>
    <row r="1198" ht="12" customHeight="1"/>
    <row r="1199" ht="12" customHeight="1"/>
    <row r="1200" ht="12" customHeight="1"/>
    <row r="1201" ht="12" customHeight="1"/>
    <row r="1202" ht="12" customHeight="1"/>
    <row r="1203" ht="12" customHeight="1"/>
    <row r="1204" ht="12" customHeight="1"/>
    <row r="1205" ht="12" customHeight="1"/>
    <row r="1206" ht="12" customHeight="1"/>
    <row r="1207" ht="12" customHeight="1"/>
    <row r="1208" ht="12" customHeight="1"/>
    <row r="1209" ht="12" customHeight="1"/>
    <row r="1210" ht="12" customHeight="1"/>
    <row r="1211" ht="12" customHeight="1"/>
    <row r="1212" ht="12" customHeight="1"/>
    <row r="1213" ht="12" customHeight="1"/>
    <row r="1214" ht="12" customHeight="1"/>
    <row r="1215" ht="12" customHeight="1"/>
    <row r="1216" ht="12" customHeight="1"/>
    <row r="1217" ht="12" customHeight="1"/>
    <row r="1218" ht="12" customHeight="1"/>
    <row r="1219" ht="12" customHeight="1"/>
    <row r="1220" ht="12" customHeight="1"/>
    <row r="1221" ht="12" customHeight="1"/>
    <row r="1222" ht="12" customHeight="1"/>
    <row r="1223" ht="12" customHeight="1"/>
    <row r="1224" ht="12" customHeight="1"/>
    <row r="1225" ht="12" customHeight="1"/>
    <row r="1226" ht="12" customHeight="1"/>
    <row r="1227" ht="12" customHeight="1"/>
    <row r="1228" ht="12" customHeight="1"/>
    <row r="1229" ht="12" customHeight="1"/>
    <row r="1230" ht="12" customHeight="1"/>
    <row r="1231" ht="12" customHeight="1"/>
    <row r="1232" ht="12" customHeight="1"/>
    <row r="1233" ht="12" customHeight="1"/>
    <row r="1234" ht="12" customHeight="1"/>
    <row r="1235" ht="12" customHeight="1"/>
    <row r="1236" ht="12" customHeight="1"/>
    <row r="1237" ht="12" customHeight="1"/>
    <row r="1238" ht="12" customHeight="1"/>
    <row r="1239" ht="12" customHeight="1"/>
    <row r="1240" ht="12" customHeight="1"/>
    <row r="1241" ht="12" customHeight="1"/>
    <row r="1242" ht="12" customHeight="1"/>
    <row r="1243" ht="12" customHeight="1"/>
    <row r="1244" ht="12" customHeight="1"/>
    <row r="1245" ht="12" customHeight="1"/>
    <row r="1246" ht="12" customHeight="1"/>
    <row r="1247" ht="12" customHeight="1"/>
    <row r="1248" ht="12" customHeight="1"/>
    <row r="1249" ht="12" customHeight="1"/>
    <row r="1250" ht="12" customHeight="1"/>
    <row r="1251" ht="12" customHeight="1"/>
    <row r="1252" ht="12" customHeight="1"/>
    <row r="1253" ht="12" customHeight="1"/>
    <row r="1254" ht="12" customHeight="1"/>
    <row r="1255" ht="12" customHeight="1"/>
    <row r="1256" ht="12" customHeight="1"/>
    <row r="1257" ht="12" customHeight="1"/>
    <row r="1258" ht="12" customHeight="1"/>
    <row r="1259" ht="12" customHeight="1"/>
    <row r="1260" ht="12" customHeight="1"/>
    <row r="1261" ht="12" customHeight="1"/>
    <row r="1262" ht="12" customHeight="1"/>
    <row r="1263" ht="12" customHeight="1"/>
    <row r="1264" ht="12" customHeight="1"/>
    <row r="1265" ht="12" customHeight="1"/>
    <row r="1266" ht="12" customHeight="1"/>
    <row r="1267" ht="12" customHeight="1"/>
    <row r="1268" ht="12" customHeight="1"/>
    <row r="1269" ht="12" customHeight="1"/>
    <row r="1270" ht="12" customHeight="1"/>
    <row r="1271" ht="12" customHeight="1"/>
    <row r="1272" ht="12" customHeight="1"/>
    <row r="1273" ht="12" customHeight="1"/>
    <row r="1274" ht="12" customHeight="1"/>
    <row r="1275" ht="12" customHeight="1"/>
    <row r="1276" ht="12" customHeight="1"/>
    <row r="1277" ht="12" customHeight="1"/>
    <row r="1278" ht="12" customHeight="1"/>
    <row r="1279" ht="12" customHeight="1"/>
    <row r="1280" ht="12" customHeight="1"/>
    <row r="1281" ht="12" customHeight="1"/>
    <row r="1282" ht="12" customHeight="1"/>
    <row r="1283" ht="12" customHeight="1"/>
    <row r="1284" ht="12" customHeight="1"/>
    <row r="1285" ht="12" customHeight="1"/>
    <row r="1286" ht="12" customHeight="1"/>
    <row r="1287" ht="12" customHeight="1"/>
    <row r="1288" ht="12" customHeight="1"/>
    <row r="1289" ht="12" customHeight="1"/>
    <row r="1290" ht="12" customHeight="1"/>
    <row r="1291" ht="12" customHeight="1"/>
    <row r="1292" ht="12" customHeight="1"/>
    <row r="1293" ht="12" customHeight="1"/>
    <row r="1294" ht="12" customHeight="1"/>
    <row r="1295" ht="12" customHeight="1"/>
    <row r="1296" ht="12" customHeight="1"/>
    <row r="1297" ht="12" customHeight="1"/>
    <row r="1298" ht="12" customHeight="1"/>
    <row r="1299" ht="12" customHeight="1"/>
    <row r="1300" ht="12" customHeight="1"/>
    <row r="1301" ht="12" customHeight="1"/>
    <row r="1302" ht="12" customHeight="1"/>
    <row r="1303" ht="12" customHeight="1"/>
    <row r="1304" ht="12" customHeight="1"/>
    <row r="1305" ht="12" customHeight="1"/>
    <row r="1306" ht="12" customHeight="1"/>
    <row r="1307" ht="12" customHeight="1"/>
    <row r="1308" ht="12" customHeight="1"/>
    <row r="1309" ht="12" customHeight="1"/>
    <row r="1310" ht="12" customHeight="1"/>
    <row r="1311" ht="12" customHeight="1"/>
    <row r="1312" ht="12" customHeight="1"/>
    <row r="1313" ht="12" customHeight="1"/>
    <row r="1314" ht="12" customHeight="1"/>
    <row r="1315" ht="12" customHeight="1"/>
    <row r="1316" ht="12" customHeight="1"/>
    <row r="1317" ht="12" customHeight="1"/>
    <row r="1318" ht="12" customHeight="1"/>
    <row r="1319" ht="12" customHeight="1"/>
    <row r="1320" ht="12" customHeight="1"/>
    <row r="1321" ht="12" customHeight="1"/>
    <row r="1322" ht="12" customHeight="1"/>
    <row r="1323" ht="12" customHeight="1"/>
    <row r="1324" ht="12" customHeight="1"/>
    <row r="1325" ht="12" customHeight="1"/>
    <row r="1326" ht="12" customHeight="1"/>
    <row r="1327" ht="12" customHeight="1"/>
    <row r="1328" ht="12" customHeight="1"/>
    <row r="1329" ht="12" customHeight="1"/>
    <row r="1330" ht="12" customHeight="1"/>
    <row r="1331" ht="12" customHeight="1"/>
    <row r="1332" ht="12" customHeight="1"/>
    <row r="1333" ht="12" customHeight="1"/>
    <row r="1334" ht="12" customHeight="1"/>
    <row r="1335" ht="12" customHeight="1"/>
    <row r="1336" ht="12" customHeight="1"/>
    <row r="1337" ht="12" customHeight="1"/>
    <row r="1338" ht="12" customHeight="1"/>
    <row r="1339" ht="12" customHeight="1"/>
    <row r="1340" ht="12" customHeight="1"/>
    <row r="1341" ht="12" customHeight="1"/>
    <row r="1342" ht="12" customHeight="1"/>
    <row r="1343" ht="12" customHeight="1"/>
    <row r="1344" ht="12" customHeight="1"/>
    <row r="1345" ht="12" customHeight="1"/>
    <row r="1346" ht="12" customHeight="1"/>
    <row r="1347" ht="12" customHeight="1"/>
    <row r="1348" ht="12" customHeight="1"/>
    <row r="1349" ht="12" customHeight="1"/>
    <row r="1350" ht="12" customHeight="1"/>
    <row r="1351" ht="12" customHeight="1"/>
    <row r="1352" ht="12" customHeight="1"/>
    <row r="1353" ht="12" customHeight="1"/>
    <row r="1354" ht="12" customHeight="1"/>
    <row r="1355" ht="12" customHeight="1"/>
    <row r="1356" ht="12" customHeight="1"/>
    <row r="1357" ht="12" customHeight="1"/>
    <row r="1358" ht="12" customHeight="1"/>
    <row r="1359" ht="12" customHeight="1"/>
    <row r="1360" ht="12" customHeight="1"/>
    <row r="1361" ht="12" customHeight="1"/>
    <row r="1362" ht="12" customHeight="1"/>
    <row r="1363" ht="12" customHeight="1"/>
    <row r="1364" ht="12" customHeight="1"/>
    <row r="1365" ht="12" customHeight="1"/>
    <row r="1366" ht="12" customHeight="1"/>
    <row r="1367" ht="12" customHeight="1"/>
    <row r="1368" ht="12" customHeight="1"/>
    <row r="1369" ht="12" customHeight="1"/>
    <row r="1370" ht="12" customHeight="1"/>
    <row r="1371" ht="12" customHeight="1"/>
    <row r="1372" ht="12" customHeight="1"/>
    <row r="1373" ht="12" customHeight="1"/>
    <row r="1374" ht="12" customHeight="1"/>
    <row r="1375" ht="12" customHeight="1"/>
    <row r="1376" ht="12" customHeight="1"/>
    <row r="1377" ht="12" customHeight="1"/>
    <row r="1378" ht="12" customHeight="1"/>
    <row r="1379" ht="12" customHeight="1"/>
    <row r="1380" ht="12" customHeight="1"/>
    <row r="1381" ht="12" customHeight="1"/>
    <row r="1382" ht="12" customHeight="1"/>
    <row r="1383" ht="12" customHeight="1"/>
    <row r="1384" ht="12" customHeight="1"/>
    <row r="1385" ht="12" customHeight="1"/>
    <row r="1386" ht="12" customHeight="1"/>
    <row r="1387" ht="12" customHeight="1"/>
    <row r="1388" ht="12" customHeight="1"/>
    <row r="1389" ht="12" customHeight="1"/>
    <row r="1390" ht="12" customHeight="1"/>
    <row r="1391" ht="12" customHeight="1"/>
    <row r="1392" ht="12" customHeight="1"/>
    <row r="1393" ht="12" customHeight="1"/>
    <row r="1394" ht="12" customHeight="1"/>
    <row r="1395" ht="12" customHeight="1"/>
    <row r="1396" ht="12" customHeight="1"/>
    <row r="1397" ht="12" customHeight="1"/>
    <row r="1398" ht="12" customHeight="1"/>
    <row r="1399" ht="12" customHeight="1"/>
    <row r="1400" ht="12" customHeight="1"/>
    <row r="1401" ht="12" customHeight="1"/>
    <row r="1402" ht="12" customHeight="1"/>
    <row r="1403" ht="12" customHeight="1"/>
    <row r="1404" ht="12" customHeight="1"/>
    <row r="1405" ht="12" customHeight="1"/>
    <row r="1406" ht="12" customHeight="1"/>
    <row r="1407" ht="12" customHeight="1"/>
    <row r="1408" ht="12" customHeight="1"/>
    <row r="1409" ht="12" customHeight="1"/>
    <row r="1410" ht="12" customHeight="1"/>
    <row r="1411" ht="12" customHeight="1"/>
    <row r="1412" ht="12" customHeight="1"/>
    <row r="1413" ht="12" customHeight="1"/>
    <row r="1414" ht="12" customHeight="1"/>
    <row r="1415" ht="12" customHeight="1"/>
    <row r="1416" ht="12" customHeight="1"/>
    <row r="1417" ht="12" customHeight="1"/>
    <row r="1418" ht="12" customHeight="1"/>
    <row r="1419" ht="12" customHeight="1"/>
    <row r="1420" ht="12" customHeight="1"/>
    <row r="1421" ht="12" customHeight="1"/>
    <row r="1422" ht="12" customHeight="1"/>
    <row r="1423" ht="12" customHeight="1"/>
    <row r="1424" ht="12" customHeight="1"/>
    <row r="1425" ht="12" customHeight="1"/>
    <row r="1426" ht="12" customHeight="1"/>
    <row r="1427" ht="12" customHeight="1"/>
    <row r="1428" ht="12" customHeight="1"/>
    <row r="1429" ht="12" customHeight="1"/>
    <row r="1430" ht="12" customHeight="1"/>
    <row r="1431" ht="12" customHeight="1"/>
    <row r="1432" ht="12" customHeight="1"/>
    <row r="1433" ht="12" customHeight="1"/>
    <row r="1434" ht="12" customHeight="1"/>
    <row r="1435" ht="12" customHeight="1"/>
    <row r="1436" ht="12" customHeight="1"/>
    <row r="1437" ht="12" customHeight="1"/>
    <row r="1438" ht="12" customHeight="1"/>
    <row r="1439" ht="12" customHeight="1"/>
    <row r="1440" ht="12" customHeight="1"/>
    <row r="1441" ht="12" customHeight="1"/>
    <row r="1442" ht="12" customHeight="1"/>
    <row r="1443" ht="12" customHeight="1"/>
    <row r="1444" ht="12" customHeight="1"/>
    <row r="1445" ht="12" customHeight="1"/>
    <row r="1446" ht="12" customHeight="1"/>
    <row r="1447" ht="12" customHeight="1"/>
    <row r="1448" ht="12" customHeight="1"/>
    <row r="1449" ht="12" customHeight="1"/>
    <row r="1450" ht="12" customHeight="1"/>
    <row r="1451" ht="12" customHeight="1"/>
    <row r="1452" ht="12" customHeight="1"/>
    <row r="1453" ht="12" customHeight="1"/>
    <row r="1454" ht="12" customHeight="1"/>
    <row r="1455" ht="12" customHeight="1"/>
    <row r="1456" ht="12" customHeight="1"/>
    <row r="1457" ht="12" customHeight="1"/>
    <row r="1458" ht="12" customHeight="1"/>
    <row r="1459" ht="12" customHeight="1"/>
    <row r="1460" ht="12" customHeight="1"/>
    <row r="1461" ht="12" customHeight="1"/>
    <row r="1462" ht="12" customHeight="1"/>
    <row r="1463" ht="12" customHeight="1"/>
    <row r="1464" ht="12" customHeight="1"/>
    <row r="1465" ht="12" customHeight="1"/>
    <row r="1466" ht="12" customHeight="1"/>
    <row r="1467" ht="12" customHeight="1"/>
    <row r="1468" ht="12" customHeight="1"/>
    <row r="1469" ht="12" customHeight="1"/>
    <row r="1470" ht="12" customHeight="1"/>
    <row r="1471" ht="12" customHeight="1"/>
    <row r="1472" ht="12" customHeight="1"/>
    <row r="1473" ht="12" customHeight="1"/>
    <row r="1474" ht="12" customHeight="1"/>
    <row r="1475" ht="12" customHeight="1"/>
    <row r="1476" ht="12" customHeight="1"/>
    <row r="1477" ht="12" customHeight="1"/>
    <row r="1478" ht="12" customHeight="1"/>
    <row r="1479" ht="12" customHeight="1"/>
    <row r="1480" ht="12" customHeight="1"/>
    <row r="1481" ht="12" customHeight="1"/>
    <row r="1482" ht="12" customHeight="1"/>
    <row r="1483" ht="12" customHeight="1"/>
    <row r="1484" ht="12" customHeight="1"/>
    <row r="1485" ht="12" customHeight="1"/>
    <row r="1486" ht="12" customHeight="1"/>
    <row r="1487" ht="12" customHeight="1"/>
    <row r="1488" ht="12" customHeight="1"/>
    <row r="1489" ht="12" customHeight="1"/>
    <row r="1490" ht="12" customHeight="1"/>
    <row r="1491" ht="12" customHeight="1"/>
    <row r="1492" ht="12" customHeight="1"/>
    <row r="1493" ht="12" customHeight="1"/>
    <row r="1494" ht="12" customHeight="1"/>
    <row r="1495" ht="12" customHeight="1"/>
    <row r="1496" ht="12" customHeight="1"/>
    <row r="1497" ht="12" customHeight="1"/>
    <row r="1498" ht="12" customHeight="1"/>
    <row r="1499" ht="12" customHeight="1"/>
    <row r="1500" ht="12" customHeight="1"/>
    <row r="1501" ht="12" customHeight="1"/>
    <row r="1502" ht="12" customHeight="1"/>
    <row r="1503" ht="12" customHeight="1"/>
    <row r="1504" ht="12" customHeight="1"/>
    <row r="1505" ht="12" customHeight="1"/>
    <row r="1506" ht="12" customHeight="1"/>
    <row r="1507" ht="12" customHeight="1"/>
    <row r="1508" ht="12" customHeight="1"/>
    <row r="1509" ht="12" customHeight="1"/>
    <row r="1510" ht="12" customHeight="1"/>
    <row r="1511" ht="12" customHeight="1"/>
    <row r="1512" ht="12" customHeight="1"/>
    <row r="1513" ht="12" customHeight="1"/>
    <row r="1514" ht="12" customHeight="1"/>
    <row r="1515" ht="12" customHeight="1"/>
    <row r="1516" ht="12" customHeight="1"/>
    <row r="1517" ht="12" customHeight="1"/>
    <row r="1518" ht="12" customHeight="1"/>
    <row r="1519" ht="12" customHeight="1"/>
    <row r="1520" ht="12" customHeight="1"/>
    <row r="1521" ht="12" customHeight="1"/>
    <row r="1522" ht="12" customHeight="1"/>
    <row r="1523" ht="12" customHeight="1"/>
    <row r="1524" ht="12" customHeight="1"/>
    <row r="1525" ht="12" customHeight="1"/>
    <row r="1526" ht="12" customHeight="1"/>
    <row r="1527" ht="12" customHeight="1"/>
    <row r="1528" ht="12" customHeight="1"/>
    <row r="1529" ht="12" customHeight="1"/>
    <row r="1530" ht="12" customHeight="1"/>
    <row r="1531" ht="12" customHeight="1"/>
    <row r="1532" ht="12" customHeight="1"/>
    <row r="1533" ht="12" customHeight="1"/>
    <row r="1534" ht="12" customHeight="1"/>
    <row r="1535" ht="12" customHeight="1"/>
    <row r="1536" ht="12" customHeight="1"/>
    <row r="1537" ht="12" customHeight="1"/>
    <row r="1538" ht="12" customHeight="1"/>
    <row r="1539" ht="12" customHeight="1"/>
    <row r="1540" ht="12" customHeight="1"/>
    <row r="1541" ht="12" customHeight="1"/>
    <row r="1542" ht="12" customHeight="1"/>
    <row r="1543" ht="12" customHeight="1"/>
    <row r="1544" ht="12" customHeight="1"/>
    <row r="1545" ht="12" customHeight="1"/>
    <row r="1546" ht="12" customHeight="1"/>
    <row r="1547" ht="12" customHeight="1"/>
    <row r="1548" ht="12" customHeight="1"/>
    <row r="1549" ht="12" customHeight="1"/>
    <row r="1550" ht="12" customHeight="1"/>
    <row r="1551" ht="12" customHeight="1"/>
    <row r="1552" ht="12" customHeight="1"/>
    <row r="1553" ht="12" customHeight="1"/>
    <row r="1554" ht="12" customHeight="1"/>
    <row r="1555" ht="12" customHeight="1"/>
    <row r="1556" ht="12" customHeight="1"/>
    <row r="1557" ht="12" customHeight="1"/>
    <row r="1558" ht="12" customHeight="1"/>
    <row r="1559" ht="12" customHeight="1"/>
    <row r="1560" ht="12" customHeight="1"/>
    <row r="1561" ht="12" customHeight="1"/>
    <row r="1562" ht="12" customHeight="1"/>
    <row r="1563" ht="12" customHeight="1"/>
    <row r="1564" ht="12" customHeight="1"/>
    <row r="1565" ht="12" customHeight="1"/>
    <row r="1566" ht="12" customHeight="1"/>
    <row r="1567" ht="12" customHeight="1"/>
    <row r="1568" ht="12" customHeight="1"/>
    <row r="1569" ht="12" customHeight="1"/>
    <row r="1570" ht="12" customHeight="1"/>
    <row r="1571" ht="12" customHeight="1"/>
    <row r="1572" ht="12" customHeight="1"/>
    <row r="1573" ht="12" customHeight="1"/>
    <row r="1574" ht="12" customHeight="1"/>
    <row r="1575" ht="12" customHeight="1"/>
    <row r="1576" ht="12" customHeight="1"/>
    <row r="1577" ht="12" customHeight="1"/>
    <row r="1578" ht="12" customHeight="1"/>
    <row r="1579" ht="12" customHeight="1"/>
    <row r="1580" ht="12" customHeight="1"/>
    <row r="1581" ht="12" customHeight="1"/>
    <row r="1582" ht="12" customHeight="1"/>
    <row r="1583" ht="12" customHeight="1"/>
    <row r="1584" ht="12" customHeight="1"/>
    <row r="1585" ht="12" customHeight="1"/>
    <row r="1586" ht="12" customHeight="1"/>
    <row r="1587" ht="12" customHeight="1"/>
    <row r="1588" ht="12" customHeight="1"/>
    <row r="1589" ht="12" customHeight="1"/>
    <row r="1590" ht="12" customHeight="1"/>
    <row r="1591" ht="12" customHeight="1"/>
    <row r="1592" ht="12" customHeight="1"/>
    <row r="1593" ht="12" customHeight="1"/>
    <row r="1594" ht="12" customHeight="1"/>
    <row r="1595" ht="12" customHeight="1"/>
    <row r="1596" ht="12" customHeight="1"/>
    <row r="1597" ht="12" customHeight="1"/>
    <row r="1598" ht="12" customHeight="1"/>
    <row r="1599" ht="12" customHeight="1"/>
    <row r="1600" ht="12" customHeight="1"/>
    <row r="1601" ht="12" customHeight="1"/>
    <row r="1602" ht="12" customHeight="1"/>
    <row r="1603" ht="12" customHeight="1"/>
    <row r="1604" ht="12" customHeight="1"/>
    <row r="1605" ht="12" customHeight="1"/>
    <row r="1606" ht="12" customHeight="1"/>
    <row r="1607" ht="12" customHeight="1"/>
    <row r="1608" ht="12" customHeight="1"/>
    <row r="1609" ht="12" customHeight="1"/>
    <row r="1610" ht="12" customHeight="1"/>
    <row r="1611" ht="12" customHeight="1"/>
    <row r="1612" ht="12" customHeight="1"/>
    <row r="1613" ht="12" customHeight="1"/>
    <row r="1614" ht="12" customHeight="1"/>
    <row r="1615" ht="12" customHeight="1"/>
    <row r="1616" ht="12" customHeight="1"/>
    <row r="1617" ht="12" customHeight="1"/>
    <row r="1618" ht="12" customHeight="1"/>
    <row r="1619" ht="12" customHeight="1"/>
    <row r="1620" ht="12" customHeight="1"/>
    <row r="1621" ht="12" customHeight="1"/>
    <row r="1622" ht="12" customHeight="1"/>
    <row r="1623" ht="12" customHeight="1"/>
    <row r="1624" ht="12" customHeight="1"/>
    <row r="1625" ht="12" customHeight="1"/>
    <row r="1626" ht="12" customHeight="1"/>
    <row r="1627" ht="12" customHeight="1"/>
    <row r="1628" ht="12" customHeight="1"/>
    <row r="1629" ht="12" customHeight="1"/>
    <row r="1630" ht="12" customHeight="1"/>
    <row r="1631" ht="12" customHeight="1"/>
    <row r="1632" ht="12" customHeight="1"/>
    <row r="1633" ht="12" customHeight="1"/>
    <row r="1634" ht="12" customHeight="1"/>
    <row r="1635" ht="12" customHeight="1"/>
    <row r="1636" ht="12" customHeight="1"/>
    <row r="1637" ht="12" customHeight="1"/>
    <row r="1638" ht="12" customHeight="1"/>
    <row r="1639" ht="12" customHeight="1"/>
    <row r="1640" ht="12" customHeight="1"/>
    <row r="1641" ht="12" customHeight="1"/>
    <row r="1642" ht="12" customHeight="1"/>
    <row r="1643" ht="12" customHeight="1"/>
    <row r="1644" ht="12" customHeight="1"/>
    <row r="1645" ht="12" customHeight="1"/>
    <row r="1646" ht="12" customHeight="1"/>
    <row r="1647" ht="12" customHeight="1"/>
    <row r="1648" ht="12" customHeight="1"/>
    <row r="1649" ht="12" customHeight="1"/>
    <row r="1650" ht="12" customHeight="1"/>
    <row r="1651" ht="12" customHeight="1"/>
    <row r="1652" ht="12" customHeight="1"/>
    <row r="1653" ht="12" customHeight="1"/>
    <row r="1654" ht="12" customHeight="1"/>
    <row r="1655" ht="12" customHeight="1"/>
    <row r="1656" ht="12" customHeight="1"/>
    <row r="1657" ht="12" customHeight="1"/>
    <row r="1658" ht="12" customHeight="1"/>
    <row r="1659" ht="12" customHeight="1"/>
    <row r="1660" ht="12" customHeight="1"/>
    <row r="1661" ht="12" customHeight="1"/>
    <row r="1662" ht="12" customHeight="1"/>
    <row r="1663" ht="12" customHeight="1"/>
    <row r="1664" ht="12" customHeight="1"/>
    <row r="1665" ht="12" customHeight="1"/>
    <row r="1666" ht="12" customHeight="1"/>
    <row r="1667" ht="12" customHeight="1"/>
    <row r="1668" ht="12" customHeight="1"/>
    <row r="1669" ht="12" customHeight="1"/>
    <row r="1670" ht="12" customHeight="1"/>
    <row r="1671" ht="12" customHeight="1"/>
    <row r="1672" ht="12" customHeight="1"/>
    <row r="1673" ht="12" customHeight="1"/>
    <row r="1674" ht="12" customHeight="1"/>
    <row r="1675" ht="12" customHeight="1"/>
    <row r="1676" ht="12" customHeight="1"/>
    <row r="1677" ht="12" customHeight="1"/>
    <row r="1678" ht="12" customHeight="1"/>
    <row r="1679" ht="12" customHeight="1"/>
    <row r="1680" ht="12" customHeight="1"/>
    <row r="1681" ht="12" customHeight="1"/>
    <row r="1682" ht="12" customHeight="1"/>
    <row r="1683" ht="12" customHeight="1"/>
    <row r="1684" ht="12" customHeight="1"/>
    <row r="1685" ht="12" customHeight="1"/>
    <row r="1686" ht="12" customHeight="1"/>
    <row r="1687" ht="12" customHeight="1"/>
    <row r="1688" ht="12" customHeight="1"/>
    <row r="1689" ht="12" customHeight="1"/>
    <row r="1690" ht="12" customHeight="1"/>
    <row r="1691" ht="12" customHeight="1"/>
    <row r="1692" ht="12" customHeight="1"/>
    <row r="1693" ht="12" customHeight="1"/>
    <row r="1694" ht="12" customHeight="1"/>
    <row r="1695" ht="12" customHeight="1"/>
    <row r="1696" ht="12" customHeight="1"/>
    <row r="1697" ht="12" customHeight="1"/>
    <row r="1698" ht="12" customHeight="1"/>
    <row r="1699" ht="12" customHeight="1"/>
    <row r="1700" ht="12" customHeight="1"/>
    <row r="1701" ht="12" customHeight="1"/>
    <row r="1702" ht="12" customHeight="1"/>
    <row r="1703" ht="12" customHeight="1"/>
    <row r="1704" ht="12" customHeight="1"/>
    <row r="1705" ht="12" customHeight="1"/>
    <row r="1706" ht="12" customHeight="1"/>
    <row r="1707" ht="12" customHeight="1"/>
    <row r="1708" ht="12" customHeight="1"/>
    <row r="1709" ht="12" customHeight="1"/>
    <row r="1710" ht="12" customHeight="1"/>
    <row r="1711" ht="12" customHeight="1"/>
    <row r="1712" ht="12" customHeight="1"/>
    <row r="1713" ht="12" customHeight="1"/>
    <row r="1714" ht="12" customHeight="1"/>
    <row r="1715" ht="12" customHeight="1"/>
    <row r="1716" ht="12" customHeight="1"/>
    <row r="1717" ht="12" customHeight="1"/>
    <row r="1718" ht="12" customHeight="1"/>
    <row r="1719" ht="12" customHeight="1"/>
    <row r="1720" ht="12" customHeight="1"/>
    <row r="1721" ht="12" customHeight="1"/>
    <row r="1722" ht="12" customHeight="1"/>
    <row r="1723" ht="12" customHeight="1"/>
    <row r="1724" ht="12" customHeight="1"/>
    <row r="1725" ht="12" customHeight="1"/>
    <row r="1726" ht="12" customHeight="1"/>
    <row r="1727" ht="12" customHeight="1"/>
    <row r="1728" ht="12" customHeight="1"/>
    <row r="1729" ht="12" customHeight="1"/>
    <row r="1730" ht="12" customHeight="1"/>
    <row r="1731" ht="12" customHeight="1"/>
    <row r="1732" ht="12" customHeight="1"/>
    <row r="1733" ht="12" customHeight="1"/>
    <row r="1734" ht="12" customHeight="1"/>
    <row r="1735" ht="12" customHeight="1"/>
    <row r="1736" ht="12" customHeight="1"/>
    <row r="1737" ht="12" customHeight="1"/>
    <row r="1738" ht="12" customHeight="1"/>
    <row r="1739" ht="12" customHeight="1"/>
    <row r="1740" ht="12" customHeight="1"/>
    <row r="1741" ht="12" customHeight="1"/>
    <row r="1742" ht="12" customHeight="1"/>
    <row r="1743" ht="12" customHeight="1"/>
    <row r="1744" ht="12" customHeight="1"/>
    <row r="1745" ht="12" customHeight="1"/>
    <row r="1746" ht="12" customHeight="1"/>
    <row r="1747" ht="12" customHeight="1"/>
    <row r="1748" ht="12" customHeight="1"/>
    <row r="1749" ht="12" customHeight="1"/>
    <row r="1750" ht="12" customHeight="1"/>
    <row r="1751" ht="12" customHeight="1"/>
    <row r="1752" ht="12" customHeight="1"/>
    <row r="1753" ht="12" customHeight="1"/>
    <row r="1754" ht="12" customHeight="1"/>
    <row r="1755" ht="12" customHeight="1"/>
    <row r="1756" ht="12" customHeight="1"/>
    <row r="1757" ht="12" customHeight="1"/>
    <row r="1758" ht="12" customHeight="1"/>
    <row r="1759" ht="12" customHeight="1"/>
    <row r="1760" ht="12" customHeight="1"/>
    <row r="1761" ht="12" customHeight="1"/>
    <row r="1762" ht="12" customHeight="1"/>
    <row r="1763" ht="12" customHeight="1"/>
    <row r="1764" ht="12" customHeight="1"/>
    <row r="1765" ht="12" customHeight="1"/>
    <row r="1766" ht="12" customHeight="1"/>
    <row r="1767" ht="12" customHeight="1"/>
    <row r="1768" ht="12" customHeight="1"/>
    <row r="1769" ht="12" customHeight="1"/>
    <row r="1770" ht="12" customHeight="1"/>
    <row r="1771" ht="12" customHeight="1"/>
    <row r="1772" ht="12" customHeight="1"/>
    <row r="1773" ht="12" customHeight="1"/>
    <row r="1774" ht="12" customHeight="1"/>
    <row r="1775" ht="12" customHeight="1"/>
    <row r="1776" ht="12" customHeight="1"/>
    <row r="1777" ht="12" customHeight="1"/>
    <row r="1778" ht="12" customHeight="1"/>
    <row r="1779" ht="12" customHeight="1"/>
    <row r="1780" ht="12" customHeight="1"/>
    <row r="1781" ht="12" customHeight="1"/>
    <row r="1782" ht="12" customHeight="1"/>
    <row r="1783" ht="12" customHeight="1"/>
    <row r="1784" ht="12" customHeight="1"/>
    <row r="1785" ht="12" customHeight="1"/>
    <row r="1786" ht="12" customHeight="1"/>
    <row r="1787" ht="12" customHeight="1"/>
    <row r="1788" ht="12" customHeight="1"/>
    <row r="1789" ht="12" customHeight="1"/>
    <row r="1790" ht="12" customHeight="1"/>
    <row r="1791" ht="12" customHeight="1"/>
    <row r="1792" ht="12" customHeight="1"/>
    <row r="1793" ht="12" customHeight="1"/>
    <row r="1794" ht="12" customHeight="1"/>
    <row r="1795" ht="12" customHeight="1"/>
    <row r="1796" ht="12" customHeight="1"/>
    <row r="1797" ht="12" customHeight="1"/>
    <row r="1798" ht="12" customHeight="1"/>
    <row r="1799" ht="12" customHeight="1"/>
    <row r="1800" ht="12" customHeight="1"/>
    <row r="1801" ht="12" customHeight="1"/>
    <row r="1802" ht="12" customHeight="1"/>
    <row r="1803" ht="12" customHeight="1"/>
    <row r="1804" ht="12" customHeight="1"/>
    <row r="1805" ht="12" customHeight="1"/>
    <row r="1806" ht="12" customHeight="1"/>
    <row r="1807" ht="12" customHeight="1"/>
    <row r="1808" ht="12" customHeight="1"/>
    <row r="1809" ht="12" customHeight="1"/>
    <row r="1810" ht="12" customHeight="1"/>
    <row r="1811" ht="12" customHeight="1"/>
    <row r="1812" ht="12" customHeight="1"/>
    <row r="1813" ht="12" customHeight="1"/>
    <row r="1814" ht="12" customHeight="1"/>
    <row r="1815" ht="12" customHeight="1"/>
    <row r="1816" ht="12" customHeight="1"/>
    <row r="1817" ht="12" customHeight="1"/>
    <row r="1818" ht="12" customHeight="1"/>
    <row r="1819" ht="12" customHeight="1"/>
    <row r="1820" ht="12" customHeight="1"/>
    <row r="1821" ht="12" customHeight="1"/>
    <row r="1822" ht="12" customHeight="1"/>
    <row r="1823" ht="12" customHeight="1"/>
    <row r="1824" ht="12" customHeight="1"/>
    <row r="1825" ht="12" customHeight="1"/>
    <row r="1826" ht="12" customHeight="1"/>
    <row r="1827" ht="12" customHeight="1"/>
    <row r="1828" ht="12" customHeight="1"/>
    <row r="1829" ht="12" customHeight="1"/>
    <row r="1830" ht="12" customHeight="1"/>
    <row r="1831" ht="12" customHeight="1"/>
    <row r="1832" ht="12" customHeight="1"/>
    <row r="1833" ht="12" customHeight="1"/>
    <row r="1834" ht="12" customHeight="1"/>
    <row r="1835" ht="12" customHeight="1"/>
    <row r="1836" ht="12" customHeight="1"/>
    <row r="1837" ht="12" customHeight="1"/>
    <row r="1838" ht="12" customHeight="1"/>
    <row r="1839" ht="12" customHeight="1"/>
    <row r="1840" ht="12" customHeight="1"/>
    <row r="1841" ht="12" customHeight="1"/>
    <row r="1842" ht="12" customHeight="1"/>
    <row r="1843" ht="12" customHeight="1"/>
    <row r="1844" ht="12" customHeight="1"/>
    <row r="1845" ht="12" customHeight="1"/>
    <row r="1846" ht="12" customHeight="1"/>
    <row r="1847" ht="12" customHeight="1"/>
    <row r="1848" ht="12" customHeight="1"/>
    <row r="1849" ht="12" customHeight="1"/>
    <row r="1850" ht="12" customHeight="1"/>
    <row r="1851" ht="12" customHeight="1"/>
    <row r="1852" ht="12" customHeight="1"/>
    <row r="1853" ht="12" customHeight="1"/>
    <row r="1854" ht="12" customHeight="1"/>
    <row r="1855" ht="12" customHeight="1"/>
    <row r="1856" ht="12" customHeight="1"/>
    <row r="1857" ht="12" customHeight="1"/>
    <row r="1858" ht="12" customHeight="1"/>
    <row r="1859" ht="12" customHeight="1"/>
    <row r="1860" ht="12" customHeight="1"/>
    <row r="1861" ht="12" customHeight="1"/>
    <row r="1862" ht="12" customHeight="1"/>
    <row r="1863" ht="12" customHeight="1"/>
    <row r="1864" ht="12" customHeight="1"/>
    <row r="1865" ht="12" customHeight="1"/>
    <row r="1866" ht="12" customHeight="1"/>
    <row r="1867" ht="12" customHeight="1"/>
    <row r="1868" ht="12" customHeight="1"/>
    <row r="1869" ht="12" customHeight="1"/>
    <row r="1870" ht="12" customHeight="1"/>
    <row r="1871" ht="12" customHeight="1"/>
    <row r="1872" ht="12" customHeight="1"/>
    <row r="1873" ht="12" customHeight="1"/>
    <row r="1874" ht="12" customHeight="1"/>
    <row r="1875" ht="12" customHeight="1"/>
    <row r="1876" ht="12" customHeight="1"/>
    <row r="1877" ht="12" customHeight="1"/>
    <row r="1878" ht="12" customHeight="1"/>
    <row r="1879" ht="12" customHeight="1"/>
    <row r="1880" ht="12" customHeight="1"/>
    <row r="1881" ht="12" customHeight="1"/>
    <row r="1882" ht="12" customHeight="1"/>
    <row r="1883" ht="12" customHeight="1"/>
    <row r="1884" ht="12" customHeight="1"/>
    <row r="1885" ht="12" customHeight="1"/>
    <row r="1886" ht="12" customHeight="1"/>
    <row r="1887" ht="12" customHeight="1"/>
    <row r="1888" ht="12" customHeight="1"/>
    <row r="1889" ht="12" customHeight="1"/>
    <row r="1890" ht="12" customHeight="1"/>
    <row r="1891" ht="12" customHeight="1"/>
    <row r="1892" ht="12" customHeight="1"/>
    <row r="1893" ht="12" customHeight="1"/>
    <row r="1894" ht="12" customHeight="1"/>
    <row r="1895" ht="12" customHeight="1"/>
    <row r="1896" ht="12" customHeight="1"/>
    <row r="1897" ht="12" customHeight="1"/>
    <row r="1898" ht="12" customHeight="1"/>
    <row r="1899" ht="12" customHeight="1"/>
    <row r="1900" ht="12" customHeight="1"/>
    <row r="1901" ht="12" customHeight="1"/>
    <row r="1902" ht="12" customHeight="1"/>
    <row r="1903" ht="12" customHeight="1"/>
    <row r="1904" ht="12" customHeight="1"/>
    <row r="1905" ht="12" customHeight="1"/>
    <row r="1906" ht="12" customHeight="1"/>
    <row r="1907" ht="12" customHeight="1"/>
    <row r="1908" ht="12" customHeight="1"/>
    <row r="1909" ht="12" customHeight="1"/>
    <row r="1910" ht="12" customHeight="1"/>
    <row r="1911" ht="12" customHeight="1"/>
    <row r="1912" ht="12" customHeight="1"/>
    <row r="1913" ht="12" customHeight="1"/>
    <row r="1914" ht="12" customHeight="1"/>
    <row r="1915" ht="12" customHeight="1"/>
    <row r="1916" ht="12" customHeight="1"/>
    <row r="1917" ht="12" customHeight="1"/>
    <row r="1918" ht="12" customHeight="1"/>
    <row r="1919" ht="12" customHeight="1"/>
    <row r="1920" ht="12" customHeight="1"/>
    <row r="1921" ht="12" customHeight="1"/>
    <row r="1922" ht="12" customHeight="1"/>
    <row r="1923" ht="12" customHeight="1"/>
    <row r="1924" ht="12" customHeight="1"/>
    <row r="1925" ht="12" customHeight="1"/>
    <row r="1926" ht="12" customHeight="1"/>
    <row r="1927" ht="12" customHeight="1"/>
    <row r="1928" ht="12" customHeight="1"/>
    <row r="1929" ht="12" customHeight="1"/>
    <row r="1930" ht="12" customHeight="1"/>
    <row r="1931" ht="12" customHeight="1"/>
    <row r="1932" ht="12" customHeight="1"/>
    <row r="1933" ht="12" customHeight="1"/>
    <row r="1934" ht="12" customHeight="1"/>
    <row r="1935" ht="12" customHeight="1"/>
    <row r="1936" ht="12" customHeight="1"/>
    <row r="1937" ht="12" customHeight="1"/>
    <row r="1938" ht="12" customHeight="1"/>
    <row r="1939" ht="12" customHeight="1"/>
    <row r="1940" ht="12" customHeight="1"/>
    <row r="1941" ht="12" customHeight="1"/>
    <row r="1942" ht="12" customHeight="1"/>
    <row r="1943" ht="12" customHeight="1"/>
    <row r="1944" ht="12" customHeight="1"/>
    <row r="1945" ht="12" customHeight="1"/>
    <row r="1946" ht="12" customHeight="1"/>
    <row r="1947" ht="12" customHeight="1"/>
    <row r="1948" ht="12" customHeight="1"/>
    <row r="1949" ht="12" customHeight="1"/>
    <row r="1950" ht="12" customHeight="1"/>
    <row r="1951" ht="12" customHeight="1"/>
    <row r="1952" ht="12" customHeight="1"/>
    <row r="1953" ht="12" customHeight="1"/>
    <row r="1954" ht="12" customHeight="1"/>
    <row r="1955" ht="12" customHeight="1"/>
    <row r="1956" ht="12" customHeight="1"/>
    <row r="1957" ht="12" customHeight="1"/>
    <row r="1958" ht="12" customHeight="1"/>
    <row r="1959" ht="12" customHeight="1"/>
    <row r="1960" ht="12" customHeight="1"/>
    <row r="1961" ht="12" customHeight="1"/>
    <row r="1962" ht="12" customHeight="1"/>
    <row r="1963" ht="12" customHeight="1"/>
    <row r="1964" ht="12" customHeight="1"/>
    <row r="1965" ht="12" customHeight="1"/>
    <row r="1966" ht="12" customHeight="1"/>
    <row r="1967" ht="12" customHeight="1"/>
    <row r="1968" ht="12" customHeight="1"/>
    <row r="1969" ht="12" customHeight="1"/>
    <row r="1970" ht="12" customHeight="1"/>
    <row r="1971" ht="12" customHeight="1"/>
    <row r="1972" ht="12" customHeight="1"/>
    <row r="1973" ht="12" customHeight="1"/>
    <row r="1974" ht="12" customHeight="1"/>
    <row r="1975" ht="12" customHeight="1"/>
    <row r="1976" ht="12" customHeight="1"/>
    <row r="1977" ht="12" customHeight="1"/>
    <row r="1978" ht="12" customHeight="1"/>
    <row r="1979" ht="12" customHeight="1"/>
    <row r="1980" ht="12" customHeight="1"/>
    <row r="1981" ht="12" customHeight="1"/>
    <row r="1982" ht="12" customHeight="1"/>
    <row r="1983" ht="12" customHeight="1"/>
    <row r="1984" ht="12" customHeight="1"/>
    <row r="1985" ht="12" customHeight="1"/>
    <row r="1986" ht="12" customHeight="1"/>
    <row r="1987" ht="12" customHeight="1"/>
    <row r="1988" ht="12" customHeight="1"/>
    <row r="1989" ht="12" customHeight="1"/>
    <row r="1990" ht="12" customHeight="1"/>
    <row r="1991" ht="12" customHeight="1"/>
    <row r="1992" ht="12" customHeight="1"/>
    <row r="1993" ht="12" customHeight="1"/>
    <row r="1994" ht="12" customHeight="1"/>
    <row r="1995" ht="12" customHeight="1"/>
    <row r="1996" ht="12" customHeight="1"/>
    <row r="1997" ht="12" customHeight="1"/>
    <row r="1998" ht="12" customHeight="1"/>
    <row r="1999" ht="12" customHeight="1"/>
    <row r="2000" ht="12" customHeight="1"/>
    <row r="2001" ht="12" customHeight="1"/>
    <row r="2002" ht="12" customHeight="1"/>
    <row r="2003" ht="12" customHeight="1"/>
    <row r="2004" ht="12" customHeight="1"/>
    <row r="2005" ht="12" customHeight="1"/>
    <row r="2006" ht="12" customHeight="1"/>
    <row r="2007" ht="12" customHeight="1"/>
    <row r="2008" ht="12" customHeight="1"/>
    <row r="2009" ht="12" customHeight="1"/>
    <row r="2010" ht="12" customHeight="1"/>
    <row r="2011" ht="12" customHeight="1"/>
    <row r="2012" ht="12" customHeight="1"/>
    <row r="2013" ht="12" customHeight="1"/>
    <row r="2014" ht="12" customHeight="1"/>
    <row r="2015" ht="12" customHeight="1"/>
    <row r="2016" ht="12" customHeight="1"/>
    <row r="2017" ht="12" customHeight="1"/>
    <row r="2018" ht="12" customHeight="1"/>
    <row r="2019" ht="12" customHeight="1"/>
    <row r="2020" ht="12" customHeight="1"/>
    <row r="2021" ht="12" customHeight="1"/>
    <row r="2022" ht="12" customHeight="1"/>
    <row r="2023" ht="12" customHeight="1"/>
    <row r="2024" ht="12" customHeight="1"/>
    <row r="2025" ht="12" customHeight="1"/>
    <row r="2026" ht="12" customHeight="1"/>
    <row r="2027" ht="12" customHeight="1"/>
    <row r="2028" ht="12" customHeight="1"/>
    <row r="2029" ht="12" customHeight="1"/>
    <row r="2030" ht="12" customHeight="1"/>
    <row r="2031" ht="12" customHeight="1"/>
    <row r="2032" ht="12" customHeight="1"/>
    <row r="2033" ht="12" customHeight="1"/>
    <row r="2034" ht="12" customHeight="1"/>
    <row r="2035" ht="12" customHeight="1"/>
    <row r="2036" ht="12" customHeight="1"/>
    <row r="2037" ht="12" customHeight="1"/>
    <row r="2038" ht="12" customHeight="1"/>
    <row r="2039" ht="12" customHeight="1"/>
    <row r="2040" ht="12" customHeight="1"/>
    <row r="2041" ht="12" customHeight="1"/>
    <row r="2042" ht="12" customHeight="1"/>
    <row r="2043" ht="12" customHeight="1"/>
    <row r="2044" ht="12" customHeight="1"/>
    <row r="2045" ht="12" customHeight="1"/>
    <row r="2046" ht="12" customHeight="1"/>
    <row r="2047" ht="12" customHeight="1"/>
    <row r="2048" ht="12" customHeight="1"/>
    <row r="2049" ht="12" customHeight="1"/>
    <row r="2050" ht="12" customHeight="1"/>
    <row r="2051" ht="12" customHeight="1"/>
    <row r="2052" ht="12" customHeight="1"/>
    <row r="2053" ht="12" customHeight="1"/>
    <row r="2054" ht="12" customHeight="1"/>
    <row r="2055" ht="12" customHeight="1"/>
    <row r="2056" ht="12" customHeight="1"/>
    <row r="2057" ht="12" customHeight="1"/>
    <row r="2058" ht="12" customHeight="1"/>
    <row r="2059" ht="12" customHeight="1"/>
    <row r="2060" ht="12" customHeight="1"/>
    <row r="2061" ht="12" customHeight="1"/>
    <row r="2062" ht="12" customHeight="1"/>
    <row r="2063" ht="12" customHeight="1"/>
    <row r="2064" ht="12" customHeight="1"/>
    <row r="2065" ht="12" customHeight="1"/>
    <row r="2066" ht="12" customHeight="1"/>
    <row r="2067" ht="12" customHeight="1"/>
    <row r="2068" ht="12" customHeight="1"/>
    <row r="2069" ht="12" customHeight="1"/>
    <row r="2070" ht="12" customHeight="1"/>
    <row r="2071" ht="12" customHeight="1"/>
    <row r="2072" ht="12" customHeight="1"/>
    <row r="2073" ht="12" customHeight="1"/>
    <row r="2074" ht="12" customHeight="1"/>
    <row r="2075" ht="12" customHeight="1"/>
    <row r="2076" ht="12" customHeight="1"/>
    <row r="2077" ht="12" customHeight="1"/>
    <row r="2078" ht="12" customHeight="1"/>
    <row r="2079" ht="12" customHeight="1"/>
    <row r="2080" ht="12" customHeight="1"/>
    <row r="2081" ht="12" customHeight="1"/>
    <row r="2082" ht="12" customHeight="1"/>
    <row r="2083" ht="12" customHeight="1"/>
    <row r="2084" ht="12" customHeight="1"/>
    <row r="2085" ht="12" customHeight="1"/>
    <row r="2086" ht="12" customHeight="1"/>
    <row r="2087" ht="12" customHeight="1"/>
    <row r="2088" ht="12" customHeight="1"/>
    <row r="2089" ht="12" customHeight="1"/>
    <row r="2090" ht="12" customHeight="1"/>
    <row r="2091" ht="12" customHeight="1"/>
    <row r="2092" ht="12" customHeight="1"/>
    <row r="2093" ht="12" customHeight="1"/>
    <row r="2094" ht="12" customHeight="1"/>
    <row r="2095" ht="12" customHeight="1"/>
    <row r="2096" ht="12" customHeight="1"/>
    <row r="2097" ht="12" customHeight="1"/>
    <row r="2098" ht="12" customHeight="1"/>
    <row r="2099" ht="12" customHeight="1"/>
    <row r="2100" ht="12" customHeight="1"/>
    <row r="2101" ht="12" customHeight="1"/>
    <row r="2102" ht="12" customHeight="1"/>
    <row r="2103" ht="12" customHeight="1"/>
    <row r="2104" ht="12" customHeight="1"/>
    <row r="2105" ht="12" customHeight="1"/>
    <row r="2106" ht="12" customHeight="1"/>
    <row r="2107" ht="12" customHeight="1"/>
    <row r="2108" ht="12" customHeight="1"/>
    <row r="2109" ht="12" customHeight="1"/>
    <row r="2110" ht="12" customHeight="1"/>
    <row r="2111" ht="12" customHeight="1"/>
    <row r="2112" ht="12" customHeight="1"/>
    <row r="2113" ht="12" customHeight="1"/>
    <row r="2114" ht="12" customHeight="1"/>
    <row r="2115" ht="12" customHeight="1"/>
    <row r="2116" ht="12" customHeight="1"/>
    <row r="2117" ht="12" customHeight="1"/>
    <row r="2118" ht="12" customHeight="1"/>
    <row r="2119" ht="12" customHeight="1"/>
    <row r="2120" ht="12" customHeight="1"/>
    <row r="2121" ht="12" customHeight="1"/>
    <row r="2122" ht="12" customHeight="1"/>
    <row r="2123" ht="12" customHeight="1"/>
    <row r="2124" ht="12" customHeight="1"/>
    <row r="2125" ht="12" customHeight="1"/>
    <row r="2126" ht="12" customHeight="1"/>
    <row r="2127" ht="12" customHeight="1"/>
    <row r="2128" ht="12" customHeight="1"/>
    <row r="2129" ht="12" customHeight="1"/>
    <row r="2130" ht="12" customHeight="1"/>
    <row r="2131" ht="12" customHeight="1"/>
    <row r="2132" ht="12" customHeight="1"/>
    <row r="2133" ht="12" customHeight="1"/>
    <row r="2134" ht="12" customHeight="1"/>
    <row r="2135" ht="12" customHeight="1"/>
    <row r="2136" ht="12" customHeight="1"/>
    <row r="2137" ht="12" customHeight="1"/>
    <row r="2138" ht="12" customHeight="1"/>
    <row r="2139" ht="12" customHeight="1"/>
    <row r="2140" ht="12" customHeight="1"/>
    <row r="2141" ht="12" customHeight="1"/>
    <row r="2142" ht="12" customHeight="1"/>
    <row r="2143" ht="12" customHeight="1"/>
    <row r="2144" ht="12" customHeight="1"/>
    <row r="2145" ht="12" customHeight="1"/>
    <row r="2146" ht="12" customHeight="1"/>
    <row r="2147" ht="12" customHeight="1"/>
    <row r="2148" ht="12" customHeight="1"/>
    <row r="2149" ht="12" customHeight="1"/>
    <row r="2150" ht="12" customHeight="1"/>
    <row r="2151" ht="12" customHeight="1"/>
    <row r="2152" ht="12" customHeight="1"/>
    <row r="2153" ht="12" customHeight="1"/>
    <row r="2154" ht="12" customHeight="1"/>
    <row r="2155" ht="12" customHeight="1"/>
    <row r="2156" ht="12" customHeight="1"/>
    <row r="2157" ht="12" customHeight="1"/>
    <row r="2158" ht="12" customHeight="1"/>
    <row r="2159" ht="12" customHeight="1"/>
    <row r="2160" ht="12" customHeight="1"/>
    <row r="2161" ht="12" customHeight="1"/>
    <row r="2162" ht="12" customHeight="1"/>
    <row r="2163" ht="12" customHeight="1"/>
    <row r="2164" ht="12" customHeight="1"/>
    <row r="2165" ht="12" customHeight="1"/>
    <row r="2166" ht="12" customHeight="1"/>
    <row r="2167" ht="12" customHeight="1"/>
    <row r="2168" ht="12" customHeight="1"/>
    <row r="2169" ht="12" customHeight="1"/>
    <row r="2170" ht="12" customHeight="1"/>
    <row r="2171" ht="12" customHeight="1"/>
    <row r="2172" ht="12" customHeight="1"/>
    <row r="2173" ht="12" customHeight="1"/>
    <row r="2174" ht="12" customHeight="1"/>
    <row r="2175" ht="12" customHeight="1"/>
    <row r="2176" ht="12" customHeight="1"/>
    <row r="2177" ht="12" customHeight="1"/>
    <row r="2178" ht="12" customHeight="1"/>
    <row r="2179" ht="12" customHeight="1"/>
    <row r="2180" ht="12" customHeight="1"/>
    <row r="2181" ht="12" customHeight="1"/>
    <row r="2182" ht="12" customHeight="1"/>
    <row r="2183" ht="12" customHeight="1"/>
    <row r="2184" ht="12" customHeight="1"/>
    <row r="2185" ht="12" customHeight="1"/>
    <row r="2186" ht="12" customHeight="1"/>
    <row r="2187" ht="12" customHeight="1"/>
    <row r="2188" ht="12" customHeight="1"/>
    <row r="2189" ht="12" customHeight="1"/>
    <row r="2190" ht="12" customHeight="1"/>
    <row r="2191" ht="12" customHeight="1"/>
    <row r="2192" ht="12" customHeight="1"/>
    <row r="2193" ht="12" customHeight="1"/>
    <row r="2194" ht="12" customHeight="1"/>
    <row r="2195" ht="12" customHeight="1"/>
    <row r="2196" ht="12" customHeight="1"/>
    <row r="2197" ht="12" customHeight="1"/>
    <row r="2198" ht="12" customHeight="1"/>
    <row r="2199" ht="12" customHeight="1"/>
    <row r="2200" ht="12" customHeight="1"/>
    <row r="2201" ht="12" customHeight="1"/>
    <row r="2202" ht="12" customHeight="1"/>
    <row r="2203" ht="12" customHeight="1"/>
    <row r="2204" ht="12" customHeight="1"/>
    <row r="2205" ht="12" customHeight="1"/>
    <row r="2206" ht="12" customHeight="1"/>
    <row r="2207" ht="12" customHeight="1"/>
    <row r="2208" ht="12" customHeight="1"/>
    <row r="2209" ht="12" customHeight="1"/>
    <row r="2210" ht="12" customHeight="1"/>
    <row r="2211" ht="12" customHeight="1"/>
    <row r="2212" ht="12" customHeight="1"/>
    <row r="2213" ht="12" customHeight="1"/>
    <row r="2214" ht="12" customHeight="1"/>
    <row r="2215" ht="12" customHeight="1"/>
    <row r="2216" ht="12" customHeight="1"/>
    <row r="2217" ht="12" customHeight="1"/>
    <row r="2218" ht="12" customHeight="1"/>
    <row r="2219" ht="12" customHeight="1"/>
    <row r="2220" ht="12" customHeight="1"/>
    <row r="2221" ht="12" customHeight="1"/>
    <row r="2222" ht="12" customHeight="1"/>
    <row r="2223" ht="12" customHeight="1"/>
    <row r="2224" ht="12" customHeight="1"/>
    <row r="2225" ht="12" customHeight="1"/>
    <row r="2226" ht="12" customHeight="1"/>
    <row r="2227" ht="12" customHeight="1"/>
    <row r="2228" ht="12" customHeight="1"/>
    <row r="2229" ht="12" customHeight="1"/>
    <row r="2230" ht="12" customHeight="1"/>
    <row r="2231" ht="12" customHeight="1"/>
    <row r="2232" ht="12" customHeight="1"/>
    <row r="2233" ht="12" customHeight="1"/>
    <row r="2234" ht="12" customHeight="1"/>
    <row r="2235" ht="12" customHeight="1"/>
    <row r="2236" ht="12" customHeight="1"/>
    <row r="2237" ht="12" customHeight="1"/>
    <row r="2238" ht="12" customHeight="1"/>
    <row r="2239" ht="12" customHeight="1"/>
    <row r="2240" ht="12" customHeight="1"/>
    <row r="2241" ht="12" customHeight="1"/>
    <row r="2242" ht="12" customHeight="1"/>
    <row r="2243" ht="12" customHeight="1"/>
    <row r="2244" ht="12" customHeight="1"/>
    <row r="2245" ht="12" customHeight="1"/>
    <row r="2246" ht="12" customHeight="1"/>
    <row r="2247" ht="12" customHeight="1"/>
    <row r="2248" ht="12" customHeight="1"/>
    <row r="2249" ht="12" customHeight="1"/>
    <row r="2250" ht="12" customHeight="1"/>
    <row r="2251" ht="12" customHeight="1"/>
    <row r="2252" ht="12" customHeight="1"/>
    <row r="2253" ht="12" customHeight="1"/>
    <row r="2254" ht="12" customHeight="1"/>
    <row r="2255" ht="12" customHeight="1"/>
    <row r="2256" ht="12" customHeight="1"/>
    <row r="2257" ht="12" customHeight="1"/>
    <row r="2258" ht="12" customHeight="1"/>
    <row r="2259" ht="12" customHeight="1"/>
    <row r="2260" ht="12" customHeight="1"/>
    <row r="2261" ht="12" customHeight="1"/>
    <row r="2262" ht="12" customHeight="1"/>
    <row r="2263" ht="12" customHeight="1"/>
    <row r="2264" ht="12" customHeight="1"/>
    <row r="2265" ht="12" customHeight="1"/>
    <row r="2266" ht="12" customHeight="1"/>
    <row r="2267" ht="12" customHeight="1"/>
    <row r="2268" ht="12" customHeight="1"/>
    <row r="2269" ht="12" customHeight="1"/>
    <row r="2270" ht="12" customHeight="1"/>
    <row r="2271" ht="12" customHeight="1"/>
    <row r="2272" ht="12" customHeight="1"/>
    <row r="2273" ht="12" customHeight="1"/>
    <row r="2274" ht="12" customHeight="1"/>
    <row r="2275" ht="12" customHeight="1"/>
    <row r="2276" ht="12" customHeight="1"/>
    <row r="2277" ht="12" customHeight="1"/>
    <row r="2278" ht="12" customHeight="1"/>
    <row r="2279" ht="12" customHeight="1"/>
    <row r="2280" ht="12" customHeight="1"/>
    <row r="2281" ht="12" customHeight="1"/>
    <row r="2282" ht="12" customHeight="1"/>
    <row r="2283" ht="12" customHeight="1"/>
    <row r="2284" ht="12" customHeight="1"/>
    <row r="2285" ht="12" customHeight="1"/>
    <row r="2286" ht="12" customHeight="1"/>
    <row r="2287" ht="12" customHeight="1"/>
    <row r="2288" ht="12" customHeight="1"/>
    <row r="2289" ht="12" customHeight="1"/>
    <row r="2290" ht="12" customHeight="1"/>
    <row r="2291" ht="12" customHeight="1"/>
    <row r="2292" ht="12" customHeight="1"/>
    <row r="2293" ht="12" customHeight="1"/>
    <row r="2294" ht="12" customHeight="1"/>
    <row r="2295" ht="12" customHeight="1"/>
    <row r="2296" ht="12" customHeight="1"/>
    <row r="2297" ht="12" customHeight="1"/>
    <row r="2298" ht="12" customHeight="1"/>
    <row r="2299" ht="12" customHeight="1"/>
    <row r="2300" ht="12" customHeight="1"/>
    <row r="2301" ht="12" customHeight="1"/>
    <row r="2302" ht="12" customHeight="1"/>
    <row r="2303" ht="12" customHeight="1"/>
    <row r="2304" ht="12" customHeight="1"/>
    <row r="2305" ht="12" customHeight="1"/>
    <row r="2306" ht="12" customHeight="1"/>
    <row r="2307" ht="12" customHeight="1"/>
    <row r="2308" ht="12" customHeight="1"/>
    <row r="2309" ht="12" customHeight="1"/>
    <row r="2310" ht="12" customHeight="1"/>
    <row r="2311" ht="12" customHeight="1"/>
    <row r="2312" ht="12" customHeight="1"/>
    <row r="2313" ht="12" customHeight="1"/>
    <row r="2314" ht="12" customHeight="1"/>
    <row r="2315" ht="12" customHeight="1"/>
    <row r="2316" ht="12" customHeight="1"/>
    <row r="2317" ht="12" customHeight="1"/>
    <row r="2318" ht="12" customHeight="1"/>
    <row r="2319" ht="12" customHeight="1"/>
    <row r="2320" ht="12" customHeight="1"/>
    <row r="2321" ht="12" customHeight="1"/>
    <row r="2322" ht="12" customHeight="1"/>
    <row r="2323" ht="12" customHeight="1"/>
    <row r="2324" ht="12" customHeight="1"/>
    <row r="2325" ht="12" customHeight="1"/>
    <row r="2326" ht="12" customHeight="1"/>
    <row r="2327" ht="12" customHeight="1"/>
    <row r="2328" ht="12" customHeight="1"/>
    <row r="2329" ht="12" customHeight="1"/>
    <row r="2330" ht="12" customHeight="1"/>
    <row r="2331" ht="12" customHeight="1"/>
    <row r="2332" ht="12" customHeight="1"/>
    <row r="2333" ht="12" customHeight="1"/>
    <row r="2334" ht="12" customHeight="1"/>
    <row r="2335" ht="12" customHeight="1"/>
    <row r="2336" ht="12" customHeight="1"/>
    <row r="2337" ht="12" customHeight="1"/>
    <row r="2338" ht="12" customHeight="1"/>
    <row r="2339" ht="12" customHeight="1"/>
    <row r="2340" ht="12" customHeight="1"/>
    <row r="2341" ht="12" customHeight="1"/>
    <row r="2342" ht="12" customHeight="1"/>
    <row r="2343" ht="12" customHeight="1"/>
    <row r="2344" ht="12" customHeight="1"/>
    <row r="2345" ht="12" customHeight="1"/>
    <row r="2346" ht="12" customHeight="1"/>
    <row r="2347" ht="12" customHeight="1"/>
    <row r="2348" ht="12" customHeight="1"/>
    <row r="2349" ht="12" customHeight="1"/>
    <row r="2350" ht="12" customHeight="1"/>
    <row r="2351" ht="12" customHeight="1"/>
    <row r="2352" ht="12" customHeight="1"/>
    <row r="2353" ht="12" customHeight="1"/>
    <row r="2354" ht="12" customHeight="1"/>
    <row r="2355" ht="12" customHeight="1"/>
    <row r="2356" ht="12" customHeight="1"/>
    <row r="2357" ht="12" customHeight="1"/>
    <row r="2358" ht="12" customHeight="1"/>
    <row r="2359" ht="12" customHeight="1"/>
    <row r="2360" ht="12" customHeight="1"/>
    <row r="2361" ht="12" customHeight="1"/>
    <row r="2362" ht="12" customHeight="1"/>
    <row r="2363" ht="12" customHeight="1"/>
    <row r="2364" ht="12" customHeight="1"/>
    <row r="2365" ht="12" customHeight="1"/>
    <row r="2366" ht="12" customHeight="1"/>
    <row r="2367" ht="12" customHeight="1"/>
    <row r="2368" ht="12" customHeight="1"/>
    <row r="2369" ht="12" customHeight="1"/>
    <row r="2370" ht="12" customHeight="1"/>
    <row r="2371" ht="12" customHeight="1"/>
    <row r="2372" ht="12" customHeight="1"/>
    <row r="2373" ht="12" customHeight="1"/>
    <row r="2374" ht="12" customHeight="1"/>
    <row r="2375" ht="12" customHeight="1"/>
    <row r="2376" ht="12" customHeight="1"/>
    <row r="2377" ht="12" customHeight="1"/>
    <row r="2378" ht="12" customHeight="1"/>
    <row r="2379" ht="12" customHeight="1"/>
    <row r="2380" ht="12" customHeight="1"/>
    <row r="2381" ht="12" customHeight="1"/>
    <row r="2382" ht="12" customHeight="1"/>
    <row r="2383" ht="12" customHeight="1"/>
    <row r="2384" ht="12" customHeight="1"/>
    <row r="2385" ht="12" customHeight="1"/>
    <row r="2386" ht="12" customHeight="1"/>
    <row r="2387" ht="12" customHeight="1"/>
    <row r="2388" ht="12" customHeight="1"/>
    <row r="2389" ht="12" customHeight="1"/>
    <row r="2390" ht="12" customHeight="1"/>
    <row r="2391" ht="12" customHeight="1"/>
    <row r="2392" ht="12" customHeight="1"/>
    <row r="2393" ht="12" customHeight="1"/>
    <row r="2394" ht="12" customHeight="1"/>
    <row r="2395" ht="12" customHeight="1"/>
    <row r="2396" ht="12" customHeight="1"/>
    <row r="2397" ht="12" customHeight="1"/>
    <row r="2398" ht="12" customHeight="1"/>
    <row r="2399" ht="12" customHeight="1"/>
    <row r="2400" ht="12" customHeight="1"/>
    <row r="2401" ht="12" customHeight="1"/>
    <row r="2402" ht="12" customHeight="1"/>
    <row r="2403" ht="12" customHeight="1"/>
    <row r="2404" ht="12" customHeight="1"/>
    <row r="2405" ht="12" customHeight="1"/>
    <row r="2406" ht="12" customHeight="1"/>
    <row r="2407" ht="12" customHeight="1"/>
    <row r="2408" ht="12" customHeight="1"/>
    <row r="2409" ht="12" customHeight="1"/>
    <row r="2410" ht="12" customHeight="1"/>
    <row r="2411" ht="12" customHeight="1"/>
    <row r="2412" ht="12" customHeight="1"/>
    <row r="2413" ht="12" customHeight="1"/>
    <row r="2414" ht="12" customHeight="1"/>
    <row r="2415" ht="12" customHeight="1"/>
    <row r="2416" ht="12" customHeight="1"/>
    <row r="2417" ht="12" customHeight="1"/>
    <row r="2418" ht="12" customHeight="1"/>
    <row r="2419" ht="12" customHeight="1"/>
    <row r="2420" ht="12" customHeight="1"/>
    <row r="2421" ht="12" customHeight="1"/>
    <row r="2422" ht="12" customHeight="1"/>
    <row r="2423" ht="12" customHeight="1"/>
    <row r="2424" ht="12" customHeight="1"/>
    <row r="2425" ht="12" customHeight="1"/>
    <row r="2426" ht="12" customHeight="1"/>
    <row r="2427" ht="12" customHeight="1"/>
    <row r="2428" ht="12" customHeight="1"/>
    <row r="2429" ht="12" customHeight="1"/>
    <row r="2430" ht="12" customHeight="1"/>
    <row r="2431" ht="12" customHeight="1"/>
    <row r="2432" ht="12" customHeight="1"/>
    <row r="2433" ht="12" customHeight="1"/>
    <row r="2434" ht="12" customHeight="1"/>
    <row r="2435" ht="12" customHeight="1"/>
    <row r="2436" ht="12" customHeight="1"/>
    <row r="2437" ht="12" customHeight="1"/>
    <row r="2438" ht="12" customHeight="1"/>
    <row r="2439" ht="12" customHeight="1"/>
    <row r="2440" ht="12" customHeight="1"/>
    <row r="2441" ht="12" customHeight="1"/>
    <row r="2442" ht="12" customHeight="1"/>
    <row r="2443" ht="12" customHeight="1"/>
    <row r="2444" ht="12" customHeight="1"/>
    <row r="2445" ht="12" customHeight="1"/>
    <row r="2446" ht="12" customHeight="1"/>
    <row r="2447" ht="12" customHeight="1"/>
    <row r="2448" ht="12" customHeight="1"/>
    <row r="2449" ht="12" customHeight="1"/>
    <row r="2450" ht="12" customHeight="1"/>
    <row r="2451" ht="12" customHeight="1"/>
    <row r="2452" ht="12" customHeight="1"/>
    <row r="2453" ht="12" customHeight="1"/>
    <row r="2454" ht="12" customHeight="1"/>
    <row r="2455" ht="12" customHeight="1"/>
    <row r="2456" ht="12" customHeight="1"/>
    <row r="2457" ht="12" customHeight="1"/>
    <row r="2458" ht="12" customHeight="1"/>
    <row r="2459" ht="12" customHeight="1"/>
    <row r="2460" ht="12" customHeight="1"/>
    <row r="2461" ht="12" customHeight="1"/>
    <row r="2462" ht="12" customHeight="1"/>
    <row r="2463" ht="12" customHeight="1"/>
    <row r="2464" ht="12" customHeight="1"/>
    <row r="2465" ht="12" customHeight="1"/>
    <row r="2466" ht="12" customHeight="1"/>
    <row r="2467" ht="12" customHeight="1"/>
    <row r="2468" ht="12" customHeight="1"/>
    <row r="2469" ht="12" customHeight="1"/>
    <row r="2470" ht="12" customHeight="1"/>
    <row r="2471" ht="12" customHeight="1"/>
    <row r="2472" ht="12" customHeight="1"/>
    <row r="2473" ht="12" customHeight="1"/>
    <row r="2474" ht="12" customHeight="1"/>
    <row r="2475" ht="12" customHeight="1"/>
    <row r="2476" ht="12" customHeight="1"/>
    <row r="2477" ht="12" customHeight="1"/>
    <row r="2478" ht="12" customHeight="1"/>
    <row r="2479" ht="12" customHeight="1"/>
    <row r="2480" ht="12" customHeight="1"/>
    <row r="2481" ht="12" customHeight="1"/>
    <row r="2482" ht="12" customHeight="1"/>
    <row r="2483" ht="12" customHeight="1"/>
    <row r="2484" ht="12" customHeight="1"/>
    <row r="2485" ht="12" customHeight="1"/>
    <row r="2486" ht="12" customHeight="1"/>
    <row r="2487" ht="12" customHeight="1"/>
    <row r="2488" ht="12" customHeight="1"/>
    <row r="2489" ht="12" customHeight="1"/>
    <row r="2490" ht="12" customHeight="1"/>
    <row r="2491" ht="12" customHeight="1"/>
    <row r="2492" ht="12" customHeight="1"/>
    <row r="2493" ht="12" customHeight="1"/>
    <row r="2494" ht="12" customHeight="1"/>
    <row r="2495" ht="12" customHeight="1"/>
    <row r="2496" ht="12" customHeight="1"/>
    <row r="2497" ht="12" customHeight="1"/>
    <row r="2498" ht="12" customHeight="1"/>
    <row r="2499" ht="12" customHeight="1"/>
    <row r="2500" ht="12" customHeight="1"/>
    <row r="2501" ht="12" customHeight="1"/>
    <row r="2502" ht="12" customHeight="1"/>
    <row r="2503" ht="12" customHeight="1"/>
    <row r="2504" ht="12" customHeight="1"/>
    <row r="2505" ht="12" customHeight="1"/>
    <row r="2506" ht="12" customHeight="1"/>
    <row r="2507" ht="12" customHeight="1"/>
    <row r="2508" ht="12" customHeight="1"/>
    <row r="2509" ht="12" customHeight="1"/>
    <row r="2510" ht="12" customHeight="1"/>
    <row r="2511" ht="12" customHeight="1"/>
    <row r="2512" ht="12" customHeight="1"/>
    <row r="2513" ht="12" customHeight="1"/>
    <row r="2514" ht="12" customHeight="1"/>
    <row r="2515" ht="12" customHeight="1"/>
    <row r="2516" ht="12" customHeight="1"/>
    <row r="2517" ht="12" customHeight="1"/>
    <row r="2518" ht="12" customHeight="1"/>
    <row r="2519" ht="12" customHeight="1"/>
    <row r="2520" ht="12" customHeight="1"/>
    <row r="2521" ht="12" customHeight="1"/>
    <row r="2522" ht="12" customHeight="1"/>
    <row r="2523" ht="12" customHeight="1"/>
    <row r="2524" ht="12" customHeight="1"/>
    <row r="2525" ht="12" customHeight="1"/>
    <row r="2526" ht="12" customHeight="1"/>
    <row r="2527" ht="12" customHeight="1"/>
    <row r="2528" ht="12" customHeight="1"/>
    <row r="2529" ht="12" customHeight="1"/>
    <row r="2530" ht="12" customHeight="1"/>
    <row r="2531" ht="12" customHeight="1"/>
    <row r="2532" ht="12" customHeight="1"/>
    <row r="2533" ht="12" customHeight="1"/>
    <row r="2534" ht="12" customHeight="1"/>
    <row r="2535" ht="12" customHeight="1"/>
    <row r="2536" ht="12" customHeight="1"/>
    <row r="2537" ht="12" customHeight="1"/>
    <row r="2538" ht="12" customHeight="1"/>
    <row r="2539" ht="12" customHeight="1"/>
    <row r="2540" ht="12" customHeight="1"/>
    <row r="2541" ht="12" customHeight="1"/>
    <row r="2542" ht="12" customHeight="1"/>
    <row r="2543" ht="12" customHeight="1"/>
    <row r="2544" ht="12" customHeight="1"/>
    <row r="2545" ht="12" customHeight="1"/>
    <row r="2546" ht="12" customHeight="1"/>
    <row r="2547" ht="12" customHeight="1"/>
    <row r="2548" ht="12" customHeight="1"/>
    <row r="2549" ht="12" customHeight="1"/>
    <row r="2550" ht="12" customHeight="1"/>
    <row r="2551" ht="12" customHeight="1"/>
    <row r="2552" ht="12" customHeight="1"/>
    <row r="2553" ht="12" customHeight="1"/>
    <row r="2554" ht="12" customHeight="1"/>
    <row r="2555" ht="12" customHeight="1"/>
    <row r="2556" ht="12" customHeight="1"/>
    <row r="2557" ht="12" customHeight="1"/>
    <row r="2558" ht="12" customHeight="1"/>
    <row r="2559" ht="12" customHeight="1"/>
    <row r="2560" ht="12" customHeight="1"/>
    <row r="2561" ht="12" customHeight="1"/>
    <row r="2562" ht="12" customHeight="1"/>
    <row r="2563" ht="12" customHeight="1"/>
    <row r="2564" ht="12" customHeight="1"/>
    <row r="2565" ht="12" customHeight="1"/>
    <row r="2566" ht="12" customHeight="1"/>
    <row r="2567" ht="12" customHeight="1"/>
    <row r="2568" ht="12" customHeight="1"/>
    <row r="2569" ht="12" customHeight="1"/>
    <row r="2570" ht="12" customHeight="1"/>
    <row r="2571" ht="12" customHeight="1"/>
    <row r="2572" ht="12" customHeight="1"/>
    <row r="2573" ht="12" customHeight="1"/>
    <row r="2574" ht="12" customHeight="1"/>
    <row r="2575" ht="12" customHeight="1"/>
    <row r="2576" ht="12" customHeight="1"/>
    <row r="2577" ht="12" customHeight="1"/>
    <row r="2578" ht="12" customHeight="1"/>
    <row r="2579" ht="12" customHeight="1"/>
    <row r="2580" ht="12" customHeight="1"/>
    <row r="2581" ht="12" customHeight="1"/>
    <row r="2582" ht="12" customHeight="1"/>
    <row r="2583" ht="12" customHeight="1"/>
    <row r="2584" ht="12" customHeight="1"/>
    <row r="2585" ht="12" customHeight="1"/>
    <row r="2586" ht="12" customHeight="1"/>
    <row r="2587" ht="12" customHeight="1"/>
    <row r="2588" ht="12" customHeight="1"/>
    <row r="2589" ht="12" customHeight="1"/>
    <row r="2590" ht="12" customHeight="1"/>
    <row r="2591" ht="12" customHeight="1"/>
    <row r="2592" ht="12" customHeight="1"/>
    <row r="2593" ht="12" customHeight="1"/>
    <row r="2594" ht="12" customHeight="1"/>
    <row r="2595" ht="12" customHeight="1"/>
    <row r="2596" ht="12" customHeight="1"/>
    <row r="2597" ht="12" customHeight="1"/>
    <row r="2598" ht="12" customHeight="1"/>
    <row r="2599" ht="12" customHeight="1"/>
    <row r="2600" ht="12" customHeight="1"/>
    <row r="2601" ht="12" customHeight="1"/>
    <row r="2602" ht="12" customHeight="1"/>
    <row r="2603" ht="12" customHeight="1"/>
    <row r="2604" ht="12" customHeight="1"/>
    <row r="2605" ht="12" customHeight="1"/>
    <row r="2606" ht="12" customHeight="1"/>
    <row r="2607" ht="12" customHeight="1"/>
    <row r="2608" ht="12" customHeight="1"/>
    <row r="2609" ht="12" customHeight="1"/>
    <row r="2610" ht="12" customHeight="1"/>
    <row r="2611" ht="12" customHeight="1"/>
    <row r="2612" ht="12" customHeight="1"/>
    <row r="2613" ht="12" customHeight="1"/>
    <row r="2614" ht="12" customHeight="1"/>
    <row r="2615" ht="12" customHeight="1"/>
    <row r="2616" ht="12" customHeight="1"/>
    <row r="2617" ht="12" customHeight="1"/>
    <row r="2618" ht="12" customHeight="1"/>
    <row r="2619" ht="12" customHeight="1"/>
    <row r="2620" ht="12" customHeight="1"/>
    <row r="2621" ht="12" customHeight="1"/>
    <row r="2622" ht="12" customHeight="1"/>
    <row r="2623" ht="12" customHeight="1"/>
    <row r="2624" ht="12" customHeight="1"/>
    <row r="2625" ht="12" customHeight="1"/>
    <row r="2626" ht="12" customHeight="1"/>
    <row r="2627" ht="12" customHeight="1"/>
    <row r="2628" ht="12" customHeight="1"/>
    <row r="2629" ht="12" customHeight="1"/>
    <row r="2630" ht="12" customHeight="1"/>
    <row r="2631" ht="12" customHeight="1"/>
    <row r="2632" ht="12" customHeight="1"/>
    <row r="2633" ht="12" customHeight="1"/>
    <row r="2634" ht="12" customHeight="1"/>
    <row r="2635" ht="12" customHeight="1"/>
    <row r="2636" ht="12" customHeight="1"/>
    <row r="2637" ht="12" customHeight="1"/>
    <row r="2638" ht="12" customHeight="1"/>
    <row r="2639" ht="12" customHeight="1"/>
    <row r="2640" ht="12" customHeight="1"/>
    <row r="2641" ht="12" customHeight="1"/>
    <row r="2642" ht="12" customHeight="1"/>
    <row r="2643" ht="12" customHeight="1"/>
    <row r="2644" ht="12" customHeight="1"/>
    <row r="2645" ht="12" customHeight="1"/>
    <row r="2646" ht="12" customHeight="1"/>
    <row r="2647" ht="12" customHeight="1"/>
    <row r="2648" ht="12" customHeight="1"/>
    <row r="2649" ht="12" customHeight="1"/>
    <row r="2650" ht="12" customHeight="1"/>
    <row r="2651" ht="12" customHeight="1"/>
    <row r="2652" ht="12" customHeight="1"/>
    <row r="2653" ht="12" customHeight="1"/>
    <row r="2654" ht="12" customHeight="1"/>
    <row r="2655" ht="12" customHeight="1"/>
    <row r="2656" ht="12" customHeight="1"/>
    <row r="2657" ht="12" customHeight="1"/>
    <row r="2658" ht="12" customHeight="1"/>
    <row r="2659" ht="12" customHeight="1"/>
    <row r="2660" ht="12" customHeight="1"/>
    <row r="2661" ht="12" customHeight="1"/>
    <row r="2662" ht="12" customHeight="1"/>
    <row r="2663" ht="12" customHeight="1"/>
    <row r="2664" ht="12" customHeight="1"/>
    <row r="2665" ht="12" customHeight="1"/>
    <row r="2666" ht="12" customHeight="1"/>
    <row r="2667" ht="12" customHeight="1"/>
    <row r="2668" ht="12" customHeight="1"/>
    <row r="2669" ht="12" customHeight="1"/>
    <row r="2670" ht="12" customHeight="1"/>
    <row r="2671" ht="12" customHeight="1"/>
    <row r="2672" ht="12" customHeight="1"/>
    <row r="2673" ht="12" customHeight="1"/>
    <row r="2674" ht="12" customHeight="1"/>
    <row r="2675" ht="12" customHeight="1"/>
    <row r="2676" ht="12" customHeight="1"/>
    <row r="2677" ht="12" customHeight="1"/>
    <row r="2678" ht="12" customHeight="1"/>
    <row r="2679" ht="12" customHeight="1"/>
    <row r="2680" ht="12" customHeight="1"/>
    <row r="2681" ht="12" customHeight="1"/>
    <row r="2682" ht="12" customHeight="1"/>
    <row r="2683" ht="12" customHeight="1"/>
    <row r="2684" ht="12" customHeight="1"/>
    <row r="2685" ht="12" customHeight="1"/>
    <row r="2686" ht="12" customHeight="1"/>
    <row r="2687" ht="12" customHeight="1"/>
    <row r="2688" ht="12" customHeight="1"/>
    <row r="2689" ht="12" customHeight="1"/>
    <row r="2690" ht="12" customHeight="1"/>
    <row r="2691" ht="12" customHeight="1"/>
    <row r="2692" ht="12" customHeight="1"/>
    <row r="2693" ht="12" customHeight="1"/>
    <row r="2694" ht="12" customHeight="1"/>
    <row r="2695" ht="12" customHeight="1"/>
    <row r="2696" ht="12" customHeight="1"/>
    <row r="2697" ht="12" customHeight="1"/>
    <row r="2698" ht="12" customHeight="1"/>
    <row r="2699" ht="12" customHeight="1"/>
    <row r="2700" ht="12" customHeight="1"/>
    <row r="2701" ht="12" customHeight="1"/>
    <row r="2702" ht="12" customHeight="1"/>
    <row r="2703" ht="12" customHeight="1"/>
    <row r="2704" ht="12" customHeight="1"/>
    <row r="2705" ht="12" customHeight="1"/>
    <row r="2706" ht="12" customHeight="1"/>
    <row r="2707" ht="12" customHeight="1"/>
    <row r="2708" ht="12" customHeight="1"/>
    <row r="2709" ht="12" customHeight="1"/>
    <row r="2710" ht="12" customHeight="1"/>
    <row r="2711" ht="12" customHeight="1"/>
    <row r="2712" ht="12" customHeight="1"/>
    <row r="2713" ht="12" customHeight="1"/>
    <row r="2714" ht="12" customHeight="1"/>
    <row r="2715" ht="12" customHeight="1"/>
    <row r="2716" ht="12" customHeight="1"/>
    <row r="2717" ht="12" customHeight="1"/>
    <row r="2718" ht="12" customHeight="1"/>
    <row r="2719" ht="12" customHeight="1"/>
    <row r="2720" ht="12" customHeight="1"/>
    <row r="2721" ht="12" customHeight="1"/>
    <row r="2722" ht="12" customHeight="1"/>
    <row r="2723" ht="12" customHeight="1"/>
    <row r="2724" ht="12" customHeight="1"/>
    <row r="2725" ht="12" customHeight="1"/>
    <row r="2726" ht="12" customHeight="1"/>
    <row r="2727" ht="12" customHeight="1"/>
    <row r="2728" ht="12" customHeight="1"/>
    <row r="2729" ht="12" customHeight="1"/>
    <row r="2730" ht="12" customHeight="1"/>
    <row r="2731" ht="12" customHeight="1"/>
    <row r="2732" ht="12" customHeight="1"/>
    <row r="2733" ht="12" customHeight="1"/>
    <row r="2734" ht="12" customHeight="1"/>
    <row r="2735" ht="12" customHeight="1"/>
    <row r="2736" ht="12" customHeight="1"/>
    <row r="2737" ht="12" customHeight="1"/>
    <row r="2738" ht="12" customHeight="1"/>
    <row r="2739" ht="12" customHeight="1"/>
    <row r="2740" ht="12" customHeight="1"/>
    <row r="2741" ht="12" customHeight="1"/>
    <row r="2742" ht="12" customHeight="1"/>
    <row r="2743" ht="12" customHeight="1"/>
    <row r="2744" ht="12" customHeight="1"/>
    <row r="2745" ht="12" customHeight="1"/>
    <row r="2746" ht="12" customHeight="1"/>
    <row r="2747" ht="12" customHeight="1"/>
    <row r="2748" ht="12" customHeight="1"/>
    <row r="2749" ht="12" customHeight="1"/>
    <row r="2750" ht="12" customHeight="1"/>
    <row r="2751" ht="12" customHeight="1"/>
    <row r="2752" ht="12" customHeight="1"/>
    <row r="2753" ht="12" customHeight="1"/>
    <row r="2754" ht="12" customHeight="1"/>
    <row r="2755" ht="12" customHeight="1"/>
    <row r="2756" ht="12" customHeight="1"/>
    <row r="2757" ht="12" customHeight="1"/>
    <row r="2758" ht="12" customHeight="1"/>
    <row r="2759" ht="12" customHeight="1"/>
    <row r="2760" ht="12" customHeight="1"/>
    <row r="2761" ht="12" customHeight="1"/>
    <row r="2762" ht="12" customHeight="1"/>
    <row r="2763" ht="12" customHeight="1"/>
    <row r="2764" ht="12" customHeight="1"/>
    <row r="2765" ht="12" customHeight="1"/>
    <row r="2766" ht="12" customHeight="1"/>
    <row r="2767" ht="12" customHeight="1"/>
    <row r="2768" ht="12" customHeight="1"/>
    <row r="2769" ht="12" customHeight="1"/>
    <row r="2770" ht="12" customHeight="1"/>
    <row r="2771" ht="12" customHeight="1"/>
    <row r="2772" ht="12" customHeight="1"/>
    <row r="2773" ht="12" customHeight="1"/>
    <row r="2774" ht="12" customHeight="1"/>
    <row r="2775" ht="12" customHeight="1"/>
    <row r="2776" ht="12" customHeight="1"/>
    <row r="2777" ht="12" customHeight="1"/>
    <row r="2778" ht="12" customHeight="1"/>
    <row r="2779" ht="12" customHeight="1"/>
    <row r="2780" ht="12" customHeight="1"/>
    <row r="2781" ht="12" customHeight="1"/>
    <row r="2782" ht="12" customHeight="1"/>
    <row r="2783" ht="12" customHeight="1"/>
    <row r="2784" ht="12" customHeight="1"/>
    <row r="2785" ht="12" customHeight="1"/>
    <row r="2786" ht="12" customHeight="1"/>
    <row r="2787" ht="12" customHeight="1"/>
    <row r="2788" ht="12" customHeight="1"/>
    <row r="2789" ht="12" customHeight="1"/>
    <row r="2790" ht="12" customHeight="1"/>
    <row r="2791" ht="12" customHeight="1"/>
    <row r="2792" ht="12" customHeight="1"/>
    <row r="2793" ht="12" customHeight="1"/>
    <row r="2794" ht="12" customHeight="1"/>
    <row r="2795" ht="12" customHeight="1"/>
    <row r="2796" ht="12" customHeight="1"/>
    <row r="2797" ht="12" customHeight="1"/>
    <row r="2798" ht="12" customHeight="1"/>
    <row r="2799" ht="12" customHeight="1"/>
    <row r="2800" ht="12" customHeight="1"/>
    <row r="2801" ht="12" customHeight="1"/>
    <row r="2802" ht="12" customHeight="1"/>
    <row r="2803" ht="12" customHeight="1"/>
    <row r="2804" ht="12" customHeight="1"/>
    <row r="2805" ht="12" customHeight="1"/>
    <row r="2806" ht="12" customHeight="1"/>
    <row r="2807" ht="12" customHeight="1"/>
    <row r="2808" ht="12" customHeight="1"/>
    <row r="2809" ht="12" customHeight="1"/>
    <row r="2810" ht="12" customHeight="1"/>
    <row r="2811" ht="12" customHeight="1"/>
    <row r="2812" ht="12" customHeight="1"/>
    <row r="2813" ht="12" customHeight="1"/>
    <row r="2814" ht="12" customHeight="1"/>
    <row r="2815" ht="12" customHeight="1"/>
    <row r="2816" ht="12" customHeight="1"/>
    <row r="2817" ht="12" customHeight="1"/>
    <row r="2818" ht="12" customHeight="1"/>
    <row r="2819" ht="12" customHeight="1"/>
    <row r="2820" ht="12" customHeight="1"/>
    <row r="2821" ht="12" customHeight="1"/>
    <row r="2822" ht="12" customHeight="1"/>
    <row r="2823" ht="12" customHeight="1"/>
    <row r="2824" ht="12" customHeight="1"/>
    <row r="2825" ht="12" customHeight="1"/>
    <row r="2826" ht="12" customHeight="1"/>
    <row r="2827" ht="12" customHeight="1"/>
    <row r="2828" ht="12" customHeight="1"/>
    <row r="2829" ht="12" customHeight="1"/>
    <row r="2830" ht="12" customHeight="1"/>
    <row r="2831" ht="12" customHeight="1"/>
    <row r="2832" ht="12" customHeight="1"/>
    <row r="2833" ht="12" customHeight="1"/>
    <row r="2834" ht="12" customHeight="1"/>
    <row r="2835" ht="12" customHeight="1"/>
    <row r="2836" ht="12" customHeight="1"/>
    <row r="2837" ht="12" customHeight="1"/>
    <row r="2838" ht="12" customHeight="1"/>
    <row r="2839" ht="12" customHeight="1"/>
    <row r="2840" ht="12" customHeight="1"/>
    <row r="2841" ht="12" customHeight="1"/>
    <row r="2842" ht="12" customHeight="1"/>
    <row r="2843" ht="12" customHeight="1"/>
    <row r="2844" ht="12" customHeight="1"/>
    <row r="2845" ht="12" customHeight="1"/>
    <row r="2846" ht="12" customHeight="1"/>
    <row r="2847" ht="12" customHeight="1"/>
    <row r="2848" ht="12" customHeight="1"/>
    <row r="2849" ht="12" customHeight="1"/>
    <row r="2850" ht="12" customHeight="1"/>
    <row r="2851" ht="12" customHeight="1"/>
    <row r="2852" ht="12" customHeight="1"/>
    <row r="2853" ht="12" customHeight="1"/>
    <row r="2854" ht="12" customHeight="1"/>
    <row r="2855" ht="12" customHeight="1"/>
    <row r="2856" ht="12" customHeight="1"/>
    <row r="2857" ht="12" customHeight="1"/>
  </sheetData>
  <sheetProtection password="CA39" sheet="1" objects="1" scenarios="1"/>
  <mergeCells count="42">
    <mergeCell ref="A1:B1"/>
    <mergeCell ref="A34:A36"/>
    <mergeCell ref="B34:B36"/>
    <mergeCell ref="C34:C36"/>
    <mergeCell ref="B13:B15"/>
    <mergeCell ref="A10:A12"/>
    <mergeCell ref="B10:B12"/>
    <mergeCell ref="C10:C12"/>
    <mergeCell ref="A29:A31"/>
    <mergeCell ref="B29:B31"/>
    <mergeCell ref="D34:D36"/>
    <mergeCell ref="E34:E36"/>
    <mergeCell ref="D7:F7"/>
    <mergeCell ref="A18:A20"/>
    <mergeCell ref="E24:E26"/>
    <mergeCell ref="F24:F26"/>
    <mergeCell ref="A24:A26"/>
    <mergeCell ref="B24:B26"/>
    <mergeCell ref="C24:C26"/>
    <mergeCell ref="A13:A15"/>
    <mergeCell ref="D10:D12"/>
    <mergeCell ref="E10:E12"/>
    <mergeCell ref="F10:F12"/>
    <mergeCell ref="B18:B20"/>
    <mergeCell ref="E18:E20"/>
    <mergeCell ref="E13:E15"/>
    <mergeCell ref="F18:F20"/>
    <mergeCell ref="C18:C20"/>
    <mergeCell ref="D18:D20"/>
    <mergeCell ref="C13:C15"/>
    <mergeCell ref="D13:D15"/>
    <mergeCell ref="A21:A23"/>
    <mergeCell ref="B21:B23"/>
    <mergeCell ref="C21:C23"/>
    <mergeCell ref="D21:D23"/>
    <mergeCell ref="C29:C31"/>
    <mergeCell ref="D24:D26"/>
    <mergeCell ref="E21:E23"/>
    <mergeCell ref="F21:F23"/>
    <mergeCell ref="D29:D31"/>
    <mergeCell ref="E29:E31"/>
    <mergeCell ref="F29:F31"/>
  </mergeCells>
  <conditionalFormatting sqref="D29:F31 D18:F26 D13:E15">
    <cfRule type="expression" priority="1" dxfId="0" stopIfTrue="1">
      <formula>$C$1=TRUE</formula>
    </cfRule>
  </conditionalFormatting>
  <conditionalFormatting sqref="D10:E12 D34:E36">
    <cfRule type="expression" priority="2" dxfId="0" stopIfTrue="1">
      <formula>$C$1=TRUE</formula>
    </cfRule>
  </conditionalFormatting>
  <printOptions/>
  <pageMargins left="0.3937007874015748" right="0.3937007874015748" top="0.3937007874015748" bottom="0.3937007874015748" header="0.6299212598425197" footer="0.11811023622047245"/>
  <pageSetup horizontalDpi="600" verticalDpi="600" orientation="landscape" paperSize="9" r:id="rId3"/>
  <rowBreaks count="1" manualBreakCount="1">
    <brk id="38" max="6" man="1"/>
  </rowBreaks>
  <legacyDrawing r:id="rId2"/>
  <oleObjects>
    <oleObject progId="MSPhotoEd.3" shapeId="34816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drs. A.R. Gotlieb</dc:creator>
  <cp:keywords/>
  <dc:description/>
  <cp:lastModifiedBy>Susan den Hoedt</cp:lastModifiedBy>
  <cp:lastPrinted>2008-01-23T10:23:29Z</cp:lastPrinted>
  <dcterms:created xsi:type="dcterms:W3CDTF">2000-07-31T07:38:23Z</dcterms:created>
  <dcterms:modified xsi:type="dcterms:W3CDTF">2008-02-13T12:16:58Z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dlc_Doc">
    <vt:lpwstr>THRFR6N5WDQ4-19-11440</vt:lpwstr>
  </property>
  <property fmtid="{D5CDD505-2E9C-101B-9397-08002B2CF9AE}" pid="4" name="_dlc_DocIdItemGu">
    <vt:lpwstr>8795d8e2-4571-4aee-b671-28f59908ebf1</vt:lpwstr>
  </property>
  <property fmtid="{D5CDD505-2E9C-101B-9397-08002B2CF9AE}" pid="5" name="_dlc_DocIdU">
    <vt:lpwstr>http://kennisnet.nza.nl/publicaties/Aanleveren/_layouts/DocIdRedir.aspx?ID=THRFR6N5WDQ4-19-11440, THRFR6N5WDQ4-19-11440</vt:lpwstr>
  </property>
  <property fmtid="{D5CDD505-2E9C-101B-9397-08002B2CF9AE}" pid="6" name="WorkflowChangePa">
    <vt:lpwstr>ae6988f9-ea4d-431a-a1d2-bb29c825ae5e,5;ae6988f9-ea4d-431a-a1d2-bb29c825ae5e,5;ae6988f9-ea4d-431a-a1d2-bb29c825ae5e,5;ae6988f9-ea4d-431a-a1d2-bb29c825ae5e,5;ae6988f9-ea4d-431a-a1d2-bb29c825ae5e,5;ae6988f9-ea4d-431a-a1d2-bb29c825ae5e,10;ae6988f9-ea4d-431a-a</vt:lpwstr>
  </property>
  <property fmtid="{D5CDD505-2E9C-101B-9397-08002B2CF9AE}" pid="7" name="NZa-zoekwoordenMetada">
    <vt:lpwstr/>
  </property>
  <property fmtid="{D5CDD505-2E9C-101B-9397-08002B2CF9AE}" pid="8" name="Sector(en)Metada">
    <vt:lpwstr/>
  </property>
  <property fmtid="{D5CDD505-2E9C-101B-9397-08002B2CF9AE}" pid="9" name="VerzondenAanMetada">
    <vt:lpwstr/>
  </property>
  <property fmtid="{D5CDD505-2E9C-101B-9397-08002B2CF9AE}" pid="10" name="DocumentTypeMetada">
    <vt:lpwstr>Bijlage|5bf77c6e-b0b2-45e1-a13a-aadc6364942c</vt:lpwstr>
  </property>
  <property fmtid="{D5CDD505-2E9C-101B-9397-08002B2CF9AE}" pid="11" name="ExtraZoekwoordenMetada">
    <vt:lpwstr/>
  </property>
</Properties>
</file>