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9320" windowHeight="13620" activeTab="0"/>
  </bookViews>
  <sheets>
    <sheet name="Voorblad" sheetId="1" r:id="rId1"/>
    <sheet name="Nacalculatie 2010" sheetId="2" r:id="rId2"/>
    <sheet name="Vragenlijst" sheetId="3" r:id="rId3"/>
  </sheets>
  <externalReferences>
    <externalReference r:id="rId6"/>
    <externalReference r:id="rId7"/>
    <externalReference r:id="rId8"/>
    <externalReference r:id="rId9"/>
    <externalReference r:id="rId10"/>
  </externalReferences>
  <definedNames>
    <definedName name="__123Graph_C" hidden="1">'[3]I_03007'!#REF!</definedName>
    <definedName name="__123Graph_D" hidden="1">'[3]I_03007'!#REF!</definedName>
    <definedName name="__123Graph_E" hidden="1">'[3]I_03007'!#REF!</definedName>
    <definedName name="__123Graph_Z" hidden="1">'[3]I_03007'!#REF!</definedName>
    <definedName name="_Fill" hidden="1">#REF!</definedName>
    <definedName name="_Order1" hidden="1">255</definedName>
    <definedName name="_Order2" hidden="1">255</definedName>
    <definedName name="_xlnm.Print_Area" localSheetId="1">'Nacalculatie 2010'!$A$1:$F$85</definedName>
    <definedName name="_xlnm.Print_Area" localSheetId="0">'Voorblad'!$A$1:$N$38</definedName>
    <definedName name="_xlnm.Print_Area" localSheetId="2">'Vragenlijst'!$A$3:$O$31</definedName>
    <definedName name="_xlnm.Print_Titles" localSheetId="0">'Voorblad'!$1:$13</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#REF!</definedName>
    <definedName name="getal_data">#REF!</definedName>
    <definedName name="kolom">#REF!</definedName>
    <definedName name="kolom_data">#REF!</definedName>
    <definedName name="naam" localSheetId="2">#REF!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raarietswataangepastmoetworden">#REF!</definedName>
    <definedName name="tabblad" localSheetId="2">#REF!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s>
  <calcPr fullCalcOnLoad="1"/>
</workbook>
</file>

<file path=xl/sharedStrings.xml><?xml version="1.0" encoding="utf-8"?>
<sst xmlns="http://schemas.openxmlformats.org/spreadsheetml/2006/main" count="186" uniqueCount="152">
  <si>
    <t>Categorie</t>
  </si>
  <si>
    <t>Nummer</t>
  </si>
  <si>
    <t>Registratienummer NZa</t>
  </si>
  <si>
    <t>Opmerking</t>
  </si>
  <si>
    <t>Aantal vaccinaties</t>
  </si>
  <si>
    <t>Q</t>
  </si>
  <si>
    <t>AFK</t>
  </si>
  <si>
    <t>Regel</t>
  </si>
  <si>
    <t>0 maanden</t>
  </si>
  <si>
    <t>Aantal vaccinaties HepB</t>
  </si>
  <si>
    <t>HEPB</t>
  </si>
  <si>
    <t>2, 3, 4 en 11 maanden</t>
  </si>
  <si>
    <t>Aantal vaccinaties Pkok</t>
  </si>
  <si>
    <t>PKOK</t>
  </si>
  <si>
    <t>Aantal vaccinaties DKTP-Hib</t>
  </si>
  <si>
    <t>Pediacel</t>
  </si>
  <si>
    <t>3)</t>
  </si>
  <si>
    <t>DKH</t>
  </si>
  <si>
    <t>Aantal vaccinaties DKTP-Hib-HepB</t>
  </si>
  <si>
    <t>Infanrix-hexa</t>
  </si>
  <si>
    <t>DKHH</t>
  </si>
  <si>
    <t>14 maanden</t>
  </si>
  <si>
    <t>Aantal vaccinaties BMR</t>
  </si>
  <si>
    <t>4)</t>
  </si>
  <si>
    <t>BMR</t>
  </si>
  <si>
    <t>Aantal vaccinaties MenC</t>
  </si>
  <si>
    <t>MENC</t>
  </si>
  <si>
    <t>4 jaar</t>
  </si>
  <si>
    <t>Aantal vaccinaties DKTP</t>
  </si>
  <si>
    <t>Triaxis Polio</t>
  </si>
  <si>
    <t>DK4</t>
  </si>
  <si>
    <t>9 jaar</t>
  </si>
  <si>
    <t>Aantal vaccinaties DTP</t>
  </si>
  <si>
    <t>DTO</t>
  </si>
  <si>
    <t>Uitzonderingssituaties (vestigers, medische indicaties, etc.)</t>
  </si>
  <si>
    <t>Infanrix-IPV</t>
  </si>
  <si>
    <t>DKZ</t>
  </si>
  <si>
    <t>Aantal vaccinaties Hib</t>
  </si>
  <si>
    <t>Hiberix</t>
  </si>
  <si>
    <t>HIB</t>
  </si>
  <si>
    <t>Aantal vaccinaties DTP vierjarigen</t>
  </si>
  <si>
    <t>5)</t>
  </si>
  <si>
    <t>DTP</t>
  </si>
  <si>
    <t>PAVACT</t>
  </si>
  <si>
    <t>+</t>
  </si>
  <si>
    <t>1)</t>
  </si>
  <si>
    <t>De vaccinaties zijn gerubriceerd naar de "ideale leeftijd" volgens het Rijksvaccinatieprogramma. Het Besluit zorgaanspraken AWBZ geeft aan binnen welke bandbreedtes de vaccinaties kunnen worden toegediend.</t>
  </si>
  <si>
    <t>2)</t>
  </si>
  <si>
    <t>Ter voorkoming van onduidelijkheden is bij enkele vaccinaties ter informatie de huidige merknaam toegevoegd.</t>
  </si>
  <si>
    <t>PAVAC</t>
  </si>
  <si>
    <t>Aantal hielprikken</t>
  </si>
  <si>
    <t>Aantal laboratoriumonderzoeken t.b.v. neonatale metabole screening</t>
  </si>
  <si>
    <t>Aantal geboorten</t>
  </si>
  <si>
    <t>Aantal records</t>
  </si>
  <si>
    <t>Kosten uitvoering hielprik</t>
  </si>
  <si>
    <r>
      <t xml:space="preserve">Hier wordt het aantal combinatievaccins gevraagd. Het is </t>
    </r>
    <r>
      <rPr>
        <u val="single"/>
        <sz val="8"/>
        <rFont val="Verdana"/>
        <family val="2"/>
      </rPr>
      <t>niet</t>
    </r>
    <r>
      <rPr>
        <sz val="8"/>
        <rFont val="Verdana"/>
        <family val="2"/>
      </rPr>
      <t xml:space="preserve"> de bedoeling het aantal vaccinaties met het aantal componenten in het combinatievaccin te vermenigvuldigen.</t>
    </r>
  </si>
  <si>
    <r>
      <t xml:space="preserve">Dit aantal is </t>
    </r>
    <r>
      <rPr>
        <u val="single"/>
        <sz val="8"/>
        <rFont val="Verdana"/>
        <family val="2"/>
      </rPr>
      <t>inclusief</t>
    </r>
    <r>
      <rPr>
        <sz val="8"/>
        <rFont val="Verdana"/>
        <family val="2"/>
      </rPr>
      <t xml:space="preserve"> het aantal BMR-vaccinaties dat op de leeftijd 6 t/m 12 maanden wordt gegeven i.v.m. een vakantie in het buitenland.</t>
    </r>
  </si>
  <si>
    <t>NIET INVULLEN</t>
  </si>
  <si>
    <t>Datum</t>
  </si>
  <si>
    <t>cat.</t>
  </si>
  <si>
    <t>nr.</t>
  </si>
  <si>
    <t>Medewerker</t>
  </si>
  <si>
    <t>Versie</t>
  </si>
  <si>
    <t>Instelling</t>
  </si>
  <si>
    <t>Zorgkantoor</t>
  </si>
  <si>
    <t>Naam</t>
  </si>
  <si>
    <t>Plaats</t>
  </si>
  <si>
    <t>Contactpersoon</t>
  </si>
  <si>
    <t>Telefoon</t>
  </si>
  <si>
    <t>E-mail</t>
  </si>
  <si>
    <t>Ondertekening namens het bestuur van het orgaan voor gezondheidszorg:</t>
  </si>
  <si>
    <t>Ondertekening namens het zorgkantoor:</t>
  </si>
  <si>
    <t>(handtekening)</t>
  </si>
  <si>
    <t>(datum)</t>
  </si>
  <si>
    <t>(naam)</t>
  </si>
  <si>
    <t>AANVAARDBARE KOSTEN</t>
  </si>
  <si>
    <t>Bureaukosten</t>
  </si>
  <si>
    <t>Eindbedrag</t>
  </si>
  <si>
    <t>Kosten HepB o.b.v. werkelijk aantal vaccinaties HepB:</t>
  </si>
  <si>
    <t>Kosten Pkok o.b.v. werkelijk aantal vaccinaties Pkok:</t>
  </si>
  <si>
    <t>Kosten DKTP-Hib o.b.v. werkelijk aantal vaccinaties DKTP-Hib:</t>
  </si>
  <si>
    <t>Kosten DKTP-Hib-HepB o.b.v. werkelijk aantal vaccinaties DKTP-Hib-HepB:</t>
  </si>
  <si>
    <t>Kosten BMR o.b.v. werkelijk aantal vaccinaties BMR:</t>
  </si>
  <si>
    <t>Kosten MenC o.b.v. werkelijk aantal vaccinaties MenC:</t>
  </si>
  <si>
    <t>Kosten DTP o.b.v. werkelijk aantal vaccinaties DTP:</t>
  </si>
  <si>
    <t>Kosten Hib o.b.v. werkelijk aantal vaccinaties Hib:</t>
  </si>
  <si>
    <t>Kosten onderzoekssets o.b.v. werkelijke aantallen hielprikken</t>
  </si>
  <si>
    <t>Kosten DKTP 4 jarigen o.b.v. werkelijk aantal vaccinaties DKTP 4 jarigen:</t>
  </si>
  <si>
    <t>Kosten DKTP zuigelingen o.b.v. werkelijk aantal vaccinaties DKTP zuigelingen:</t>
  </si>
  <si>
    <t xml:space="preserve">regel 101 + 112 x </t>
  </si>
  <si>
    <t>regel 105 + 109 x</t>
  </si>
  <si>
    <t>regel 108 + 113 x</t>
  </si>
  <si>
    <t>regel 102           x</t>
  </si>
  <si>
    <t xml:space="preserve">regel 103           x </t>
  </si>
  <si>
    <t xml:space="preserve">regel 104           x </t>
  </si>
  <si>
    <t>regel 106           x</t>
  </si>
  <si>
    <t>regel 107           x</t>
  </si>
  <si>
    <t>regel 110           x</t>
  </si>
  <si>
    <t xml:space="preserve">regel 111           x </t>
  </si>
  <si>
    <t>De gebruikte rekenstaat heeft volgnummer</t>
  </si>
  <si>
    <t>Het aantal bijlagen dat bij dit formulier is gevoegd</t>
  </si>
  <si>
    <t>Bureaukosten, exclusief overhead: overnemen uit rekenstaat, bladzijde 3, regel 1, kolom 5</t>
  </si>
  <si>
    <t>Bureaukosten, overhead: overnemen uit rekenstaat, bladzijde 3, regel 2, kolom 5</t>
  </si>
  <si>
    <t>Kosten drukwerk: overnemen uit rekenstaat, bladzijde 3, regel 4, kolom 5</t>
  </si>
  <si>
    <t>min Q</t>
  </si>
  <si>
    <t>max Q</t>
  </si>
  <si>
    <t>min P</t>
  </si>
  <si>
    <t>max P</t>
  </si>
  <si>
    <t>min. bedrag</t>
  </si>
  <si>
    <t>max. bedrag</t>
  </si>
  <si>
    <t>min. datum</t>
  </si>
  <si>
    <t>max. datum</t>
  </si>
  <si>
    <t>Pagina</t>
  </si>
  <si>
    <t>VRAGENLIJST</t>
  </si>
  <si>
    <t>Algemeen</t>
  </si>
  <si>
    <t>Is de Regeling verslaggeving WTZi toegepast?</t>
  </si>
  <si>
    <t>X</t>
  </si>
  <si>
    <t>Nacalculatie productie / aanvullende inkomsten</t>
  </si>
  <si>
    <t>x</t>
  </si>
  <si>
    <t>Zijn de werkelijke vaccinkosten in de resultatenrekening gebaseerd op de werkelijke entingen, vaccinverliezen en voorraadverschillen vermenigvuldigd met de historische inkoopprijs (FIFO-methode)?</t>
  </si>
  <si>
    <t>Is het vermogen, dat is verkregen door de voorraadwaardering per 1 januari 1995, opgenomen als langlopende vordering van de AWBZ?</t>
  </si>
  <si>
    <t>Versie:</t>
  </si>
  <si>
    <t>regel (208)</t>
  </si>
  <si>
    <t>regel 116            x</t>
  </si>
  <si>
    <t>Kosten lab.onderzoeken o.b.v. werkelijke aantal lab.onderzoeken t.b.v. neonatale screening</t>
  </si>
  <si>
    <t xml:space="preserve">Kosten vaccins </t>
  </si>
  <si>
    <t>Maximum bedrag kosten uitvoering hielprik</t>
  </si>
  <si>
    <r>
      <t xml:space="preserve">Leeftijd conform Rijksvaccinatieprogramma </t>
    </r>
    <r>
      <rPr>
        <b/>
        <vertAlign val="superscript"/>
        <sz val="9"/>
        <rFont val="Verdana"/>
        <family val="2"/>
      </rPr>
      <t>1)</t>
    </r>
  </si>
  <si>
    <r>
      <t xml:space="preserve">Merknaam </t>
    </r>
    <r>
      <rPr>
        <b/>
        <vertAlign val="superscript"/>
        <sz val="9"/>
        <rFont val="Verdana"/>
        <family val="2"/>
      </rPr>
      <t>2)</t>
    </r>
  </si>
  <si>
    <r>
      <t>1)</t>
    </r>
    <r>
      <rPr>
        <sz val="8"/>
        <rFont val="Verdana"/>
        <family val="2"/>
      </rPr>
      <t xml:space="preserve"> In geval van toediening van een combinatievaccin (DKTP-Hib-HepB en/of DKTP-Hib) kan tweemaal het neventarief worden gedeclareerd.</t>
    </r>
  </si>
  <si>
    <t>regel 115            x</t>
  </si>
  <si>
    <r>
      <t>Kosten entgemeenschap</t>
    </r>
    <r>
      <rPr>
        <vertAlign val="superscript"/>
        <sz val="9"/>
        <rFont val="Verdana"/>
        <family val="2"/>
      </rPr>
      <t>1)</t>
    </r>
  </si>
  <si>
    <r>
      <t xml:space="preserve">Maximum bedrag kosten entgemeenschap   </t>
    </r>
    <r>
      <rPr>
        <vertAlign val="superscript"/>
        <sz val="9"/>
        <rFont val="Verdana"/>
        <family val="2"/>
      </rPr>
      <t xml:space="preserve"> </t>
    </r>
    <r>
      <rPr>
        <sz val="9"/>
        <rFont val="Verdana"/>
        <family val="2"/>
      </rPr>
      <t xml:space="preserve">                                                                                                    regel 114 + 103 + 104    x</t>
    </r>
  </si>
  <si>
    <t>Uitsluitend invullen bij eventuele restvoorraden. Deze regels kunnen niet worden gebruikt voor de DKTP-vaccinatie aan vierjarigen met Triaxis Polio.</t>
  </si>
  <si>
    <t>Nacalculatie 2010</t>
  </si>
  <si>
    <r>
      <t xml:space="preserve">Inzenden vóór 1 juni 2011 </t>
    </r>
    <r>
      <rPr>
        <b/>
        <vertAlign val="superscript"/>
        <sz val="10"/>
        <rFont val="Verdana"/>
        <family val="2"/>
      </rPr>
      <t>1)</t>
    </r>
  </si>
  <si>
    <t>2010-5</t>
  </si>
  <si>
    <t>AVR</t>
  </si>
  <si>
    <t>- doen partijen een opgave van de vaste tarieven en bijbehorende prestaties. Dit naar aanleiding van de afspraken over de gerealiseerde productie 2010.</t>
  </si>
  <si>
    <t>- verklaart de bestuurder van de zorgaanbieder het onderdeel 'Vragenlijst' naar waarheid te hebben ingevuld.</t>
  </si>
  <si>
    <r>
      <t xml:space="preserve">Door ondertekening van het formulier </t>
    </r>
    <r>
      <rPr>
        <u val="single"/>
        <sz val="9"/>
        <rFont val="Verdana"/>
        <family val="2"/>
      </rPr>
      <t>'Nacalculatie 2010'</t>
    </r>
    <r>
      <rPr>
        <sz val="9"/>
        <rFont val="Verdana"/>
        <family val="2"/>
      </rPr>
      <t>:</t>
    </r>
  </si>
  <si>
    <t>- verklaart de bestuurder van de zorgaanbieder dat het formulier 'Nacalculatie 2010' naar waarheid en in overeenstemming met de beleidsregels van de NZa zoals deze voor het jaar 2010 van kracht zijn, is ingevuld.</t>
  </si>
  <si>
    <t>Partijen verzoeken om de aanvaardbare kosten 2010 vast te stellen op (van regel 224)</t>
  </si>
  <si>
    <r>
      <t>1)</t>
    </r>
    <r>
      <rPr>
        <sz val="8"/>
        <rFont val="Verdana"/>
        <family val="2"/>
      </rPr>
      <t xml:space="preserve"> Op basis van de Regeling informatieverstrekking vaststelling aanvaardbare kosten AWBZ (NR/CA-300-005).</t>
    </r>
  </si>
  <si>
    <t xml:space="preserve">Totaal aanvaardbare kosten 2010: </t>
  </si>
  <si>
    <t>ja</t>
  </si>
  <si>
    <t>nee</t>
  </si>
  <si>
    <t>Is er een goedkeurende accountantsverklaring, zonder voorbehoud, bij de jaarrekening 2010 afgegeven?</t>
  </si>
  <si>
    <t xml:space="preserve">Deze vragenlijst wordt ingevuld door de zorgaanbieder en gecontroleerd door de accountant. </t>
  </si>
  <si>
    <t xml:space="preserve">Antwoord </t>
  </si>
  <si>
    <t>Toelichting vereist</t>
  </si>
  <si>
    <t>RIVM / Regionale Coördinatie Programma's (RCP)</t>
  </si>
</sst>
</file>

<file path=xl/styles.xml><?xml version="1.0" encoding="utf-8"?>
<styleSheet xmlns="http://schemas.openxmlformats.org/spreadsheetml/2006/main">
  <numFmts count="7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
    <numFmt numFmtId="166" formatCode="#,##0_ ;\(#,##0\);"/>
    <numFmt numFmtId="167" formatCode="#,##0.00_-"/>
    <numFmt numFmtId="168" formatCode="\ \ƒ* #,##0_ \ ;\ \ƒ* ;\ \ƒ* "/>
    <numFmt numFmtId="169" formatCode="&quot;F&quot;\ #,##0_-;&quot;F&quot;\ #,##0\-"/>
    <numFmt numFmtId="170" formatCode="#,##0_ \ ;\(#,##0\)_ ;"/>
    <numFmt numFmtId="171" formatCode="dd/mm/yy"/>
    <numFmt numFmtId="172" formatCode="0_ ;\-0\ "/>
    <numFmt numFmtId="173" formatCode="#,##0.0000"/>
    <numFmt numFmtId="174" formatCode="_-&quot;€&quot;\ * ##,#0_;_-&quot;€&quot;\ * #,##0\-;_-&quot;€&quot;\ * &quot;-&quot;_-;_-@_-"/>
    <numFmt numFmtId="175" formatCode="_-&quot;€&quot;\ * #,##0_-;_-&quot;€&quot;\ * #,##0\-;_-&quot;€&quot;\ * &quot;-&quot;_-"/>
    <numFmt numFmtId="176" formatCode="_-&quot;€&quot;\ * ##,#0_;_-&quot;€&quot;\ * #,##0\-;_-&quot;€&quot;\ * &quot;-&quot;_-"/>
    <numFmt numFmtId="177" formatCode="_-&quot;€&quot;\ * #,##0\-;_-&quot;€&quot;\ * #,##0\-;_-&quot;€&quot;\ * &quot;-&quot;_-;_-@_-"/>
    <numFmt numFmtId="178" formatCode="_-&quot;€&quot;\ * #,##0_-;_-&quot;€&quot;\ * #,##0\-;_-@_-"/>
    <numFmt numFmtId="179" formatCode="#,##0_ ;\-#,##0\ "/>
    <numFmt numFmtId="180" formatCode="#,##0.00_ ;\-#,##0.00\ "/>
    <numFmt numFmtId="181" formatCode="#,##0.0000_ ;\-#,##0.0000\ "/>
    <numFmt numFmtId="182" formatCode="_-&quot;€&quot;\ * #,##0.00_-;_-&quot;€&quot;\ * #,##0.00\-;_-@_-"/>
    <numFmt numFmtId="183" formatCode="0.0000000"/>
    <numFmt numFmtId="184" formatCode="0.000000"/>
    <numFmt numFmtId="185" formatCode="0.00000"/>
    <numFmt numFmtId="186" formatCode="0.0000"/>
    <numFmt numFmtId="187" formatCode="0.000"/>
    <numFmt numFmtId="188" formatCode="mmm/yyyy"/>
    <numFmt numFmtId="189" formatCode="#,##0.0"/>
    <numFmt numFmtId="190" formatCode="#,##0.000"/>
    <numFmt numFmtId="191" formatCode="_-&quot;€&quot;\ * #,##0.0_-;_-&quot;€&quot;\ * #,##0.0\-;_-&quot;€&quot;\ * &quot;-&quot;_-;_-@_-"/>
    <numFmt numFmtId="192" formatCode="_-&quot;€&quot;\ * #,##0.00_-;_-&quot;€&quot;\ * #,##0.00\-;_-&quot;€&quot;\ * &quot;-&quot;_-;_-@_-"/>
    <numFmt numFmtId="193" formatCode="_-&quot;€&quot;\ * #,###_-;_-&quot;€&quot;\ * #,###\-;_-@_-"/>
    <numFmt numFmtId="194" formatCode="_-&quot;€&quot;\ * ##,##_;_-&quot;€&quot;\ * #,###;_-@_-"/>
    <numFmt numFmtId="195" formatCode="_-&quot;€&quot;\ * #,###_-;_-&quot;€&quot;\ * #,###;_-@_-"/>
    <numFmt numFmtId="196" formatCode="&quot;€&quot;\ * #,###_-;_-&quot;€&quot;\ * #,###;_-@_-"/>
    <numFmt numFmtId="197" formatCode="_-\ * #,###_-;_-&quot;€&quot;\ * #,###;_-@_-"/>
    <numFmt numFmtId="198" formatCode="_-&quot;€&quot;\ * #,##0.00_-;_-&quot;€&quot;\ * #,##0.00\-;_-&quot;€&quot;\ * &quot;0&quot;??_-;_-@_-"/>
    <numFmt numFmtId="199" formatCode="_-&quot;€&quot;\ * #,##0.00_-;_-&quot;€&quot;\ * #,##0.00\-;_-&quot;€&quot;\ * &quot;0&quot;_-;_-@_-"/>
    <numFmt numFmtId="200" formatCode="_-* #,##0.0000_-;_-* #,##0.0000\-;_-* &quot;-&quot;????_-;_-@_-"/>
    <numFmt numFmtId="201" formatCode="_-&quot;fl&quot;\ * #,##0.00_-;_-&quot;fl&quot;\ * #,##0.00\-;_-&quot;fl&quot;\ * &quot;-&quot;??_-;_-@_-"/>
    <numFmt numFmtId="202" formatCode="&quot;fl&quot;\ #,##0.00_-"/>
    <numFmt numFmtId="203" formatCode="_-&quot;fl&quot;\ * #,##0_-;_-&quot;fl&quot;\ * #,##0\-;_-&quot;fl&quot;\ * &quot;-&quot;??_-;_-@_-"/>
    <numFmt numFmtId="204" formatCode="_-* #,##0_-;_-* #,##0\-;_-* &quot;-&quot;??_-;_-@_-"/>
    <numFmt numFmtId="205" formatCode="_-* #,##0.000_-;_-* #,##0.000\-;_-* &quot;-&quot;???_-;_-@_-"/>
    <numFmt numFmtId="206" formatCode="_-* #,##0_-;_-* \-\ #,##0\-;_-* &quot;&quot;??_-;_-@_-"/>
    <numFmt numFmtId="207" formatCode="_-&quot;fl&quot;\ * #,##0_-;_-&quot;fl&quot;\ \ * \-\ #,##0_-;_-&quot;fl&quot;\ * &quot;&quot;_-;_-@_-"/>
    <numFmt numFmtId="208" formatCode="_-&quot;EUR&quot;\ * #,##0_-;_-&quot;EUR&quot;\ \ * \-\ #,##0_-;_-&quot;EUR&quot;\ * &quot;&quot;_-;_-@_-"/>
    <numFmt numFmtId="209" formatCode="_-&quot;€&quot;\ * #,##0_-;_-&quot;€&quot;\ * #,##0\-;_-&quot;€&quot;\ * &quot;-&quot;??_-;_-@_-"/>
    <numFmt numFmtId="210" formatCode="_-&quot;EUR&quot;\ * #,##0.000_-;_-&quot;EUR&quot;\ * #,##0.000\-;_-&quot;EUR&quot;\ * &quot;-&quot;??_-;_-@_-"/>
    <numFmt numFmtId="211" formatCode="_-&quot;EUR&quot;\ * #,##0.00_-;_-&quot;EUR&quot;\ * #,##0.00\-;_-&quot;EUR&quot;\ * &quot;-&quot;??_-;_-@_-"/>
    <numFmt numFmtId="212" formatCode="[$-413]dddd\ d\ mmmm\ yyyy"/>
    <numFmt numFmtId="213" formatCode="d/mm/yy;@"/>
    <numFmt numFmtId="214" formatCode="&quot;€&quot;\ #,##0_-"/>
    <numFmt numFmtId="215" formatCode="_-&quot;€&quot;\ * #,##0.0_-;_-&quot;€&quot;\ * #,##0.0\-;_-&quot;€&quot;\ * &quot;-&quot;??_-;_-@_-"/>
    <numFmt numFmtId="216" formatCode="_-* #,##0.0_-;_-* #,##0.0\-;_-* &quot;-&quot;??_-;_-@_-"/>
    <numFmt numFmtId="217" formatCode="_-[$€-2]\ * #,##0.00_-;_-[$€-2]\ * #,##0.00\-;_-[$€-2]\ * &quot;-&quot;??_-"/>
    <numFmt numFmtId="218" formatCode="_-[$€-2]\ * #,##0.000_-;_-[$€-2]\ * #,##0.000\-;_-[$€-2]\ * &quot;-&quot;??_-"/>
    <numFmt numFmtId="219" formatCode="&quot;Ja&quot;;&quot;Ja&quot;;&quot;Nee&quot;"/>
    <numFmt numFmtId="220" formatCode="&quot;Waar&quot;;&quot;Waar&quot;;&quot;Niet waar&quot;"/>
    <numFmt numFmtId="221" formatCode="&quot;Aan&quot;;&quot;Aan&quot;;&quot;Uit&quot;"/>
    <numFmt numFmtId="222" formatCode="[$€-2]\ #.##000_);[Red]\([$€-2]\ #.##000\)"/>
    <numFmt numFmtId="223" formatCode="_-[$€-2]\ * #,##0.000_-;_-[$€-2]\ * #,##0.000\-;_-[$€-2]\ * &quot;-&quot;???_-;_-@_-"/>
    <numFmt numFmtId="224" formatCode="#,##0.0_ ;\-#,##0.0\ "/>
    <numFmt numFmtId="225" formatCode="dd/mm/yyyy"/>
    <numFmt numFmtId="226" formatCode="_-&quot;€&quot;\ * #,##0.000_-;_-&quot;€&quot;\ * #,##0.000\-;_-&quot;€&quot;\ * &quot;-&quot;??_-;_-@_-"/>
    <numFmt numFmtId="227" formatCode="_-&quot;€&quot;\ * #,##0.000_-;_-&quot;€&quot;\ * #,##0.000\-;_-&quot;€&quot;\ * &quot;-&quot;_-;_-@_-"/>
  </numFmts>
  <fonts count="39">
    <font>
      <sz val="10"/>
      <name val="Arial"/>
      <family val="0"/>
    </font>
    <font>
      <sz val="8"/>
      <name val="Helv"/>
      <family val="0"/>
    </font>
    <font>
      <u val="single"/>
      <sz val="10"/>
      <color indexed="36"/>
      <name val="Arial"/>
      <family val="0"/>
    </font>
    <font>
      <u val="single"/>
      <sz val="10"/>
      <color indexed="12"/>
      <name val="Arial"/>
      <family val="0"/>
    </font>
    <font>
      <b/>
      <sz val="14"/>
      <name val="Helv"/>
      <family val="0"/>
    </font>
    <font>
      <sz val="9"/>
      <name val="Helv"/>
      <family val="0"/>
    </font>
    <font>
      <sz val="9"/>
      <name val="Arial"/>
      <family val="2"/>
    </font>
    <font>
      <b/>
      <sz val="9"/>
      <name val="Arial"/>
      <family val="2"/>
    </font>
    <font>
      <sz val="24"/>
      <color indexed="13"/>
      <name val="Helv"/>
      <family val="0"/>
    </font>
    <font>
      <sz val="8"/>
      <name val="Arial"/>
      <family val="0"/>
    </font>
    <font>
      <sz val="16"/>
      <name val="Verdana"/>
      <family val="2"/>
    </font>
    <font>
      <sz val="10"/>
      <name val="Verdana"/>
      <family val="2"/>
    </font>
    <font>
      <sz val="10"/>
      <color indexed="9"/>
      <name val="Verdana"/>
      <family val="2"/>
    </font>
    <font>
      <sz val="14"/>
      <name val="Verdana"/>
      <family val="2"/>
    </font>
    <font>
      <b/>
      <sz val="10"/>
      <name val="Verdana"/>
      <family val="2"/>
    </font>
    <font>
      <b/>
      <sz val="9"/>
      <color indexed="8"/>
      <name val="Verdana"/>
      <family val="2"/>
    </font>
    <font>
      <b/>
      <sz val="9"/>
      <name val="Verdana"/>
      <family val="2"/>
    </font>
    <font>
      <sz val="9"/>
      <name val="Verdana"/>
      <family val="2"/>
    </font>
    <font>
      <b/>
      <vertAlign val="superscript"/>
      <sz val="9"/>
      <name val="Verdana"/>
      <family val="2"/>
    </font>
    <font>
      <sz val="8"/>
      <name val="Verdana"/>
      <family val="2"/>
    </font>
    <font>
      <u val="single"/>
      <sz val="8"/>
      <name val="Verdana"/>
      <family val="2"/>
    </font>
    <font>
      <vertAlign val="superscript"/>
      <sz val="9"/>
      <name val="Verdana"/>
      <family val="2"/>
    </font>
    <font>
      <b/>
      <sz val="9"/>
      <color indexed="9"/>
      <name val="Verdana"/>
      <family val="2"/>
    </font>
    <font>
      <sz val="6"/>
      <color indexed="9"/>
      <name val="Verdana"/>
      <family val="2"/>
    </font>
    <font>
      <b/>
      <sz val="14"/>
      <name val="Verdana"/>
      <family val="2"/>
    </font>
    <font>
      <u val="single"/>
      <sz val="10"/>
      <color indexed="12"/>
      <name val="Verdana"/>
      <family val="2"/>
    </font>
    <font>
      <vertAlign val="superscript"/>
      <sz val="8"/>
      <name val="Verdana"/>
      <family val="2"/>
    </font>
    <font>
      <sz val="8"/>
      <name val="Tahoma"/>
      <family val="2"/>
    </font>
    <font>
      <b/>
      <sz val="12"/>
      <name val="Verdana"/>
      <family val="2"/>
    </font>
    <font>
      <sz val="6"/>
      <name val="Arial"/>
      <family val="2"/>
    </font>
    <font>
      <b/>
      <u val="single"/>
      <sz val="9"/>
      <name val="Arial"/>
      <family val="2"/>
    </font>
    <font>
      <sz val="9"/>
      <color indexed="9"/>
      <name val="Arial"/>
      <family val="2"/>
    </font>
    <font>
      <sz val="8"/>
      <color indexed="10"/>
      <name val="Verdana"/>
      <family val="2"/>
    </font>
    <font>
      <sz val="10"/>
      <color indexed="10"/>
      <name val="Verdana"/>
      <family val="2"/>
    </font>
    <font>
      <b/>
      <vertAlign val="superscript"/>
      <sz val="10"/>
      <name val="Verdana"/>
      <family val="2"/>
    </font>
    <font>
      <vertAlign val="superscript"/>
      <sz val="10"/>
      <name val="Verdana"/>
      <family val="2"/>
    </font>
    <font>
      <b/>
      <sz val="16"/>
      <name val="Verdana"/>
      <family val="2"/>
    </font>
    <font>
      <u val="single"/>
      <sz val="9"/>
      <name val="Verdana"/>
      <family val="2"/>
    </font>
    <font>
      <sz val="9"/>
      <color indexed="8"/>
      <name val="Verdana"/>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medium"/>
      <right style="thin"/>
      <top style="medium"/>
      <bottom style="hair"/>
    </border>
    <border>
      <left style="hair"/>
      <right style="hair"/>
      <top style="hair"/>
      <bottom style="thin"/>
    </border>
    <border>
      <left style="medium"/>
      <right style="thin"/>
      <top style="hair"/>
      <bottom>
        <color indexed="63"/>
      </bottom>
    </border>
    <border>
      <left style="hair"/>
      <right style="hair"/>
      <top style="hair"/>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style="hair"/>
      <bottom style="medium"/>
    </border>
    <border>
      <left style="thin"/>
      <right style="medium"/>
      <top style="medium"/>
      <bottom style="hair"/>
    </border>
    <border>
      <left style="thin"/>
      <right style="medium"/>
      <top style="hair"/>
      <bottom style="mediu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medium"/>
      <top style="hair"/>
      <bottom style="hair"/>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1">
      <alignment/>
      <protection/>
    </xf>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1">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1" fillId="0" borderId="0">
      <alignment/>
      <protection/>
    </xf>
    <xf numFmtId="0" fontId="0" fillId="0" borderId="0" applyFill="0" applyBorder="0">
      <alignment/>
      <protection/>
    </xf>
    <xf numFmtId="0" fontId="0" fillId="0" borderId="0">
      <alignment/>
      <protection/>
    </xf>
    <xf numFmtId="0" fontId="6" fillId="0" borderId="2" applyFill="0" applyBorder="0">
      <alignment/>
      <protection/>
    </xf>
    <xf numFmtId="168" fontId="6" fillId="0" borderId="2" applyFill="0" applyBorder="0">
      <alignment/>
      <protection/>
    </xf>
    <xf numFmtId="0" fontId="6" fillId="0" borderId="2" applyFill="0" applyBorder="0">
      <alignment/>
      <protection/>
    </xf>
    <xf numFmtId="0" fontId="7" fillId="3" borderId="3">
      <alignment/>
      <protection/>
    </xf>
    <xf numFmtId="169" fontId="0" fillId="3" borderId="3">
      <alignment/>
      <protection/>
    </xf>
    <xf numFmtId="170" fontId="7" fillId="3" borderId="3">
      <alignment/>
      <protection/>
    </xf>
    <xf numFmtId="170" fontId="6" fillId="0" borderId="2" applyFill="0" applyBorder="0">
      <alignment/>
      <protection/>
    </xf>
    <xf numFmtId="0" fontId="1" fillId="0" borderId="1">
      <alignment/>
      <protection/>
    </xf>
    <xf numFmtId="0" fontId="8" fillId="4" borderId="0">
      <alignment/>
      <protection/>
    </xf>
    <xf numFmtId="0" fontId="4" fillId="0" borderId="4">
      <alignment/>
      <protection/>
    </xf>
    <xf numFmtId="0" fontId="4"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314">
    <xf numFmtId="0" fontId="0" fillId="0" borderId="0" xfId="0" applyAlignment="1">
      <alignment/>
    </xf>
    <xf numFmtId="0" fontId="10" fillId="0" borderId="0" xfId="0" applyFont="1" applyAlignment="1" applyProtection="1">
      <alignment vertic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12" fillId="0" borderId="0" xfId="0" applyFont="1" applyAlignment="1" applyProtection="1">
      <alignment/>
      <protection/>
    </xf>
    <xf numFmtId="204" fontId="11" fillId="0" borderId="0" xfId="20" applyNumberFormat="1" applyFont="1" applyAlignment="1" applyProtection="1">
      <alignment horizontal="right"/>
      <protection/>
    </xf>
    <xf numFmtId="0" fontId="13" fillId="0" borderId="0" xfId="0" applyFont="1" applyAlignment="1" applyProtection="1">
      <alignment vertical="center"/>
      <protection/>
    </xf>
    <xf numFmtId="0" fontId="14" fillId="0" borderId="0" xfId="0" applyFont="1" applyAlignment="1" applyProtection="1">
      <alignment vertical="center"/>
      <protection/>
    </xf>
    <xf numFmtId="0" fontId="11" fillId="0" borderId="0" xfId="0" applyFont="1" applyAlignment="1" applyProtection="1">
      <alignment horizontal="right"/>
      <protection/>
    </xf>
    <xf numFmtId="0" fontId="15" fillId="0" borderId="5" xfId="0" applyFont="1" applyFill="1" applyBorder="1" applyAlignment="1" applyProtection="1">
      <alignment vertical="center"/>
      <protection/>
    </xf>
    <xf numFmtId="0" fontId="15" fillId="0" borderId="6" xfId="0" applyFont="1" applyFill="1" applyBorder="1" applyAlignment="1" applyProtection="1">
      <alignment vertical="center"/>
      <protection/>
    </xf>
    <xf numFmtId="0" fontId="15" fillId="0" borderId="7"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1" fillId="0" borderId="5" xfId="0" applyFont="1" applyFill="1" applyBorder="1" applyAlignment="1" applyProtection="1">
      <alignment vertical="center"/>
      <protection/>
    </xf>
    <xf numFmtId="0" fontId="17" fillId="0" borderId="6" xfId="0" applyFont="1" applyFill="1" applyBorder="1" applyAlignment="1" applyProtection="1">
      <alignment vertical="center"/>
      <protection/>
    </xf>
    <xf numFmtId="0" fontId="17" fillId="0" borderId="7" xfId="0" applyFont="1" applyFill="1" applyBorder="1" applyAlignment="1" applyProtection="1">
      <alignment horizontal="center" vertical="center"/>
      <protection/>
    </xf>
    <xf numFmtId="172" fontId="17" fillId="0" borderId="0" xfId="0" applyNumberFormat="1" applyFont="1" applyFill="1" applyBorder="1" applyAlignment="1" applyProtection="1">
      <alignment horizontal="center" vertical="center"/>
      <protection/>
    </xf>
    <xf numFmtId="0" fontId="16" fillId="5" borderId="0" xfId="0" applyFont="1" applyFill="1" applyBorder="1" applyAlignment="1" applyProtection="1">
      <alignment horizontal="left" vertical="center"/>
      <protection/>
    </xf>
    <xf numFmtId="204" fontId="16" fillId="0" borderId="0" xfId="20" applyNumberFormat="1" applyFont="1" applyBorder="1" applyAlignment="1" applyProtection="1">
      <alignment horizontal="center"/>
      <protection/>
    </xf>
    <xf numFmtId="0" fontId="16" fillId="5" borderId="7" xfId="0" applyFont="1" applyFill="1" applyBorder="1" applyAlignment="1" applyProtection="1">
      <alignment horizontal="left" vertical="center"/>
      <protection/>
    </xf>
    <xf numFmtId="0" fontId="16" fillId="5" borderId="5" xfId="0" applyFont="1" applyFill="1" applyBorder="1" applyAlignment="1" applyProtection="1">
      <alignment horizontal="left" vertical="center"/>
      <protection/>
    </xf>
    <xf numFmtId="0" fontId="16" fillId="5" borderId="7" xfId="0" applyFont="1" applyFill="1" applyBorder="1" applyAlignment="1" applyProtection="1">
      <alignment horizontal="center" vertical="center"/>
      <protection/>
    </xf>
    <xf numFmtId="3" fontId="16" fillId="0" borderId="7" xfId="0" applyNumberFormat="1" applyFont="1" applyFill="1" applyBorder="1" applyAlignment="1" applyProtection="1">
      <alignment horizontal="left" vertical="center"/>
      <protection/>
    </xf>
    <xf numFmtId="0" fontId="14"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Alignment="1" applyProtection="1">
      <alignment horizontal="center"/>
      <protection/>
    </xf>
    <xf numFmtId="0" fontId="17" fillId="5" borderId="7" xfId="0" applyFont="1" applyFill="1" applyBorder="1" applyAlignment="1" applyProtection="1">
      <alignment horizontal="center" vertical="center"/>
      <protection/>
    </xf>
    <xf numFmtId="0" fontId="17" fillId="5" borderId="5" xfId="0" applyFont="1" applyFill="1" applyBorder="1" applyAlignment="1" applyProtection="1">
      <alignment vertical="center"/>
      <protection/>
    </xf>
    <xf numFmtId="0" fontId="17" fillId="5" borderId="6" xfId="0" applyFont="1" applyFill="1" applyBorder="1" applyAlignment="1" applyProtection="1">
      <alignment vertical="center"/>
      <protection/>
    </xf>
    <xf numFmtId="0" fontId="17" fillId="5" borderId="6" xfId="0" applyFont="1" applyFill="1" applyBorder="1" applyAlignment="1" applyProtection="1">
      <alignment horizontal="center" vertical="center"/>
      <protection/>
    </xf>
    <xf numFmtId="3" fontId="17" fillId="0" borderId="7" xfId="0" applyNumberFormat="1" applyFont="1" applyFill="1" applyBorder="1" applyAlignment="1" applyProtection="1">
      <alignment horizontal="right" vertical="center"/>
      <protection locked="0"/>
    </xf>
    <xf numFmtId="3" fontId="17" fillId="0" borderId="7" xfId="0" applyNumberFormat="1" applyFont="1" applyFill="1" applyBorder="1" applyAlignment="1" applyProtection="1">
      <alignment horizontal="left" vertical="center"/>
      <protection/>
    </xf>
    <xf numFmtId="3" fontId="17" fillId="0" borderId="7" xfId="0" applyNumberFormat="1" applyFont="1" applyFill="1" applyBorder="1" applyAlignment="1" applyProtection="1">
      <alignment horizontal="right" vertical="center"/>
      <protection/>
    </xf>
    <xf numFmtId="0" fontId="11" fillId="0" borderId="0" xfId="0" applyFont="1" applyFill="1" applyAlignment="1" applyProtection="1">
      <alignment horizontal="left"/>
      <protection/>
    </xf>
    <xf numFmtId="0" fontId="11" fillId="0" borderId="0" xfId="0" applyFont="1" applyFill="1" applyAlignment="1" applyProtection="1">
      <alignment/>
      <protection/>
    </xf>
    <xf numFmtId="0" fontId="17" fillId="5" borderId="5" xfId="0" applyFont="1" applyFill="1" applyBorder="1" applyAlignment="1" applyProtection="1">
      <alignment horizontal="center" vertical="center"/>
      <protection/>
    </xf>
    <xf numFmtId="3" fontId="17" fillId="0" borderId="5" xfId="0" applyNumberFormat="1" applyFont="1" applyFill="1" applyBorder="1" applyAlignment="1" applyProtection="1">
      <alignment vertical="center"/>
      <protection/>
    </xf>
    <xf numFmtId="3" fontId="17" fillId="0" borderId="6" xfId="0" applyNumberFormat="1" applyFont="1" applyFill="1" applyBorder="1" applyAlignment="1" applyProtection="1">
      <alignment vertical="center"/>
      <protection/>
    </xf>
    <xf numFmtId="3" fontId="17" fillId="0" borderId="6" xfId="0" applyNumberFormat="1" applyFont="1" applyFill="1" applyBorder="1" applyAlignment="1" applyProtection="1">
      <alignment horizontal="center" vertical="center"/>
      <protection/>
    </xf>
    <xf numFmtId="0" fontId="14" fillId="0" borderId="8" xfId="0" applyFont="1" applyBorder="1" applyAlignment="1" applyProtection="1">
      <alignment/>
      <protection/>
    </xf>
    <xf numFmtId="0" fontId="11" fillId="0" borderId="8" xfId="0" applyFont="1" applyBorder="1" applyAlignment="1" applyProtection="1">
      <alignment/>
      <protection/>
    </xf>
    <xf numFmtId="0" fontId="14" fillId="0" borderId="8" xfId="0" applyFont="1" applyBorder="1" applyAlignment="1" applyProtection="1">
      <alignment horizontal="center"/>
      <protection/>
    </xf>
    <xf numFmtId="0" fontId="17" fillId="5" borderId="8" xfId="0" applyFont="1" applyFill="1" applyBorder="1" applyAlignment="1" applyProtection="1">
      <alignment vertical="center"/>
      <protection/>
    </xf>
    <xf numFmtId="3" fontId="17" fillId="0" borderId="8" xfId="0" applyNumberFormat="1" applyFont="1" applyFill="1" applyBorder="1" applyAlignment="1" applyProtection="1">
      <alignment horizontal="right" vertical="center"/>
      <protection/>
    </xf>
    <xf numFmtId="3" fontId="17" fillId="0" borderId="8" xfId="0" applyNumberFormat="1" applyFont="1" applyFill="1" applyBorder="1" applyAlignment="1" applyProtection="1">
      <alignment horizontal="left" vertical="center"/>
      <protection/>
    </xf>
    <xf numFmtId="0" fontId="17" fillId="5" borderId="9" xfId="0" applyFont="1" applyFill="1" applyBorder="1" applyAlignment="1" applyProtection="1">
      <alignment horizontal="center" vertical="center"/>
      <protection/>
    </xf>
    <xf numFmtId="0" fontId="17" fillId="5" borderId="9" xfId="0" applyFont="1" applyFill="1" applyBorder="1" applyAlignment="1" applyProtection="1">
      <alignment vertical="center"/>
      <protection/>
    </xf>
    <xf numFmtId="0" fontId="11" fillId="0" borderId="9" xfId="0" applyFont="1" applyBorder="1" applyAlignment="1" applyProtection="1">
      <alignment/>
      <protection/>
    </xf>
    <xf numFmtId="0" fontId="11" fillId="0" borderId="9" xfId="0" applyFont="1" applyBorder="1" applyAlignment="1" applyProtection="1">
      <alignment horizontal="left"/>
      <protection/>
    </xf>
    <xf numFmtId="0" fontId="16" fillId="5" borderId="5" xfId="0" applyFont="1" applyFill="1" applyBorder="1" applyAlignment="1" applyProtection="1">
      <alignment vertical="center"/>
      <protection/>
    </xf>
    <xf numFmtId="0" fontId="11" fillId="0" borderId="6" xfId="0" applyFont="1" applyBorder="1" applyAlignment="1" applyProtection="1">
      <alignment horizontal="center"/>
      <protection/>
    </xf>
    <xf numFmtId="0" fontId="16" fillId="5" borderId="6" xfId="0" applyFont="1" applyFill="1" applyBorder="1" applyAlignment="1" applyProtection="1">
      <alignment horizontal="center" vertical="center"/>
      <protection/>
    </xf>
    <xf numFmtId="3" fontId="16" fillId="0" borderId="3" xfId="0" applyNumberFormat="1" applyFont="1" applyFill="1" applyBorder="1" applyAlignment="1" applyProtection="1">
      <alignment horizontal="right" vertical="center"/>
      <protection/>
    </xf>
    <xf numFmtId="3" fontId="16" fillId="0" borderId="3" xfId="0" applyNumberFormat="1" applyFont="1" applyFill="1" applyBorder="1" applyAlignment="1" applyProtection="1">
      <alignment horizontal="left" vertical="center"/>
      <protection/>
    </xf>
    <xf numFmtId="0" fontId="19" fillId="0" borderId="0" xfId="0" applyFont="1" applyAlignment="1" applyProtection="1">
      <alignment horizontal="center" vertical="top"/>
      <protection/>
    </xf>
    <xf numFmtId="0" fontId="0" fillId="0" borderId="0" xfId="0" applyAlignment="1" applyProtection="1">
      <alignment vertical="top" wrapText="1"/>
      <protection/>
    </xf>
    <xf numFmtId="0" fontId="19" fillId="0" borderId="0" xfId="0" applyFont="1" applyAlignment="1" applyProtection="1">
      <alignment horizontal="right" vertical="top"/>
      <protection/>
    </xf>
    <xf numFmtId="0" fontId="19" fillId="0" borderId="0" xfId="0" applyFont="1" applyAlignment="1" applyProtection="1">
      <alignment vertical="top"/>
      <protection/>
    </xf>
    <xf numFmtId="0" fontId="11" fillId="0" borderId="7" xfId="0" applyFont="1" applyBorder="1" applyAlignment="1" applyProtection="1">
      <alignment horizontal="center"/>
      <protection/>
    </xf>
    <xf numFmtId="0" fontId="11" fillId="0" borderId="6" xfId="0" applyFont="1" applyBorder="1" applyAlignment="1" applyProtection="1">
      <alignment/>
      <protection/>
    </xf>
    <xf numFmtId="0" fontId="14" fillId="0" borderId="6" xfId="0" applyFont="1" applyBorder="1" applyAlignment="1" applyProtection="1">
      <alignment horizontal="center"/>
      <protection/>
    </xf>
    <xf numFmtId="44" fontId="17" fillId="5" borderId="6" xfId="17" applyFont="1" applyFill="1" applyBorder="1" applyAlignment="1" applyProtection="1">
      <alignment vertical="center"/>
      <protection/>
    </xf>
    <xf numFmtId="0" fontId="16" fillId="5" borderId="6" xfId="0" applyFont="1" applyFill="1" applyBorder="1" applyAlignment="1" applyProtection="1">
      <alignment vertical="center"/>
      <protection/>
    </xf>
    <xf numFmtId="44" fontId="16" fillId="5" borderId="6" xfId="17" applyFont="1" applyFill="1" applyBorder="1" applyAlignment="1" applyProtection="1">
      <alignment vertical="center"/>
      <protection/>
    </xf>
    <xf numFmtId="42" fontId="16" fillId="0" borderId="3" xfId="0" applyNumberFormat="1" applyFont="1" applyFill="1" applyBorder="1" applyAlignment="1" applyProtection="1">
      <alignment horizontal="right" vertical="center"/>
      <protection/>
    </xf>
    <xf numFmtId="0" fontId="16" fillId="5" borderId="8" xfId="0" applyFont="1" applyFill="1" applyBorder="1" applyAlignment="1" applyProtection="1">
      <alignment horizontal="center" vertical="center"/>
      <protection/>
    </xf>
    <xf numFmtId="0" fontId="16" fillId="5" borderId="8" xfId="0" applyFont="1" applyFill="1" applyBorder="1" applyAlignment="1" applyProtection="1">
      <alignment vertical="center"/>
      <protection/>
    </xf>
    <xf numFmtId="0" fontId="16" fillId="5" borderId="8" xfId="0" applyFont="1" applyFill="1" applyBorder="1" applyAlignment="1" applyProtection="1">
      <alignment horizontal="right" vertical="center"/>
      <protection/>
    </xf>
    <xf numFmtId="44" fontId="16" fillId="5" borderId="8" xfId="17" applyFont="1" applyFill="1" applyBorder="1" applyAlignment="1" applyProtection="1">
      <alignment vertical="center"/>
      <protection/>
    </xf>
    <xf numFmtId="42" fontId="16" fillId="0" borderId="0" xfId="0" applyNumberFormat="1" applyFont="1" applyFill="1" applyBorder="1" applyAlignment="1" applyProtection="1">
      <alignment horizontal="right" vertical="center"/>
      <protection/>
    </xf>
    <xf numFmtId="44" fontId="17" fillId="5" borderId="6" xfId="17" applyFont="1" applyFill="1" applyBorder="1" applyAlignment="1" applyProtection="1">
      <alignment horizontal="right" vertical="center"/>
      <protection/>
    </xf>
    <xf numFmtId="0" fontId="23" fillId="0" borderId="0" xfId="0" applyFont="1" applyFill="1" applyAlignment="1" applyProtection="1">
      <alignment vertical="center"/>
      <protection locked="0"/>
    </xf>
    <xf numFmtId="0" fontId="17" fillId="0" borderId="0" xfId="0" applyFont="1" applyBorder="1" applyAlignment="1" applyProtection="1">
      <alignment vertical="center"/>
      <protection/>
    </xf>
    <xf numFmtId="0" fontId="17" fillId="0" borderId="0" xfId="0" applyFont="1" applyBorder="1" applyAlignment="1" applyProtection="1">
      <alignment horizontal="left" vertical="center"/>
      <protection/>
    </xf>
    <xf numFmtId="0" fontId="17" fillId="0" borderId="0" xfId="0" applyFont="1" applyAlignment="1" applyProtection="1">
      <alignment vertical="center"/>
      <protection/>
    </xf>
    <xf numFmtId="0" fontId="17" fillId="0" borderId="0" xfId="0" applyFont="1" applyFill="1" applyAlignment="1" applyProtection="1">
      <alignment vertical="center"/>
      <protection/>
    </xf>
    <xf numFmtId="3" fontId="17" fillId="0" borderId="0" xfId="0" applyNumberFormat="1" applyFont="1" applyBorder="1" applyAlignment="1" applyProtection="1">
      <alignment horizontal="center" vertical="center"/>
      <protection/>
    </xf>
    <xf numFmtId="4" fontId="17" fillId="0" borderId="0" xfId="0" applyNumberFormat="1" applyFont="1" applyBorder="1" applyAlignment="1" applyProtection="1">
      <alignment horizontal="center" vertical="center"/>
      <protection/>
    </xf>
    <xf numFmtId="164" fontId="17" fillId="0" borderId="0" xfId="0" applyNumberFormat="1" applyFont="1" applyBorder="1" applyAlignment="1" applyProtection="1">
      <alignment horizontal="center" vertical="center"/>
      <protection/>
    </xf>
    <xf numFmtId="0" fontId="16" fillId="0" borderId="0" xfId="0" applyNumberFormat="1" applyFont="1" applyBorder="1" applyAlignment="1" applyProtection="1">
      <alignment vertical="center"/>
      <protection/>
    </xf>
    <xf numFmtId="0" fontId="17" fillId="0" borderId="0" xfId="0" applyNumberFormat="1" applyFont="1" applyBorder="1" applyAlignment="1" applyProtection="1">
      <alignment horizontal="right" vertical="center"/>
      <protection/>
    </xf>
    <xf numFmtId="1" fontId="17" fillId="0" borderId="0" xfId="0" applyNumberFormat="1"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7" fillId="0" borderId="0" xfId="0" applyFont="1" applyFill="1" applyBorder="1" applyAlignment="1" applyProtection="1">
      <alignment vertical="center"/>
      <protection/>
    </xf>
    <xf numFmtId="3" fontId="17" fillId="0" borderId="0" xfId="0" applyNumberFormat="1" applyFont="1" applyFill="1" applyBorder="1" applyAlignment="1" applyProtection="1">
      <alignment horizontal="center" vertical="center"/>
      <protection/>
    </xf>
    <xf numFmtId="4" fontId="17" fillId="0" borderId="0" xfId="0" applyNumberFormat="1" applyFont="1" applyFill="1" applyBorder="1" applyAlignment="1" applyProtection="1">
      <alignment horizontal="center" vertical="center"/>
      <protection/>
    </xf>
    <xf numFmtId="164" fontId="17" fillId="0" borderId="0" xfId="0" applyNumberFormat="1"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16" fillId="0" borderId="7" xfId="0" applyFont="1" applyFill="1" applyBorder="1" applyAlignment="1" applyProtection="1">
      <alignment horizontal="center" vertical="center"/>
      <protection/>
    </xf>
    <xf numFmtId="0" fontId="11" fillId="0" borderId="10" xfId="0" applyFont="1" applyBorder="1" applyAlignment="1">
      <alignment horizontal="center" vertical="center"/>
    </xf>
    <xf numFmtId="0" fontId="17" fillId="0" borderId="7" xfId="0" applyFont="1" applyFill="1" applyBorder="1" applyAlignment="1" applyProtection="1">
      <alignment vertical="center"/>
      <protection/>
    </xf>
    <xf numFmtId="0" fontId="17" fillId="0" borderId="5" xfId="0" applyFont="1" applyFill="1" applyBorder="1" applyAlignment="1" applyProtection="1">
      <alignment horizontal="center" vertical="center"/>
      <protection/>
    </xf>
    <xf numFmtId="0" fontId="14" fillId="0" borderId="5" xfId="0" applyFont="1" applyFill="1" applyBorder="1" applyAlignment="1" applyProtection="1">
      <alignment vertical="center"/>
      <protection/>
    </xf>
    <xf numFmtId="0" fontId="17" fillId="0" borderId="11" xfId="0" applyFont="1" applyFill="1" applyBorder="1" applyAlignment="1" applyProtection="1">
      <alignment vertical="center"/>
      <protection/>
    </xf>
    <xf numFmtId="0" fontId="15" fillId="0" borderId="11" xfId="0" applyFont="1" applyFill="1" applyBorder="1" applyAlignment="1" applyProtection="1">
      <alignment vertical="center"/>
      <protection/>
    </xf>
    <xf numFmtId="0" fontId="17" fillId="0" borderId="9" xfId="0" applyFont="1" applyFill="1" applyBorder="1" applyAlignment="1" applyProtection="1">
      <alignment vertical="center"/>
      <protection/>
    </xf>
    <xf numFmtId="0" fontId="11" fillId="0" borderId="0" xfId="0" applyFont="1" applyBorder="1" applyAlignment="1" applyProtection="1">
      <alignment/>
      <protection/>
    </xf>
    <xf numFmtId="0" fontId="16" fillId="0" borderId="5" xfId="0" applyFont="1" applyFill="1" applyBorder="1" applyAlignment="1" applyProtection="1">
      <alignment vertical="center"/>
      <protection/>
    </xf>
    <xf numFmtId="0" fontId="16" fillId="0" borderId="6" xfId="0" applyFont="1" applyFill="1" applyBorder="1" applyAlignment="1" applyProtection="1">
      <alignment vertical="center"/>
      <protection/>
    </xf>
    <xf numFmtId="0" fontId="16" fillId="0" borderId="11" xfId="0" applyFont="1" applyFill="1" applyBorder="1" applyAlignment="1" applyProtection="1">
      <alignment vertical="center"/>
      <protection/>
    </xf>
    <xf numFmtId="0" fontId="17" fillId="0" borderId="5" xfId="0" applyFont="1" applyFill="1" applyBorder="1" applyAlignment="1" applyProtection="1">
      <alignment vertical="center"/>
      <protection/>
    </xf>
    <xf numFmtId="0" fontId="17" fillId="0" borderId="12" xfId="0" applyNumberFormat="1" applyFont="1" applyFill="1" applyBorder="1" applyAlignment="1" applyProtection="1">
      <alignment vertical="center"/>
      <protection/>
    </xf>
    <xf numFmtId="0" fontId="17" fillId="0" borderId="9" xfId="0" applyNumberFormat="1" applyFont="1" applyFill="1" applyBorder="1" applyAlignment="1" applyProtection="1">
      <alignment vertical="center"/>
      <protection/>
    </xf>
    <xf numFmtId="0" fontId="17" fillId="0" borderId="13" xfId="0" applyNumberFormat="1" applyFont="1" applyFill="1" applyBorder="1" applyAlignment="1" applyProtection="1">
      <alignment vertical="center"/>
      <protection/>
    </xf>
    <xf numFmtId="0" fontId="17" fillId="0" borderId="1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7" fillId="0" borderId="14" xfId="0" applyNumberFormat="1" applyFont="1" applyFill="1" applyBorder="1" applyAlignment="1" applyProtection="1">
      <alignment vertical="center"/>
      <protection/>
    </xf>
    <xf numFmtId="0" fontId="17" fillId="0" borderId="15" xfId="0" applyNumberFormat="1" applyFont="1" applyFill="1" applyBorder="1" applyAlignment="1" applyProtection="1">
      <alignment vertical="center"/>
      <protection/>
    </xf>
    <xf numFmtId="0" fontId="17" fillId="0" borderId="8" xfId="0" applyNumberFormat="1" applyFont="1" applyFill="1" applyBorder="1" applyAlignment="1" applyProtection="1">
      <alignment vertical="center"/>
      <protection/>
    </xf>
    <xf numFmtId="0" fontId="17" fillId="0" borderId="16" xfId="0" applyNumberFormat="1" applyFont="1" applyFill="1" applyBorder="1" applyAlignment="1" applyProtection="1" quotePrefix="1">
      <alignment horizontal="right" vertical="center"/>
      <protection/>
    </xf>
    <xf numFmtId="0" fontId="17" fillId="0" borderId="11" xfId="0" applyNumberFormat="1" applyFont="1" applyFill="1" applyBorder="1" applyAlignment="1" applyProtection="1" quotePrefix="1">
      <alignment horizontal="right" vertical="center"/>
      <protection/>
    </xf>
    <xf numFmtId="0" fontId="26"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1" fillId="0" borderId="0" xfId="0" applyFont="1" applyAlignment="1">
      <alignment wrapText="1"/>
    </xf>
    <xf numFmtId="204" fontId="11" fillId="0" borderId="0" xfId="20" applyNumberFormat="1" applyFont="1" applyBorder="1" applyAlignment="1">
      <alignment vertical="center"/>
    </xf>
    <xf numFmtId="209" fontId="11" fillId="0" borderId="0" xfId="17" applyNumberFormat="1" applyFont="1" applyFill="1" applyBorder="1" applyAlignment="1">
      <alignment horizontal="right" vertical="center"/>
    </xf>
    <xf numFmtId="0" fontId="0" fillId="0" borderId="0" xfId="0" applyAlignment="1">
      <alignment/>
    </xf>
    <xf numFmtId="0" fontId="11" fillId="0" borderId="0" xfId="0" applyFont="1" applyFill="1" applyBorder="1" applyAlignment="1" applyProtection="1">
      <alignment vertical="center"/>
      <protection/>
    </xf>
    <xf numFmtId="3" fontId="17" fillId="0" borderId="0" xfId="0" applyNumberFormat="1" applyFont="1" applyFill="1" applyBorder="1" applyAlignment="1" applyProtection="1">
      <alignment horizontal="right" vertical="center"/>
      <protection locked="0"/>
    </xf>
    <xf numFmtId="0" fontId="17"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16" fillId="0" borderId="12" xfId="0" applyFont="1" applyFill="1" applyBorder="1" applyAlignment="1" applyProtection="1" quotePrefix="1">
      <alignment horizontal="left" vertical="center"/>
      <protection/>
    </xf>
    <xf numFmtId="0" fontId="16" fillId="0" borderId="12" xfId="0" applyFont="1" applyFill="1" applyBorder="1" applyAlignment="1" applyProtection="1">
      <alignment vertical="center"/>
      <protection/>
    </xf>
    <xf numFmtId="0" fontId="16" fillId="0" borderId="9" xfId="0" applyFont="1" applyFill="1" applyBorder="1" applyAlignment="1" applyProtection="1">
      <alignment horizontal="center" vertical="center"/>
      <protection/>
    </xf>
    <xf numFmtId="0" fontId="16" fillId="0" borderId="9" xfId="0" applyFont="1" applyFill="1" applyBorder="1" applyAlignment="1" applyProtection="1">
      <alignment vertical="center"/>
      <protection/>
    </xf>
    <xf numFmtId="0" fontId="16" fillId="0" borderId="17" xfId="0" applyFont="1" applyFill="1" applyBorder="1" applyAlignment="1" applyProtection="1">
      <alignment horizontal="center" vertical="center"/>
      <protection/>
    </xf>
    <xf numFmtId="0" fontId="16" fillId="0" borderId="10" xfId="0" applyFont="1" applyFill="1" applyBorder="1" applyAlignment="1" applyProtection="1" quotePrefix="1">
      <alignment horizontal="left" vertical="center"/>
      <protection/>
    </xf>
    <xf numFmtId="0" fontId="16" fillId="0" borderId="15" xfId="0" applyFont="1" applyFill="1" applyBorder="1" applyAlignment="1" applyProtection="1">
      <alignment horizontal="left" vertical="center"/>
      <protection/>
    </xf>
    <xf numFmtId="0" fontId="16" fillId="0" borderId="8"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protection/>
    </xf>
    <xf numFmtId="0" fontId="16" fillId="0" borderId="5" xfId="0" applyFont="1" applyFill="1" applyBorder="1" applyAlignment="1" applyProtection="1">
      <alignment horizontal="center" vertical="center"/>
      <protection/>
    </xf>
    <xf numFmtId="0" fontId="16" fillId="0" borderId="5" xfId="0" applyFont="1" applyFill="1" applyBorder="1" applyAlignment="1" applyProtection="1">
      <alignment horizontal="left" vertical="center"/>
      <protection/>
    </xf>
    <xf numFmtId="0" fontId="16" fillId="0" borderId="6" xfId="0" applyFont="1" applyFill="1" applyBorder="1" applyAlignment="1" applyProtection="1">
      <alignment horizontal="left" vertical="center"/>
      <protection/>
    </xf>
    <xf numFmtId="0" fontId="16" fillId="0" borderId="9" xfId="0" applyFont="1" applyFill="1" applyBorder="1" applyAlignment="1" applyProtection="1">
      <alignment horizontal="left" vertical="center"/>
      <protection/>
    </xf>
    <xf numFmtId="3" fontId="17" fillId="0" borderId="9" xfId="0" applyNumberFormat="1" applyFont="1" applyFill="1" applyBorder="1" applyAlignment="1" applyProtection="1">
      <alignment vertical="center"/>
      <protection/>
    </xf>
    <xf numFmtId="3" fontId="17" fillId="0" borderId="8" xfId="0" applyNumberFormat="1" applyFont="1" applyFill="1" applyBorder="1" applyAlignment="1" applyProtection="1">
      <alignment vertical="center"/>
      <protection/>
    </xf>
    <xf numFmtId="0" fontId="17" fillId="0" borderId="17"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26" fillId="0" borderId="0" xfId="0" applyFont="1" applyFill="1" applyAlignment="1" applyProtection="1">
      <alignment horizontal="left" vertical="center" wrapText="1"/>
      <protection/>
    </xf>
    <xf numFmtId="3" fontId="17" fillId="0" borderId="0" xfId="0" applyNumberFormat="1" applyFont="1" applyFill="1" applyBorder="1" applyAlignment="1" applyProtection="1">
      <alignment vertical="center"/>
      <protection/>
    </xf>
    <xf numFmtId="179" fontId="17" fillId="0" borderId="0" xfId="0" applyNumberFormat="1" applyFont="1" applyFill="1" applyBorder="1" applyAlignment="1" applyProtection="1">
      <alignment vertical="center"/>
      <protection/>
    </xf>
    <xf numFmtId="179" fontId="16" fillId="0" borderId="0" xfId="0" applyNumberFormat="1" applyFont="1" applyFill="1" applyBorder="1" applyAlignment="1" applyProtection="1">
      <alignment vertical="center"/>
      <protection/>
    </xf>
    <xf numFmtId="0" fontId="11" fillId="0" borderId="0" xfId="0" applyFont="1" applyBorder="1" applyAlignment="1" applyProtection="1">
      <alignment horizontal="right"/>
      <protection/>
    </xf>
    <xf numFmtId="3" fontId="17" fillId="0" borderId="6" xfId="0" applyNumberFormat="1" applyFont="1" applyFill="1" applyBorder="1" applyAlignment="1" applyProtection="1">
      <alignment horizontal="left" vertical="center"/>
      <protection/>
    </xf>
    <xf numFmtId="0" fontId="16" fillId="0" borderId="10" xfId="0" applyFont="1" applyFill="1" applyBorder="1" applyAlignment="1" applyProtection="1">
      <alignment horizontal="left" vertical="center"/>
      <protection/>
    </xf>
    <xf numFmtId="0" fontId="16" fillId="5" borderId="5" xfId="0" applyFont="1" applyFill="1" applyBorder="1" applyAlignment="1" applyProtection="1">
      <alignment horizontal="center" vertical="center"/>
      <protection/>
    </xf>
    <xf numFmtId="0" fontId="17" fillId="0" borderId="10" xfId="0" applyNumberFormat="1" applyFont="1" applyFill="1" applyBorder="1" applyAlignment="1" applyProtection="1">
      <alignment horizontal="left" vertical="center"/>
      <protection locked="0"/>
    </xf>
    <xf numFmtId="0" fontId="17" fillId="0" borderId="0" xfId="0" applyNumberFormat="1" applyFont="1" applyFill="1" applyBorder="1" applyAlignment="1" applyProtection="1">
      <alignment horizontal="left" vertical="center"/>
      <protection locked="0"/>
    </xf>
    <xf numFmtId="0" fontId="29" fillId="3" borderId="0" xfId="0" applyFont="1" applyFill="1" applyAlignment="1" applyProtection="1">
      <alignment vertical="center"/>
      <protection/>
    </xf>
    <xf numFmtId="0" fontId="6" fillId="6" borderId="0" xfId="0" applyFont="1" applyFill="1" applyBorder="1" applyAlignment="1" applyProtection="1">
      <alignment horizontal="center" vertical="center" wrapText="1"/>
      <protection/>
    </xf>
    <xf numFmtId="0" fontId="6" fillId="6" borderId="0" xfId="0" applyFont="1" applyFill="1" applyBorder="1" applyAlignment="1" applyProtection="1">
      <alignment horizontal="center" vertical="center"/>
      <protection/>
    </xf>
    <xf numFmtId="0" fontId="6" fillId="6" borderId="0" xfId="0" applyFont="1" applyFill="1" applyAlignment="1" applyProtection="1">
      <alignment horizontal="center" vertical="center"/>
      <protection/>
    </xf>
    <xf numFmtId="0" fontId="6" fillId="2" borderId="0" xfId="0" applyFont="1" applyFill="1" applyBorder="1" applyAlignment="1" applyProtection="1">
      <alignment horizontal="center" vertical="center"/>
      <protection hidden="1"/>
    </xf>
    <xf numFmtId="0" fontId="6" fillId="6" borderId="0" xfId="0" applyFont="1" applyFill="1" applyAlignment="1" applyProtection="1">
      <alignment horizontal="center" vertical="center"/>
      <protection hidden="1"/>
    </xf>
    <xf numFmtId="0" fontId="6" fillId="6" borderId="0" xfId="0" applyFont="1" applyFill="1" applyBorder="1" applyAlignment="1" applyProtection="1">
      <alignment horizontal="center" vertical="center"/>
      <protection hidden="1"/>
    </xf>
    <xf numFmtId="3" fontId="30" fillId="6" borderId="0" xfId="0" applyNumberFormat="1" applyFont="1" applyFill="1" applyBorder="1" applyAlignment="1" applyProtection="1">
      <alignment horizontal="center" vertical="center"/>
      <protection hidden="1"/>
    </xf>
    <xf numFmtId="4" fontId="30" fillId="6" borderId="0" xfId="0" applyNumberFormat="1" applyFont="1" applyFill="1" applyBorder="1" applyAlignment="1" applyProtection="1">
      <alignment horizontal="center" vertical="center"/>
      <protection hidden="1"/>
    </xf>
    <xf numFmtId="164" fontId="30" fillId="6" borderId="0" xfId="0" applyNumberFormat="1" applyFont="1" applyFill="1" applyBorder="1" applyAlignment="1" applyProtection="1">
      <alignment horizontal="center" vertical="center"/>
      <protection/>
    </xf>
    <xf numFmtId="3" fontId="6" fillId="6" borderId="0" xfId="0" applyNumberFormat="1" applyFont="1" applyFill="1" applyBorder="1" applyAlignment="1" applyProtection="1">
      <alignment horizontal="center" vertical="center"/>
      <protection hidden="1"/>
    </xf>
    <xf numFmtId="4" fontId="6" fillId="6" borderId="0" xfId="0" applyNumberFormat="1" applyFont="1" applyFill="1" applyBorder="1" applyAlignment="1" applyProtection="1">
      <alignment horizontal="center" vertical="center"/>
      <protection hidden="1"/>
    </xf>
    <xf numFmtId="164" fontId="6" fillId="6" borderId="0" xfId="0" applyNumberFormat="1" applyFont="1" applyFill="1" applyBorder="1" applyAlignment="1" applyProtection="1">
      <alignment horizontal="center" vertical="center"/>
      <protection/>
    </xf>
    <xf numFmtId="0" fontId="31" fillId="0" borderId="0" xfId="0" applyFont="1" applyFill="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3" fontId="6" fillId="0" borderId="0" xfId="0" applyNumberFormat="1" applyFont="1" applyBorder="1" applyAlignment="1" applyProtection="1">
      <alignment horizontal="center" vertical="center"/>
      <protection hidden="1"/>
    </xf>
    <xf numFmtId="4" fontId="6" fillId="0" borderId="0" xfId="0" applyNumberFormat="1" applyFont="1" applyBorder="1" applyAlignment="1" applyProtection="1">
      <alignment horizontal="center" vertical="center"/>
      <protection hidden="1"/>
    </xf>
    <xf numFmtId="164" fontId="6" fillId="0" borderId="0" xfId="0" applyNumberFormat="1"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6" fillId="0" borderId="0" xfId="0" applyFont="1" applyFill="1" applyBorder="1" applyAlignment="1" applyProtection="1">
      <alignment horizontal="right" vertical="center"/>
      <protection/>
    </xf>
    <xf numFmtId="0" fontId="6" fillId="0" borderId="0" xfId="0" applyFont="1" applyFill="1" applyBorder="1" applyAlignment="1" applyProtection="1">
      <alignment vertical="center"/>
      <protection hidden="1"/>
    </xf>
    <xf numFmtId="4" fontId="6" fillId="0" borderId="0" xfId="0" applyNumberFormat="1" applyFont="1" applyFill="1" applyBorder="1" applyAlignment="1" applyProtection="1">
      <alignment horizontal="center" vertical="center"/>
      <protection hidden="1"/>
    </xf>
    <xf numFmtId="0" fontId="0" fillId="0" borderId="0" xfId="0" applyAlignment="1" applyProtection="1">
      <alignment/>
      <protection hidden="1"/>
    </xf>
    <xf numFmtId="3" fontId="6" fillId="0" borderId="0" xfId="0" applyNumberFormat="1" applyFont="1" applyFill="1" applyBorder="1" applyAlignment="1" applyProtection="1">
      <alignment horizontal="center" vertical="center"/>
      <protection hidden="1"/>
    </xf>
    <xf numFmtId="164" fontId="6" fillId="0" borderId="0"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right" vertical="center"/>
      <protection/>
    </xf>
    <xf numFmtId="14" fontId="17" fillId="0" borderId="0" xfId="0" applyNumberFormat="1" applyFont="1" applyBorder="1" applyAlignment="1" applyProtection="1">
      <alignment vertical="center"/>
      <protection/>
    </xf>
    <xf numFmtId="0" fontId="17" fillId="0" borderId="0" xfId="0" applyFont="1" applyFill="1" applyBorder="1" applyAlignment="1" applyProtection="1">
      <alignment vertical="center" wrapText="1"/>
      <protection/>
    </xf>
    <xf numFmtId="14" fontId="17" fillId="0" borderId="0" xfId="0" applyNumberFormat="1" applyFont="1" applyAlignment="1" applyProtection="1">
      <alignment vertical="center"/>
      <protection/>
    </xf>
    <xf numFmtId="0" fontId="17" fillId="0" borderId="0" xfId="0" applyFont="1" applyAlignment="1" applyProtection="1" quotePrefix="1">
      <alignment vertical="center"/>
      <protection/>
    </xf>
    <xf numFmtId="0" fontId="17" fillId="0" borderId="0" xfId="0" applyNumberFormat="1" applyFont="1" applyAlignment="1" applyProtection="1">
      <alignment vertical="center" wrapText="1"/>
      <protection/>
    </xf>
    <xf numFmtId="0" fontId="0" fillId="0" borderId="0" xfId="0" applyFont="1" applyAlignment="1" applyProtection="1">
      <alignment/>
      <protection hidden="1"/>
    </xf>
    <xf numFmtId="0" fontId="16" fillId="0" borderId="0" xfId="0" applyNumberFormat="1" applyFont="1" applyAlignment="1" applyProtection="1">
      <alignment/>
      <protection/>
    </xf>
    <xf numFmtId="0" fontId="11" fillId="0" borderId="7" xfId="0" applyFont="1" applyFill="1" applyBorder="1" applyAlignment="1" applyProtection="1">
      <alignment horizontal="center" vertical="center"/>
      <protection/>
    </xf>
    <xf numFmtId="164" fontId="6" fillId="0" borderId="0" xfId="0" applyNumberFormat="1" applyFont="1" applyFill="1" applyBorder="1" applyAlignment="1" applyProtection="1">
      <alignment horizontal="center" vertical="center"/>
      <protection/>
    </xf>
    <xf numFmtId="0" fontId="32" fillId="0" borderId="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3" fillId="0" borderId="0" xfId="0" applyFont="1" applyFill="1" applyBorder="1" applyAlignment="1" applyProtection="1">
      <alignment vertical="center" wrapText="1"/>
      <protection/>
    </xf>
    <xf numFmtId="0" fontId="33" fillId="0" borderId="0" xfId="0" applyFont="1" applyFill="1" applyAlignment="1" applyProtection="1">
      <alignment vertical="center" wrapText="1"/>
      <protection/>
    </xf>
    <xf numFmtId="0" fontId="12" fillId="0" borderId="0" xfId="0" applyFont="1" applyAlignment="1" applyProtection="1">
      <alignment/>
      <protection/>
    </xf>
    <xf numFmtId="14" fontId="17" fillId="0" borderId="0" xfId="0" applyNumberFormat="1" applyFont="1" applyBorder="1" applyAlignment="1" applyProtection="1">
      <alignment horizontal="center" vertical="center"/>
      <protection/>
    </xf>
    <xf numFmtId="0" fontId="16" fillId="0" borderId="7" xfId="0" applyFont="1" applyBorder="1" applyAlignment="1" applyProtection="1">
      <alignment horizontal="center" vertical="center"/>
      <protection/>
    </xf>
    <xf numFmtId="14" fontId="17" fillId="0" borderId="7" xfId="0" applyNumberFormat="1" applyFont="1" applyBorder="1" applyAlignment="1" applyProtection="1">
      <alignment horizontal="center" vertical="center"/>
      <protection/>
    </xf>
    <xf numFmtId="0" fontId="0" fillId="0" borderId="0" xfId="0" applyBorder="1" applyAlignment="1">
      <alignment vertical="center"/>
    </xf>
    <xf numFmtId="0" fontId="6" fillId="0" borderId="11" xfId="0" applyFont="1" applyBorder="1" applyAlignment="1" applyProtection="1">
      <alignment vertical="center"/>
      <protection/>
    </xf>
    <xf numFmtId="42" fontId="17" fillId="0" borderId="7" xfId="0" applyNumberFormat="1" applyFont="1" applyFill="1" applyBorder="1" applyAlignment="1" applyProtection="1">
      <alignment vertical="center"/>
      <protection/>
    </xf>
    <xf numFmtId="42" fontId="16" fillId="0" borderId="7" xfId="0" applyNumberFormat="1" applyFont="1" applyFill="1" applyBorder="1" applyAlignment="1" applyProtection="1">
      <alignment horizontal="right" vertical="center"/>
      <protection/>
    </xf>
    <xf numFmtId="42" fontId="17" fillId="0" borderId="7" xfId="0" applyNumberFormat="1" applyFont="1" applyFill="1" applyBorder="1" applyAlignment="1" applyProtection="1">
      <alignment horizontal="right" vertical="center"/>
      <protection locked="0"/>
    </xf>
    <xf numFmtId="42" fontId="16" fillId="0" borderId="7" xfId="0" applyNumberFormat="1" applyFont="1" applyFill="1" applyBorder="1" applyAlignment="1" applyProtection="1">
      <alignment vertical="center"/>
      <protection/>
    </xf>
    <xf numFmtId="0" fontId="17" fillId="5" borderId="6" xfId="0" applyFont="1" applyFill="1" applyBorder="1" applyAlignment="1" applyProtection="1">
      <alignment horizontal="left" vertical="center"/>
      <protection/>
    </xf>
    <xf numFmtId="226" fontId="17" fillId="5" borderId="6" xfId="17" applyNumberFormat="1" applyFont="1" applyFill="1" applyBorder="1" applyAlignment="1" applyProtection="1">
      <alignment vertical="center"/>
      <protection/>
    </xf>
    <xf numFmtId="42" fontId="17" fillId="0" borderId="7" xfId="0" applyNumberFormat="1" applyFont="1" applyFill="1" applyBorder="1" applyAlignment="1" applyProtection="1">
      <alignment horizontal="right" vertical="center"/>
      <protection/>
    </xf>
    <xf numFmtId="0" fontId="11" fillId="0" borderId="19" xfId="0" applyFont="1" applyFill="1" applyBorder="1" applyAlignment="1" applyProtection="1">
      <alignment horizontal="center" vertical="center"/>
      <protection/>
    </xf>
    <xf numFmtId="0" fontId="26" fillId="0" borderId="0" xfId="0" applyFont="1" applyAlignment="1">
      <alignment horizontal="left"/>
    </xf>
    <xf numFmtId="0" fontId="28" fillId="0" borderId="0" xfId="0" applyNumberFormat="1" applyFont="1" applyBorder="1" applyAlignment="1" applyProtection="1">
      <alignment vertical="center"/>
      <protection/>
    </xf>
    <xf numFmtId="217" fontId="17" fillId="0" borderId="9" xfId="46" applyNumberFormat="1" applyFont="1" applyFill="1" applyBorder="1" applyAlignment="1" applyProtection="1">
      <alignment vertical="center"/>
      <protection/>
    </xf>
    <xf numFmtId="217" fontId="17" fillId="0" borderId="6" xfId="46" applyNumberFormat="1" applyFont="1" applyFill="1" applyBorder="1" applyAlignment="1" applyProtection="1">
      <alignment vertical="center"/>
      <protection/>
    </xf>
    <xf numFmtId="210" fontId="17" fillId="0" borderId="6" xfId="46" applyNumberFormat="1" applyFont="1" applyFill="1" applyBorder="1" applyAlignment="1" applyProtection="1">
      <alignment vertical="center"/>
      <protection/>
    </xf>
    <xf numFmtId="0" fontId="13" fillId="0" borderId="0" xfId="0" applyNumberFormat="1" applyFont="1" applyBorder="1" applyAlignment="1" applyProtection="1">
      <alignment vertical="center"/>
      <protection/>
    </xf>
    <xf numFmtId="0" fontId="16" fillId="5" borderId="6" xfId="0" applyFont="1" applyFill="1" applyBorder="1" applyAlignment="1" applyProtection="1">
      <alignment horizontal="left" vertical="center"/>
      <protection/>
    </xf>
    <xf numFmtId="0" fontId="17" fillId="0" borderId="6" xfId="0" applyFont="1" applyBorder="1" applyAlignment="1">
      <alignment horizontal="left"/>
    </xf>
    <xf numFmtId="3" fontId="21" fillId="0" borderId="6" xfId="0" applyNumberFormat="1" applyFont="1" applyFill="1" applyBorder="1" applyAlignment="1" applyProtection="1">
      <alignment horizontal="center" vertical="center"/>
      <protection/>
    </xf>
    <xf numFmtId="0" fontId="21" fillId="5" borderId="6" xfId="0" applyFont="1" applyFill="1" applyBorder="1" applyAlignment="1" applyProtection="1">
      <alignment horizontal="center" vertical="center"/>
      <protection/>
    </xf>
    <xf numFmtId="0" fontId="17" fillId="0" borderId="6" xfId="0" applyFont="1" applyBorder="1" applyAlignment="1" applyProtection="1">
      <alignment/>
      <protection/>
    </xf>
    <xf numFmtId="0" fontId="17" fillId="0" borderId="5" xfId="0" applyNumberFormat="1" applyFont="1" applyFill="1" applyBorder="1" applyAlignment="1" applyProtection="1">
      <alignment horizontal="center" vertical="center"/>
      <protection/>
    </xf>
    <xf numFmtId="0" fontId="19" fillId="0" borderId="0" xfId="0" applyFont="1" applyAlignment="1" applyProtection="1">
      <alignment/>
      <protection/>
    </xf>
    <xf numFmtId="0" fontId="19" fillId="0" borderId="0" xfId="0" applyFont="1" applyAlignment="1" applyProtection="1">
      <alignment horizontal="center"/>
      <protection/>
    </xf>
    <xf numFmtId="42" fontId="17" fillId="0" borderId="20"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center"/>
      <protection/>
    </xf>
    <xf numFmtId="179" fontId="16" fillId="0" borderId="0" xfId="0" applyNumberFormat="1" applyFont="1" applyFill="1" applyBorder="1" applyAlignment="1" applyProtection="1">
      <alignment horizontal="right" vertical="center"/>
      <protection/>
    </xf>
    <xf numFmtId="3" fontId="17" fillId="0" borderId="6" xfId="0" applyNumberFormat="1" applyFont="1" applyFill="1" applyBorder="1" applyAlignment="1" applyProtection="1">
      <alignment horizontal="right" vertical="center"/>
      <protection/>
    </xf>
    <xf numFmtId="0" fontId="26" fillId="0" borderId="0" xfId="0" applyFont="1" applyAlignment="1" applyProtection="1">
      <alignment horizontal="center" vertical="top"/>
      <protection/>
    </xf>
    <xf numFmtId="0" fontId="15" fillId="0" borderId="8" xfId="0" applyFont="1" applyFill="1" applyBorder="1" applyAlignment="1" applyProtection="1">
      <alignment vertical="center"/>
      <protection/>
    </xf>
    <xf numFmtId="0" fontId="6" fillId="0" borderId="16" xfId="0" applyFont="1" applyBorder="1" applyAlignment="1" applyProtection="1">
      <alignment vertical="center"/>
      <protection/>
    </xf>
    <xf numFmtId="0" fontId="11" fillId="0" borderId="0" xfId="0" applyFont="1" applyFill="1" applyBorder="1" applyAlignment="1" applyProtection="1">
      <alignment horizontal="center"/>
      <protection/>
    </xf>
    <xf numFmtId="0" fontId="35" fillId="0" borderId="0" xfId="0" applyFont="1" applyFill="1" applyAlignment="1" applyProtection="1">
      <alignment horizontal="left" vertical="center" wrapText="1"/>
      <protection/>
    </xf>
    <xf numFmtId="0" fontId="11" fillId="0" borderId="2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4" fillId="0" borderId="8" xfId="0" applyFont="1" applyFill="1" applyBorder="1" applyAlignment="1" applyProtection="1">
      <alignment/>
      <protection/>
    </xf>
    <xf numFmtId="0" fontId="17" fillId="0" borderId="8" xfId="0" applyFont="1" applyFill="1" applyBorder="1" applyAlignment="1" applyProtection="1">
      <alignment vertical="center" wrapText="1"/>
      <protection/>
    </xf>
    <xf numFmtId="0" fontId="11" fillId="0" borderId="8" xfId="0" applyFont="1" applyFill="1" applyBorder="1" applyAlignment="1" applyProtection="1">
      <alignment vertical="center" wrapText="1"/>
      <protection/>
    </xf>
    <xf numFmtId="0" fontId="11" fillId="0" borderId="9"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6" fillId="5" borderId="23"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11" fillId="0" borderId="24" xfId="0" applyFont="1" applyFill="1" applyBorder="1" applyAlignment="1" applyProtection="1">
      <alignment vertical="center"/>
      <protection/>
    </xf>
    <xf numFmtId="0" fontId="6" fillId="0" borderId="23" xfId="0" applyFont="1" applyFill="1" applyBorder="1" applyAlignment="1" applyProtection="1">
      <alignment vertical="center"/>
      <protection/>
    </xf>
    <xf numFmtId="204" fontId="14" fillId="0" borderId="7" xfId="20" applyNumberFormat="1" applyFont="1" applyBorder="1" applyAlignment="1" applyProtection="1">
      <alignment horizontal="center"/>
      <protection/>
    </xf>
    <xf numFmtId="0" fontId="10" fillId="0" borderId="0" xfId="0" applyFont="1" applyAlignment="1" applyProtection="1">
      <alignment/>
      <protection/>
    </xf>
    <xf numFmtId="14" fontId="17" fillId="0" borderId="7" xfId="20" applyNumberFormat="1" applyFont="1" applyBorder="1" applyAlignment="1" applyProtection="1">
      <alignment horizontal="center"/>
      <protection/>
    </xf>
    <xf numFmtId="0" fontId="36" fillId="0" borderId="0" xfId="0" applyFont="1" applyFill="1" applyBorder="1" applyAlignment="1" applyProtection="1">
      <alignment vertical="center"/>
      <protection/>
    </xf>
    <xf numFmtId="0" fontId="3" fillId="0" borderId="0" xfId="19" applyNumberFormat="1" applyFill="1" applyBorder="1" applyAlignment="1" applyProtection="1">
      <alignment horizontal="left" vertical="center"/>
      <protection locked="0"/>
    </xf>
    <xf numFmtId="0" fontId="25" fillId="0" borderId="0" xfId="19" applyNumberFormat="1" applyFont="1" applyFill="1" applyBorder="1" applyAlignment="1" applyProtection="1">
      <alignment horizontal="left" vertical="center"/>
      <protection locked="0"/>
    </xf>
    <xf numFmtId="0" fontId="17" fillId="0" borderId="0" xfId="33" applyFont="1" applyFill="1" applyAlignment="1" applyProtection="1">
      <alignment vertical="center"/>
      <protection/>
    </xf>
    <xf numFmtId="14" fontId="17" fillId="0" borderId="0" xfId="33" applyNumberFormat="1" applyFont="1" applyFill="1" applyAlignment="1" applyProtection="1">
      <alignment vertical="center"/>
      <protection/>
    </xf>
    <xf numFmtId="0" fontId="17" fillId="0" borderId="0" xfId="33" applyFont="1" applyAlignment="1" applyProtection="1">
      <alignment vertical="center"/>
      <protection/>
    </xf>
    <xf numFmtId="37" fontId="17" fillId="0" borderId="0" xfId="33" applyNumberFormat="1" applyFont="1" applyFill="1" applyBorder="1" applyAlignment="1" applyProtection="1" quotePrefix="1">
      <alignment vertical="center"/>
      <protection hidden="1"/>
    </xf>
    <xf numFmtId="37" fontId="17" fillId="0" borderId="0" xfId="33" applyNumberFormat="1" applyFont="1" applyFill="1" applyBorder="1" applyAlignment="1" applyProtection="1">
      <alignment vertical="center"/>
      <protection hidden="1"/>
    </xf>
    <xf numFmtId="0" fontId="17" fillId="0" borderId="0" xfId="33" applyFont="1" applyFill="1" applyBorder="1" applyAlignment="1" applyProtection="1">
      <alignment vertical="center"/>
      <protection/>
    </xf>
    <xf numFmtId="0" fontId="6" fillId="0" borderId="0" xfId="0" applyFont="1" applyFill="1" applyAlignment="1">
      <alignment horizontal="left" vertical="center" wrapText="1"/>
    </xf>
    <xf numFmtId="0" fontId="26" fillId="0" borderId="0" xfId="33" applyNumberFormat="1" applyFont="1" applyBorder="1" applyAlignment="1" applyProtection="1">
      <alignment vertical="center"/>
      <protection/>
    </xf>
    <xf numFmtId="3" fontId="22" fillId="0" borderId="0" xfId="0" applyNumberFormat="1" applyFont="1" applyFill="1" applyBorder="1" applyAlignment="1" applyProtection="1">
      <alignment horizontal="center" vertical="center"/>
      <protection/>
    </xf>
    <xf numFmtId="4" fontId="22" fillId="0" borderId="0" xfId="0" applyNumberFormat="1"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14" fontId="17" fillId="0" borderId="5" xfId="0" applyNumberFormat="1" applyFont="1" applyFill="1" applyBorder="1" applyAlignment="1" applyProtection="1">
      <alignment horizontal="right" vertical="center"/>
      <protection locked="0"/>
    </xf>
    <xf numFmtId="14" fontId="17" fillId="0" borderId="6" xfId="0" applyNumberFormat="1" applyFont="1" applyFill="1" applyBorder="1" applyAlignment="1" applyProtection="1">
      <alignment horizontal="right" vertical="center"/>
      <protection locked="0"/>
    </xf>
    <xf numFmtId="0" fontId="14" fillId="0" borderId="15" xfId="0" applyNumberFormat="1" applyFont="1" applyFill="1" applyBorder="1" applyAlignment="1" applyProtection="1">
      <alignment horizontal="center" vertical="center"/>
      <protection locked="0"/>
    </xf>
    <xf numFmtId="0" fontId="14" fillId="0" borderId="16" xfId="0" applyFont="1" applyBorder="1" applyAlignment="1" applyProtection="1">
      <alignment vertical="center"/>
      <protection locked="0"/>
    </xf>
    <xf numFmtId="0" fontId="17" fillId="0" borderId="27"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17" fillId="0" borderId="29" xfId="0" applyFont="1" applyFill="1" applyBorder="1" applyAlignment="1" applyProtection="1">
      <alignment vertical="center"/>
      <protection/>
    </xf>
    <xf numFmtId="0" fontId="17" fillId="0" borderId="28"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11" fillId="0" borderId="5" xfId="0" applyFont="1" applyFill="1" applyBorder="1" applyAlignment="1" applyProtection="1">
      <alignment vertical="center"/>
      <protection/>
    </xf>
    <xf numFmtId="0" fontId="11" fillId="0" borderId="6" xfId="0" applyFont="1" applyFill="1" applyBorder="1" applyAlignment="1" applyProtection="1">
      <alignment vertical="center"/>
      <protection/>
    </xf>
    <xf numFmtId="0" fontId="17" fillId="0" borderId="30" xfId="0" applyFont="1" applyFill="1" applyBorder="1" applyAlignment="1" applyProtection="1">
      <alignment vertical="top" wrapText="1"/>
      <protection/>
    </xf>
    <xf numFmtId="0" fontId="17" fillId="0" borderId="31" xfId="0" applyFont="1" applyFill="1" applyBorder="1" applyAlignment="1" applyProtection="1">
      <alignment vertical="top" wrapText="1"/>
      <protection/>
    </xf>
    <xf numFmtId="0" fontId="14" fillId="0" borderId="5" xfId="0" applyNumberFormat="1" applyFont="1" applyFill="1" applyBorder="1" applyAlignment="1" applyProtection="1">
      <alignment horizontal="center" vertical="center"/>
      <protection locked="0"/>
    </xf>
    <xf numFmtId="0" fontId="14" fillId="0" borderId="11" xfId="0" applyFont="1" applyBorder="1" applyAlignment="1" applyProtection="1">
      <alignment vertical="center"/>
      <protection locked="0"/>
    </xf>
    <xf numFmtId="0" fontId="25" fillId="0" borderId="5" xfId="19" applyNumberFormat="1" applyFont="1" applyFill="1" applyBorder="1" applyAlignment="1" applyProtection="1">
      <alignment horizontal="left" vertical="center"/>
      <protection locked="0"/>
    </xf>
    <xf numFmtId="0" fontId="17" fillId="0" borderId="6" xfId="0" applyNumberFormat="1" applyFont="1" applyFill="1" applyBorder="1" applyAlignment="1" applyProtection="1">
      <alignment horizontal="left" vertical="center"/>
      <protection locked="0"/>
    </xf>
    <xf numFmtId="0" fontId="17" fillId="0" borderId="11" xfId="0" applyNumberFormat="1" applyFont="1" applyFill="1" applyBorder="1" applyAlignment="1" applyProtection="1">
      <alignment horizontal="left" vertical="center"/>
      <protection locked="0"/>
    </xf>
    <xf numFmtId="0" fontId="17" fillId="0" borderId="5" xfId="0" applyNumberFormat="1" applyFont="1" applyFill="1" applyBorder="1" applyAlignment="1" applyProtection="1">
      <alignment horizontal="left" vertical="center"/>
      <protection locked="0"/>
    </xf>
    <xf numFmtId="0" fontId="3" fillId="0" borderId="5" xfId="19" applyNumberFormat="1" applyFill="1" applyBorder="1" applyAlignment="1" applyProtection="1">
      <alignment horizontal="left" vertical="center"/>
      <protection locked="0"/>
    </xf>
    <xf numFmtId="0" fontId="17" fillId="0" borderId="5" xfId="0" applyNumberFormat="1" applyFont="1" applyFill="1" applyBorder="1" applyAlignment="1" applyProtection="1">
      <alignment vertical="center"/>
      <protection/>
    </xf>
    <xf numFmtId="0" fontId="17" fillId="0" borderId="11" xfId="0" applyNumberFormat="1" applyFont="1" applyFill="1" applyBorder="1" applyAlignment="1" applyProtection="1">
      <alignment vertical="center"/>
      <protection/>
    </xf>
    <xf numFmtId="0" fontId="17" fillId="0" borderId="6" xfId="0" applyNumberFormat="1" applyFont="1" applyFill="1" applyBorder="1" applyAlignment="1" applyProtection="1">
      <alignment vertical="center"/>
      <protection/>
    </xf>
    <xf numFmtId="0" fontId="17" fillId="0" borderId="5" xfId="0" applyFont="1" applyFill="1" applyBorder="1" applyAlignment="1" applyProtection="1">
      <alignment horizontal="center" vertical="center"/>
      <protection/>
    </xf>
    <xf numFmtId="0" fontId="0" fillId="0" borderId="11" xfId="0" applyBorder="1" applyAlignment="1">
      <alignment vertical="center"/>
    </xf>
    <xf numFmtId="14" fontId="17" fillId="0" borderId="5" xfId="0" applyNumberFormat="1" applyFont="1" applyFill="1" applyBorder="1" applyAlignment="1" applyProtection="1">
      <alignment horizontal="center" vertical="center"/>
      <protection/>
    </xf>
    <xf numFmtId="0" fontId="17" fillId="0" borderId="0" xfId="34" applyFont="1" applyFill="1" applyBorder="1" applyAlignment="1" applyProtection="1" quotePrefix="1">
      <alignment horizontal="left" vertical="center" wrapText="1"/>
      <protection/>
    </xf>
    <xf numFmtId="0" fontId="6" fillId="0" borderId="0" xfId="0" applyFont="1" applyFill="1" applyAlignment="1">
      <alignment horizontal="left" vertical="center" wrapText="1"/>
    </xf>
    <xf numFmtId="37" fontId="17" fillId="0" borderId="0" xfId="33" applyNumberFormat="1" applyFont="1" applyFill="1" applyBorder="1" applyAlignment="1" applyProtection="1" quotePrefix="1">
      <alignment vertical="center" wrapText="1"/>
      <protection hidden="1"/>
    </xf>
    <xf numFmtId="0" fontId="6" fillId="0" borderId="0" xfId="0" applyFont="1" applyAlignment="1">
      <alignment vertical="center" wrapText="1"/>
    </xf>
    <xf numFmtId="0" fontId="17" fillId="0" borderId="0" xfId="0" applyFont="1" applyFill="1" applyBorder="1" applyAlignment="1" applyProtection="1">
      <alignment vertical="center"/>
      <protection/>
    </xf>
    <xf numFmtId="0" fontId="11" fillId="0" borderId="0" xfId="0" applyFont="1" applyBorder="1" applyAlignment="1">
      <alignment vertical="center"/>
    </xf>
    <xf numFmtId="42" fontId="0" fillId="0" borderId="30" xfId="0" applyNumberFormat="1" applyBorder="1" applyAlignment="1">
      <alignment/>
    </xf>
    <xf numFmtId="0" fontId="0" fillId="0" borderId="32" xfId="0" applyBorder="1" applyAlignment="1">
      <alignment/>
    </xf>
    <xf numFmtId="0" fontId="11" fillId="0" borderId="15" xfId="0" applyFont="1" applyFill="1" applyBorder="1" applyAlignment="1" applyProtection="1">
      <alignment vertical="center"/>
      <protection/>
    </xf>
    <xf numFmtId="0" fontId="11" fillId="0" borderId="8" xfId="0" applyFont="1" applyFill="1" applyBorder="1" applyAlignment="1" applyProtection="1">
      <alignment vertical="center"/>
      <protection/>
    </xf>
    <xf numFmtId="0" fontId="17" fillId="5" borderId="0" xfId="0" applyFont="1" applyFill="1" applyBorder="1" applyAlignment="1" applyProtection="1">
      <alignment vertical="center"/>
      <protection/>
    </xf>
    <xf numFmtId="0" fontId="0" fillId="0" borderId="0" xfId="0" applyBorder="1" applyAlignment="1">
      <alignment/>
    </xf>
    <xf numFmtId="0" fontId="17" fillId="5" borderId="5" xfId="0" applyFont="1" applyFill="1" applyBorder="1" applyAlignment="1" applyProtection="1">
      <alignment horizontal="left" vertical="center"/>
      <protection/>
    </xf>
    <xf numFmtId="0" fontId="0" fillId="0" borderId="6" xfId="0" applyBorder="1" applyAlignment="1">
      <alignment/>
    </xf>
    <xf numFmtId="0" fontId="19" fillId="0" borderId="0" xfId="0" applyFont="1" applyAlignment="1" applyProtection="1">
      <alignment vertical="top" wrapText="1"/>
      <protection/>
    </xf>
    <xf numFmtId="0" fontId="0" fillId="0" borderId="0" xfId="0" applyAlignment="1">
      <alignment vertical="top" wrapText="1"/>
    </xf>
    <xf numFmtId="0" fontId="38" fillId="0" borderId="0" xfId="0" applyFont="1" applyFill="1" applyBorder="1" applyAlignment="1" applyProtection="1">
      <alignment horizontal="left" vertical="center" wrapText="1"/>
      <protection/>
    </xf>
    <xf numFmtId="0" fontId="0" fillId="0" borderId="0" xfId="0" applyBorder="1" applyAlignment="1">
      <alignment vertical="center" wrapText="1"/>
    </xf>
    <xf numFmtId="0" fontId="15" fillId="0" borderId="8" xfId="0" applyFont="1" applyFill="1" applyBorder="1" applyAlignment="1" applyProtection="1">
      <alignment vertical="center"/>
      <protection/>
    </xf>
    <xf numFmtId="0" fontId="0" fillId="0" borderId="8" xfId="0" applyBorder="1" applyAlignment="1">
      <alignment vertical="center"/>
    </xf>
    <xf numFmtId="0" fontId="0" fillId="0" borderId="6" xfId="0" applyBorder="1" applyAlignment="1">
      <alignment vertical="center"/>
    </xf>
    <xf numFmtId="0" fontId="17" fillId="0" borderId="5" xfId="0" applyFont="1" applyFill="1" applyBorder="1" applyAlignment="1" applyProtection="1">
      <alignment vertical="center" wrapText="1"/>
      <protection/>
    </xf>
    <xf numFmtId="0" fontId="11" fillId="0" borderId="6" xfId="0" applyFont="1" applyFill="1" applyBorder="1" applyAlignment="1" applyProtection="1">
      <alignment vertical="center" wrapText="1"/>
      <protection/>
    </xf>
    <xf numFmtId="0" fontId="17" fillId="0" borderId="0" xfId="0" applyNumberFormat="1" applyFont="1" applyAlignment="1" applyProtection="1">
      <alignment vertical="center" wrapText="1"/>
      <protection/>
    </xf>
    <xf numFmtId="0" fontId="17" fillId="0" borderId="7" xfId="0" applyFont="1" applyFill="1" applyBorder="1" applyAlignment="1" applyProtection="1">
      <alignment vertical="center" wrapText="1"/>
      <protection/>
    </xf>
    <xf numFmtId="0" fontId="11" fillId="0" borderId="7" xfId="0" applyFont="1" applyFill="1" applyBorder="1" applyAlignment="1" applyProtection="1">
      <alignment vertical="center" wrapText="1"/>
      <protection/>
    </xf>
    <xf numFmtId="0" fontId="11" fillId="0" borderId="33" xfId="0" applyFont="1" applyFill="1" applyBorder="1" applyAlignment="1" applyProtection="1">
      <alignment vertical="center" wrapText="1"/>
      <protection/>
    </xf>
    <xf numFmtId="0" fontId="17" fillId="0" borderId="9" xfId="0" applyFont="1" applyFill="1" applyBorder="1" applyAlignment="1" applyProtection="1">
      <alignment vertical="center" wrapText="1"/>
      <protection/>
    </xf>
  </cellXfs>
  <cellStyles count="34">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Standaard_Concept nac 2004 ent II" xfId="34"/>
    <cellStyle name="Tabelstandaard" xfId="35"/>
    <cellStyle name="Tabelstandaard financieel" xfId="36"/>
    <cellStyle name="Tabelstandaard negatief" xfId="37"/>
    <cellStyle name="Tabelstandaard Totaal" xfId="38"/>
    <cellStyle name="Tabelstandaard Totaal Negatief" xfId="39"/>
    <cellStyle name="Tabelstandaard Totaal_1077029755_GGZ-01c nacalculatieformulier ribw 2003 versie 040217(1)" xfId="40"/>
    <cellStyle name="Tabelstandaard_1077029755_GGZ-01c nacalculatieformulier ribw 2003 versie 040217(1)" xfId="41"/>
    <cellStyle name="Table  - Opmaakprofiel6" xfId="42"/>
    <cellStyle name="Title  - Opmaakprofiel1" xfId="43"/>
    <cellStyle name="TotCol - Opmaakprofiel5" xfId="44"/>
    <cellStyle name="TotRow - Opmaakprofiel4" xfId="45"/>
    <cellStyle name="Currency" xfId="46"/>
    <cellStyle name="Currency [0]" xfId="47"/>
  </cellStyles>
  <dxfs count="5">
    <dxf>
      <font>
        <color rgb="FFFFFFFF"/>
      </font>
      <fill>
        <patternFill>
          <bgColor rgb="FFE1DCD3"/>
        </patternFill>
      </fill>
      <border/>
    </dxf>
    <dxf>
      <font>
        <color auto="1"/>
      </font>
      <fill>
        <patternFill>
          <bgColor rgb="FFE1DCD3"/>
        </patternFill>
      </fill>
      <border/>
    </dxf>
    <dxf>
      <fill>
        <patternFill>
          <bgColor rgb="FFD7DCEF"/>
        </patternFill>
      </fill>
      <border/>
    </dxf>
    <dxf>
      <fill>
        <patternFill>
          <bgColor rgb="FFFFCC99"/>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E1DC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171450</xdr:rowOff>
    </xdr:from>
    <xdr:to>
      <xdr:col>13</xdr:col>
      <xdr:colOff>0</xdr:colOff>
      <xdr:row>33</xdr:row>
      <xdr:rowOff>0</xdr:rowOff>
    </xdr:to>
    <xdr:sp>
      <xdr:nvSpPr>
        <xdr:cNvPr id="1" name="Rectangle 1"/>
        <xdr:cNvSpPr>
          <a:spLocks/>
        </xdr:cNvSpPr>
      </xdr:nvSpPr>
      <xdr:spPr>
        <a:xfrm>
          <a:off x="10496550" y="352425"/>
          <a:ext cx="0" cy="6105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 name="Group 2"/>
        <xdr:cNvGrpSpPr>
          <a:grpSpLocks/>
        </xdr:cNvGrpSpPr>
      </xdr:nvGrpSpPr>
      <xdr:grpSpPr>
        <a:xfrm>
          <a:off x="10496550" y="6457950"/>
          <a:ext cx="0" cy="0"/>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7" name="Rectangle 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8" name="Group 8"/>
        <xdr:cNvGrpSpPr>
          <a:grpSpLocks/>
        </xdr:cNvGrpSpPr>
      </xdr:nvGrpSpPr>
      <xdr:grpSpPr>
        <a:xfrm>
          <a:off x="10496550" y="6457950"/>
          <a:ext cx="0" cy="0"/>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3" name="Rectangle 1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4" name="Rectangle 1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 name="Rectangle 1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6" name="Rectangle 1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171450</xdr:rowOff>
    </xdr:from>
    <xdr:to>
      <xdr:col>13</xdr:col>
      <xdr:colOff>0</xdr:colOff>
      <xdr:row>33</xdr:row>
      <xdr:rowOff>0</xdr:rowOff>
    </xdr:to>
    <xdr:sp>
      <xdr:nvSpPr>
        <xdr:cNvPr id="17" name="Rectangle 17"/>
        <xdr:cNvSpPr>
          <a:spLocks/>
        </xdr:cNvSpPr>
      </xdr:nvSpPr>
      <xdr:spPr>
        <a:xfrm>
          <a:off x="10496550" y="352425"/>
          <a:ext cx="0" cy="6105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8" name="Rectangle 1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9" name="Rectangle 1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 name="Rectangle 2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1" name="Rectangle 2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2" name="Rectangle 2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3" name="Rectangle 2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4" name="Rectangle 2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 name="Rectangle 2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6" name="Rectangle 2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 name="Rectangle 2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8" name="Rectangle 2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 name="Rectangle 2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0" name="Group 30"/>
        <xdr:cNvGrpSpPr>
          <a:grpSpLocks/>
        </xdr:cNvGrpSpPr>
      </xdr:nvGrpSpPr>
      <xdr:grpSpPr>
        <a:xfrm>
          <a:off x="10496550" y="6457950"/>
          <a:ext cx="0" cy="0"/>
          <a:chOff x="769" y="35"/>
          <a:chExt cx="110" cy="41"/>
        </a:xfrm>
        <a:solidFill>
          <a:srgbClr val="FFFFFF"/>
        </a:solidFill>
      </xdr:grpSpPr>
      <xdr:sp>
        <xdr:nvSpPr>
          <xdr:cNvPr id="31" name="Rectangle 3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4" name="Rectangle 3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5" name="Rectangle 3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6" name="Rectangle 3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7" name="Rectangle 3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8" name="Rectangle 3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9" name="Rectangle 3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0" name="Rectangle 4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1" name="Rectangle 4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2" name="Rectangle 4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3" name="Rectangle 4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4" name="Rectangle 4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5" name="Rectangle 4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 name="Rectangle 4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 name="Rectangle 4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8" name="Rectangle 4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 name="Rectangle 4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0" name="Rectangle 5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 name="Rectangle 5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 name="Rectangle 5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 name="Rectangle 5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 name="Rectangle 5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55" name="Group 55"/>
        <xdr:cNvGrpSpPr>
          <a:grpSpLocks/>
        </xdr:cNvGrpSpPr>
      </xdr:nvGrpSpPr>
      <xdr:grpSpPr>
        <a:xfrm>
          <a:off x="10496550" y="6457950"/>
          <a:ext cx="0" cy="0"/>
          <a:chOff x="769" y="35"/>
          <a:chExt cx="110" cy="41"/>
        </a:xfrm>
        <a:solidFill>
          <a:srgbClr val="FFFFFF"/>
        </a:solidFill>
      </xdr:grpSpPr>
      <xdr:sp>
        <xdr:nvSpPr>
          <xdr:cNvPr id="56" name="Rectangle 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 name="Picture 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 name="Rectangle 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60" name="Rectangle 6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61" name="Group 61"/>
        <xdr:cNvGrpSpPr>
          <a:grpSpLocks/>
        </xdr:cNvGrpSpPr>
      </xdr:nvGrpSpPr>
      <xdr:grpSpPr>
        <a:xfrm>
          <a:off x="10496550" y="6457950"/>
          <a:ext cx="0" cy="0"/>
          <a:chOff x="769" y="35"/>
          <a:chExt cx="110" cy="41"/>
        </a:xfrm>
        <a:solidFill>
          <a:srgbClr val="FFFFFF"/>
        </a:solidFill>
      </xdr:grpSpPr>
      <xdr:sp>
        <xdr:nvSpPr>
          <xdr:cNvPr id="6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66" name="Rectangle 6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67" name="Rectangle 6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68" name="Rectangle 6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69" name="Rectangle 6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70" name="Rectangle 7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71" name="Rectangle 7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72" name="Rectangle 7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73" name="Rectangle 7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74" name="Rectangle 7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75" name="Rectangle 7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76" name="Rectangle 7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77" name="Group 77"/>
        <xdr:cNvGrpSpPr>
          <a:grpSpLocks/>
        </xdr:cNvGrpSpPr>
      </xdr:nvGrpSpPr>
      <xdr:grpSpPr>
        <a:xfrm>
          <a:off x="10496550" y="6457950"/>
          <a:ext cx="0" cy="0"/>
          <a:chOff x="769" y="35"/>
          <a:chExt cx="110" cy="41"/>
        </a:xfrm>
        <a:solidFill>
          <a:srgbClr val="FFFFFF"/>
        </a:solidFill>
      </xdr:grpSpPr>
      <xdr:sp>
        <xdr:nvSpPr>
          <xdr:cNvPr id="7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82" name="Rectangle 8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83" name="Group 83"/>
        <xdr:cNvGrpSpPr>
          <a:grpSpLocks/>
        </xdr:cNvGrpSpPr>
      </xdr:nvGrpSpPr>
      <xdr:grpSpPr>
        <a:xfrm>
          <a:off x="10496550" y="6457950"/>
          <a:ext cx="0" cy="0"/>
          <a:chOff x="769" y="35"/>
          <a:chExt cx="110" cy="41"/>
        </a:xfrm>
        <a:solidFill>
          <a:srgbClr val="FFFFFF"/>
        </a:solidFill>
      </xdr:grpSpPr>
      <xdr:sp>
        <xdr:nvSpPr>
          <xdr:cNvPr id="84" name="Rectangle 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 name="Picture 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 name="Rectangle 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88" name="Rectangle 8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89" name="Rectangle 8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0" name="Rectangle 9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1" name="Rectangle 9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2" name="Rectangle 9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3" name="Rectangle 9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4" name="Rectangle 9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5" name="Rectangle 9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6" name="Rectangle 9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97" name="Rectangle 9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98" name="Group 98"/>
        <xdr:cNvGrpSpPr>
          <a:grpSpLocks/>
        </xdr:cNvGrpSpPr>
      </xdr:nvGrpSpPr>
      <xdr:grpSpPr>
        <a:xfrm>
          <a:off x="10496550" y="6457950"/>
          <a:ext cx="0" cy="0"/>
          <a:chOff x="769" y="35"/>
          <a:chExt cx="110" cy="41"/>
        </a:xfrm>
        <a:solidFill>
          <a:srgbClr val="FFFFFF"/>
        </a:solidFill>
      </xdr:grpSpPr>
      <xdr:sp>
        <xdr:nvSpPr>
          <xdr:cNvPr id="99" name="Rectangle 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 name="Rectangle 1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 name="Picture 1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2" name="Rectangle 1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03" name="Rectangle 10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04" name="Group 104"/>
        <xdr:cNvGrpSpPr>
          <a:grpSpLocks/>
        </xdr:cNvGrpSpPr>
      </xdr:nvGrpSpPr>
      <xdr:grpSpPr>
        <a:xfrm>
          <a:off x="10496550" y="6457950"/>
          <a:ext cx="0" cy="0"/>
          <a:chOff x="769" y="35"/>
          <a:chExt cx="110" cy="41"/>
        </a:xfrm>
        <a:solidFill>
          <a:srgbClr val="FFFFFF"/>
        </a:solidFill>
      </xdr:grpSpPr>
      <xdr:sp>
        <xdr:nvSpPr>
          <xdr:cNvPr id="105" name="Rectangle 1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 name="Rectangle 1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7" name="Picture 1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8" name="Rectangle 1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09" name="Rectangle 10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0" name="Rectangle 11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1" name="Rectangle 11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2" name="Rectangle 11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3" name="Rectangle 11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4" name="Rectangle 11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5" name="Rectangle 11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6" name="Rectangle 11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17" name="Rectangle 11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18" name="Group 118"/>
        <xdr:cNvGrpSpPr>
          <a:grpSpLocks/>
        </xdr:cNvGrpSpPr>
      </xdr:nvGrpSpPr>
      <xdr:grpSpPr>
        <a:xfrm>
          <a:off x="10496550" y="6457950"/>
          <a:ext cx="0" cy="0"/>
          <a:chOff x="769" y="35"/>
          <a:chExt cx="110" cy="41"/>
        </a:xfrm>
        <a:solidFill>
          <a:srgbClr val="FFFFFF"/>
        </a:solidFill>
      </xdr:grpSpPr>
      <xdr:sp>
        <xdr:nvSpPr>
          <xdr:cNvPr id="119" name="Rectangle 1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1" name="Picture 1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2" name="Rectangle 1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23" name="Rectangle 12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24" name="Group 124"/>
        <xdr:cNvGrpSpPr>
          <a:grpSpLocks/>
        </xdr:cNvGrpSpPr>
      </xdr:nvGrpSpPr>
      <xdr:grpSpPr>
        <a:xfrm>
          <a:off x="10496550" y="6457950"/>
          <a:ext cx="0" cy="0"/>
          <a:chOff x="769" y="35"/>
          <a:chExt cx="110" cy="41"/>
        </a:xfrm>
        <a:solidFill>
          <a:srgbClr val="FFFFFF"/>
        </a:solidFill>
      </xdr:grpSpPr>
      <xdr:sp>
        <xdr:nvSpPr>
          <xdr:cNvPr id="125" name="Rectangle 1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Rectangle 1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7" name="Picture 1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8" name="Rectangle 1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29" name="Rectangle 12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0" name="Rectangle 13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1" name="Rectangle 13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2" name="Rectangle 13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3" name="Rectangle 13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4" name="Rectangle 13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5" name="Rectangle 13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6" name="Rectangle 13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37" name="Rectangle 13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38" name="Group 138"/>
        <xdr:cNvGrpSpPr>
          <a:grpSpLocks/>
        </xdr:cNvGrpSpPr>
      </xdr:nvGrpSpPr>
      <xdr:grpSpPr>
        <a:xfrm>
          <a:off x="10496550" y="6457950"/>
          <a:ext cx="0" cy="0"/>
          <a:chOff x="769" y="35"/>
          <a:chExt cx="110" cy="41"/>
        </a:xfrm>
        <a:solidFill>
          <a:srgbClr val="FFFFFF"/>
        </a:solidFill>
      </xdr:grpSpPr>
      <xdr:sp>
        <xdr:nvSpPr>
          <xdr:cNvPr id="139" name="Rectangle 13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1" name="Picture 14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2" name="Rectangle 14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43" name="Rectangle 14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44" name="Group 144"/>
        <xdr:cNvGrpSpPr>
          <a:grpSpLocks/>
        </xdr:cNvGrpSpPr>
      </xdr:nvGrpSpPr>
      <xdr:grpSpPr>
        <a:xfrm>
          <a:off x="10496550" y="6457950"/>
          <a:ext cx="0" cy="0"/>
          <a:chOff x="769" y="35"/>
          <a:chExt cx="110" cy="41"/>
        </a:xfrm>
        <a:solidFill>
          <a:srgbClr val="FFFFFF"/>
        </a:solidFill>
      </xdr:grpSpPr>
      <xdr:sp>
        <xdr:nvSpPr>
          <xdr:cNvPr id="145" name="Rectangle 1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7" name="Picture 1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8" name="Rectangle 1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49" name="Rectangle 14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0" name="Rectangle 15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1" name="Rectangle 15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2" name="Rectangle 15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3" name="Rectangle 15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4" name="Rectangle 15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5" name="Rectangle 15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6" name="Rectangle 15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57" name="Rectangle 15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58" name="Group 158"/>
        <xdr:cNvGrpSpPr>
          <a:grpSpLocks/>
        </xdr:cNvGrpSpPr>
      </xdr:nvGrpSpPr>
      <xdr:grpSpPr>
        <a:xfrm>
          <a:off x="10496550" y="6457950"/>
          <a:ext cx="0" cy="0"/>
          <a:chOff x="769" y="35"/>
          <a:chExt cx="110" cy="41"/>
        </a:xfrm>
        <a:solidFill>
          <a:srgbClr val="FFFFFF"/>
        </a:solidFill>
      </xdr:grpSpPr>
      <xdr:sp>
        <xdr:nvSpPr>
          <xdr:cNvPr id="159" name="Rectangle 1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0" name="Rectangle 1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1" name="Picture 1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2" name="Rectangle 1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63" name="Rectangle 16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64" name="Group 164"/>
        <xdr:cNvGrpSpPr>
          <a:grpSpLocks/>
        </xdr:cNvGrpSpPr>
      </xdr:nvGrpSpPr>
      <xdr:grpSpPr>
        <a:xfrm>
          <a:off x="10496550" y="6457950"/>
          <a:ext cx="0" cy="0"/>
          <a:chOff x="769" y="35"/>
          <a:chExt cx="110" cy="41"/>
        </a:xfrm>
        <a:solidFill>
          <a:srgbClr val="FFFFFF"/>
        </a:solidFill>
      </xdr:grpSpPr>
      <xdr:sp>
        <xdr:nvSpPr>
          <xdr:cNvPr id="165" name="Rectangle 1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6" name="Rectangle 1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7" name="Picture 1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8" name="Rectangle 1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69" name="Rectangle 16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0" name="Rectangle 17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1" name="Rectangle 17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2" name="Rectangle 17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3" name="Rectangle 17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4" name="Rectangle 17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5" name="Rectangle 17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6" name="Rectangle 17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7" name="Rectangle 17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8" name="Rectangle 17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79" name="Rectangle 17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80" name="Rectangle 18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81" name="Rectangle 18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82" name="Rectangle 18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83" name="Rectangle 18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84" name="Rectangle 18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85" name="Rectangle 18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86" name="Group 186"/>
        <xdr:cNvGrpSpPr>
          <a:grpSpLocks/>
        </xdr:cNvGrpSpPr>
      </xdr:nvGrpSpPr>
      <xdr:grpSpPr>
        <a:xfrm>
          <a:off x="10496550" y="6457950"/>
          <a:ext cx="0" cy="0"/>
          <a:chOff x="769" y="35"/>
          <a:chExt cx="110" cy="41"/>
        </a:xfrm>
        <a:solidFill>
          <a:srgbClr val="FFFFFF"/>
        </a:solidFill>
      </xdr:grpSpPr>
      <xdr:sp>
        <xdr:nvSpPr>
          <xdr:cNvPr id="187" name="Rectangle 1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8" name="Rectangle 1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9" name="Picture 1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0" name="Rectangle 1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91" name="Rectangle 19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192" name="Group 192"/>
        <xdr:cNvGrpSpPr>
          <a:grpSpLocks/>
        </xdr:cNvGrpSpPr>
      </xdr:nvGrpSpPr>
      <xdr:grpSpPr>
        <a:xfrm>
          <a:off x="10496550" y="6457950"/>
          <a:ext cx="0" cy="0"/>
          <a:chOff x="769" y="35"/>
          <a:chExt cx="110" cy="41"/>
        </a:xfrm>
        <a:solidFill>
          <a:srgbClr val="FFFFFF"/>
        </a:solidFill>
      </xdr:grpSpPr>
      <xdr:sp>
        <xdr:nvSpPr>
          <xdr:cNvPr id="193" name="Rectangle 1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4" name="Rectangle 1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5" name="Picture 1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6" name="Rectangle 1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197" name="Rectangle 19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98" name="Rectangle 19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199" name="Rectangle 19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0" name="Rectangle 20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1" name="Rectangle 20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2" name="Rectangle 20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3" name="Rectangle 20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4" name="Rectangle 20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5" name="Rectangle 20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6" name="Rectangle 20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07" name="Rectangle 20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08" name="Group 208"/>
        <xdr:cNvGrpSpPr>
          <a:grpSpLocks/>
        </xdr:cNvGrpSpPr>
      </xdr:nvGrpSpPr>
      <xdr:grpSpPr>
        <a:xfrm>
          <a:off x="10496550" y="6457950"/>
          <a:ext cx="0" cy="0"/>
          <a:chOff x="769" y="35"/>
          <a:chExt cx="110" cy="41"/>
        </a:xfrm>
        <a:solidFill>
          <a:srgbClr val="FFFFFF"/>
        </a:solidFill>
      </xdr:grpSpPr>
      <xdr:sp>
        <xdr:nvSpPr>
          <xdr:cNvPr id="209" name="Rectangle 20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0" name="Rectangle 2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11" name="Picture 2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12" name="Rectangle 2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13" name="Rectangle 21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14" name="Rectangle 21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15" name="Rectangle 21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16" name="Rectangle 21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17" name="Rectangle 21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18" name="Rectangle 21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19" name="Rectangle 21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20" name="Rectangle 22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21" name="Rectangle 22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22" name="Group 222"/>
        <xdr:cNvGrpSpPr>
          <a:grpSpLocks/>
        </xdr:cNvGrpSpPr>
      </xdr:nvGrpSpPr>
      <xdr:grpSpPr>
        <a:xfrm>
          <a:off x="10496550" y="6457950"/>
          <a:ext cx="0" cy="0"/>
          <a:chOff x="769" y="35"/>
          <a:chExt cx="110" cy="41"/>
        </a:xfrm>
        <a:solidFill>
          <a:srgbClr val="FFFFFF"/>
        </a:solidFill>
      </xdr:grpSpPr>
      <xdr:sp>
        <xdr:nvSpPr>
          <xdr:cNvPr id="223" name="Rectangle 2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24" name="Rectangle 2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5" name="Picture 2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26" name="Rectangle 2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27" name="Rectangle 22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28" name="Group 228"/>
        <xdr:cNvGrpSpPr>
          <a:grpSpLocks/>
        </xdr:cNvGrpSpPr>
      </xdr:nvGrpSpPr>
      <xdr:grpSpPr>
        <a:xfrm>
          <a:off x="10496550" y="6457950"/>
          <a:ext cx="0" cy="0"/>
          <a:chOff x="769" y="35"/>
          <a:chExt cx="110" cy="41"/>
        </a:xfrm>
        <a:solidFill>
          <a:srgbClr val="FFFFFF"/>
        </a:solidFill>
      </xdr:grpSpPr>
      <xdr:sp>
        <xdr:nvSpPr>
          <xdr:cNvPr id="229" name="Rectangle 2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0" name="Rectangle 2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31" name="Picture 2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2" name="Rectangle 2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33" name="Rectangle 23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34" name="Rectangle 23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35" name="Rectangle 23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36" name="Rectangle 23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37" name="Rectangle 23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38" name="Rectangle 23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39" name="Rectangle 23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40" name="Rectangle 24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41" name="Rectangle 24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42" name="Rectangle 24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43" name="Rectangle 24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44" name="Group 244"/>
        <xdr:cNvGrpSpPr>
          <a:grpSpLocks/>
        </xdr:cNvGrpSpPr>
      </xdr:nvGrpSpPr>
      <xdr:grpSpPr>
        <a:xfrm>
          <a:off x="10496550" y="6457950"/>
          <a:ext cx="0" cy="0"/>
          <a:chOff x="769" y="35"/>
          <a:chExt cx="110" cy="41"/>
        </a:xfrm>
        <a:solidFill>
          <a:srgbClr val="FFFFFF"/>
        </a:solidFill>
      </xdr:grpSpPr>
      <xdr:sp>
        <xdr:nvSpPr>
          <xdr:cNvPr id="245" name="Rectangle 2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6" name="Rectangle 2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7" name="Picture 2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48" name="Rectangle 2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49" name="Rectangle 24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0" name="Rectangle 25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1" name="Rectangle 25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2" name="Rectangle 25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3" name="Rectangle 25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4" name="Rectangle 25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5" name="Rectangle 25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6" name="Rectangle 25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57" name="Rectangle 25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58" name="Group 258"/>
        <xdr:cNvGrpSpPr>
          <a:grpSpLocks/>
        </xdr:cNvGrpSpPr>
      </xdr:nvGrpSpPr>
      <xdr:grpSpPr>
        <a:xfrm>
          <a:off x="10496550" y="6457950"/>
          <a:ext cx="0" cy="0"/>
          <a:chOff x="769" y="35"/>
          <a:chExt cx="110" cy="41"/>
        </a:xfrm>
        <a:solidFill>
          <a:srgbClr val="FFFFFF"/>
        </a:solidFill>
      </xdr:grpSpPr>
      <xdr:sp>
        <xdr:nvSpPr>
          <xdr:cNvPr id="259" name="Rectangle 2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0" name="Rectangle 2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1" name="Picture 2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2" name="Rectangle 2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63" name="Rectangle 26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64" name="Group 264"/>
        <xdr:cNvGrpSpPr>
          <a:grpSpLocks/>
        </xdr:cNvGrpSpPr>
      </xdr:nvGrpSpPr>
      <xdr:grpSpPr>
        <a:xfrm>
          <a:off x="10496550" y="6457950"/>
          <a:ext cx="0" cy="0"/>
          <a:chOff x="769" y="35"/>
          <a:chExt cx="110" cy="41"/>
        </a:xfrm>
        <a:solidFill>
          <a:srgbClr val="FFFFFF"/>
        </a:solidFill>
      </xdr:grpSpPr>
      <xdr:sp>
        <xdr:nvSpPr>
          <xdr:cNvPr id="265" name="Rectangle 2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6" name="Rectangle 2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7" name="Picture 2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8" name="Rectangle 2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69" name="Rectangle 26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0" name="Rectangle 27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1" name="Rectangle 27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2" name="Rectangle 27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3" name="Rectangle 27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4" name="Rectangle 27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5" name="Rectangle 27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6" name="Rectangle 27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77" name="Rectangle 27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78" name="Group 278"/>
        <xdr:cNvGrpSpPr>
          <a:grpSpLocks/>
        </xdr:cNvGrpSpPr>
      </xdr:nvGrpSpPr>
      <xdr:grpSpPr>
        <a:xfrm>
          <a:off x="10496550" y="6457950"/>
          <a:ext cx="0" cy="0"/>
          <a:chOff x="769" y="35"/>
          <a:chExt cx="110" cy="41"/>
        </a:xfrm>
        <a:solidFill>
          <a:srgbClr val="FFFFFF"/>
        </a:solidFill>
      </xdr:grpSpPr>
      <xdr:sp>
        <xdr:nvSpPr>
          <xdr:cNvPr id="279" name="Rectangle 27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0" name="Rectangle 28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1" name="Picture 28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2" name="Rectangle 28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83" name="Rectangle 28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84" name="Group 284"/>
        <xdr:cNvGrpSpPr>
          <a:grpSpLocks/>
        </xdr:cNvGrpSpPr>
      </xdr:nvGrpSpPr>
      <xdr:grpSpPr>
        <a:xfrm>
          <a:off x="10496550" y="6457950"/>
          <a:ext cx="0" cy="0"/>
          <a:chOff x="769" y="35"/>
          <a:chExt cx="110" cy="41"/>
        </a:xfrm>
        <a:solidFill>
          <a:srgbClr val="FFFFFF"/>
        </a:solidFill>
      </xdr:grpSpPr>
      <xdr:sp>
        <xdr:nvSpPr>
          <xdr:cNvPr id="285" name="Rectangle 2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6" name="Rectangle 2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7" name="Picture 2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8" name="Rectangle 2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289" name="Rectangle 28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0" name="Rectangle 29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1" name="Rectangle 29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2" name="Rectangle 29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3" name="Rectangle 29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4" name="Rectangle 29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5" name="Rectangle 29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6" name="Rectangle 29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297" name="Rectangle 29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298" name="Group 298"/>
        <xdr:cNvGrpSpPr>
          <a:grpSpLocks/>
        </xdr:cNvGrpSpPr>
      </xdr:nvGrpSpPr>
      <xdr:grpSpPr>
        <a:xfrm>
          <a:off x="10496550" y="6457950"/>
          <a:ext cx="0" cy="0"/>
          <a:chOff x="769" y="35"/>
          <a:chExt cx="110" cy="41"/>
        </a:xfrm>
        <a:solidFill>
          <a:srgbClr val="FFFFFF"/>
        </a:solidFill>
      </xdr:grpSpPr>
      <xdr:sp>
        <xdr:nvSpPr>
          <xdr:cNvPr id="299" name="Rectangle 2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0" name="Rectangle 3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1" name="Picture 3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2" name="Rectangle 3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03" name="Rectangle 30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04" name="Group 304"/>
        <xdr:cNvGrpSpPr>
          <a:grpSpLocks/>
        </xdr:cNvGrpSpPr>
      </xdr:nvGrpSpPr>
      <xdr:grpSpPr>
        <a:xfrm>
          <a:off x="10496550" y="6457950"/>
          <a:ext cx="0" cy="0"/>
          <a:chOff x="769" y="35"/>
          <a:chExt cx="110" cy="41"/>
        </a:xfrm>
        <a:solidFill>
          <a:srgbClr val="FFFFFF"/>
        </a:solidFill>
      </xdr:grpSpPr>
      <xdr:sp>
        <xdr:nvSpPr>
          <xdr:cNvPr id="305" name="Rectangle 3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6" name="Rectangle 3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7" name="Picture 3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8" name="Rectangle 3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09" name="Rectangle 30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0" name="Rectangle 31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1" name="Rectangle 31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2" name="Rectangle 31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3" name="Rectangle 31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4" name="Rectangle 31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5" name="Rectangle 31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6" name="Rectangle 31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17" name="Rectangle 31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18" name="Group 318"/>
        <xdr:cNvGrpSpPr>
          <a:grpSpLocks/>
        </xdr:cNvGrpSpPr>
      </xdr:nvGrpSpPr>
      <xdr:grpSpPr>
        <a:xfrm>
          <a:off x="10496550" y="6457950"/>
          <a:ext cx="0" cy="0"/>
          <a:chOff x="769" y="35"/>
          <a:chExt cx="110" cy="41"/>
        </a:xfrm>
        <a:solidFill>
          <a:srgbClr val="FFFFFF"/>
        </a:solidFill>
      </xdr:grpSpPr>
      <xdr:sp>
        <xdr:nvSpPr>
          <xdr:cNvPr id="319" name="Rectangle 3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0" name="Rectangle 3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1" name="Picture 3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2" name="Rectangle 3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23" name="Rectangle 32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24" name="Group 324"/>
        <xdr:cNvGrpSpPr>
          <a:grpSpLocks/>
        </xdr:cNvGrpSpPr>
      </xdr:nvGrpSpPr>
      <xdr:grpSpPr>
        <a:xfrm>
          <a:off x="10496550" y="6457950"/>
          <a:ext cx="0" cy="0"/>
          <a:chOff x="769" y="35"/>
          <a:chExt cx="110" cy="41"/>
        </a:xfrm>
        <a:solidFill>
          <a:srgbClr val="FFFFFF"/>
        </a:solidFill>
      </xdr:grpSpPr>
      <xdr:sp>
        <xdr:nvSpPr>
          <xdr:cNvPr id="325" name="Rectangle 3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6" name="Rectangle 3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7" name="Picture 3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8" name="Rectangle 3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29" name="Rectangle 32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0" name="Rectangle 33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1" name="Rectangle 33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2" name="Rectangle 33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3" name="Rectangle 33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4" name="Rectangle 33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5" name="Rectangle 33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6" name="Rectangle 33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7" name="Rectangle 33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8" name="Rectangle 33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39" name="Rectangle 33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40" name="Rectangle 34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41" name="Rectangle 34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42" name="Rectangle 34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43" name="Rectangle 34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44" name="Rectangle 34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45" name="Rectangle 34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46" name="Group 346"/>
        <xdr:cNvGrpSpPr>
          <a:grpSpLocks/>
        </xdr:cNvGrpSpPr>
      </xdr:nvGrpSpPr>
      <xdr:grpSpPr>
        <a:xfrm>
          <a:off x="10496550" y="6457950"/>
          <a:ext cx="0" cy="0"/>
          <a:chOff x="769" y="35"/>
          <a:chExt cx="110" cy="41"/>
        </a:xfrm>
        <a:solidFill>
          <a:srgbClr val="FFFFFF"/>
        </a:solidFill>
      </xdr:grpSpPr>
      <xdr:sp>
        <xdr:nvSpPr>
          <xdr:cNvPr id="347" name="Rectangle 3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8" name="Rectangle 3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9" name="Picture 3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0" name="Rectangle 3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51" name="Rectangle 35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52" name="Group 352"/>
        <xdr:cNvGrpSpPr>
          <a:grpSpLocks/>
        </xdr:cNvGrpSpPr>
      </xdr:nvGrpSpPr>
      <xdr:grpSpPr>
        <a:xfrm>
          <a:off x="10496550" y="6457950"/>
          <a:ext cx="0" cy="0"/>
          <a:chOff x="769" y="35"/>
          <a:chExt cx="110" cy="41"/>
        </a:xfrm>
        <a:solidFill>
          <a:srgbClr val="FFFFFF"/>
        </a:solidFill>
      </xdr:grpSpPr>
      <xdr:sp>
        <xdr:nvSpPr>
          <xdr:cNvPr id="353" name="Rectangle 3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54" name="Rectangle 3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55" name="Picture 3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6" name="Rectangle 3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57" name="Rectangle 35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58" name="Rectangle 35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59" name="Rectangle 35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60" name="Rectangle 36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61" name="Rectangle 36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62" name="Rectangle 36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63" name="Rectangle 36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64" name="Rectangle 36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65" name="Rectangle 36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66" name="Group 366"/>
        <xdr:cNvGrpSpPr>
          <a:grpSpLocks/>
        </xdr:cNvGrpSpPr>
      </xdr:nvGrpSpPr>
      <xdr:grpSpPr>
        <a:xfrm>
          <a:off x="10496550" y="6457950"/>
          <a:ext cx="0" cy="0"/>
          <a:chOff x="769" y="35"/>
          <a:chExt cx="110" cy="41"/>
        </a:xfrm>
        <a:solidFill>
          <a:srgbClr val="FFFFFF"/>
        </a:solidFill>
      </xdr:grpSpPr>
      <xdr:sp>
        <xdr:nvSpPr>
          <xdr:cNvPr id="367" name="Rectangle 36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8" name="Rectangle 36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69" name="Picture 36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0" name="Rectangle 37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71" name="Rectangle 37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72" name="Group 372"/>
        <xdr:cNvGrpSpPr>
          <a:grpSpLocks/>
        </xdr:cNvGrpSpPr>
      </xdr:nvGrpSpPr>
      <xdr:grpSpPr>
        <a:xfrm>
          <a:off x="10496550" y="6457950"/>
          <a:ext cx="0" cy="0"/>
          <a:chOff x="769" y="35"/>
          <a:chExt cx="110" cy="41"/>
        </a:xfrm>
        <a:solidFill>
          <a:srgbClr val="FFFFFF"/>
        </a:solidFill>
      </xdr:grpSpPr>
      <xdr:sp>
        <xdr:nvSpPr>
          <xdr:cNvPr id="373" name="Rectangle 37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4" name="Rectangle 37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5" name="Picture 37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6" name="Rectangle 37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77" name="Rectangle 37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78" name="Rectangle 37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79" name="Rectangle 37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80" name="Rectangle 38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81" name="Rectangle 38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82" name="Rectangle 38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83" name="Rectangle 38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84" name="Rectangle 38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85" name="Rectangle 38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86" name="Group 386"/>
        <xdr:cNvGrpSpPr>
          <a:grpSpLocks/>
        </xdr:cNvGrpSpPr>
      </xdr:nvGrpSpPr>
      <xdr:grpSpPr>
        <a:xfrm>
          <a:off x="10496550" y="6457950"/>
          <a:ext cx="0" cy="0"/>
          <a:chOff x="769" y="35"/>
          <a:chExt cx="110" cy="41"/>
        </a:xfrm>
        <a:solidFill>
          <a:srgbClr val="FFFFFF"/>
        </a:solidFill>
      </xdr:grpSpPr>
      <xdr:sp>
        <xdr:nvSpPr>
          <xdr:cNvPr id="387" name="Rectangle 3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8" name="Rectangle 3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9" name="Picture 3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0" name="Rectangle 3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91" name="Rectangle 39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392" name="Group 392"/>
        <xdr:cNvGrpSpPr>
          <a:grpSpLocks/>
        </xdr:cNvGrpSpPr>
      </xdr:nvGrpSpPr>
      <xdr:grpSpPr>
        <a:xfrm>
          <a:off x="10496550" y="6457950"/>
          <a:ext cx="0" cy="0"/>
          <a:chOff x="769" y="35"/>
          <a:chExt cx="110" cy="41"/>
        </a:xfrm>
        <a:solidFill>
          <a:srgbClr val="FFFFFF"/>
        </a:solidFill>
      </xdr:grpSpPr>
      <xdr:sp>
        <xdr:nvSpPr>
          <xdr:cNvPr id="393" name="Rectangle 3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4" name="Rectangle 3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5" name="Picture 3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6" name="Rectangle 3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397" name="Rectangle 39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98" name="Rectangle 39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399" name="Rectangle 39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00" name="Rectangle 40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01" name="Rectangle 40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02" name="Rectangle 40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03" name="Rectangle 40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04" name="Rectangle 40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05" name="Rectangle 40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406" name="Group 406"/>
        <xdr:cNvGrpSpPr>
          <a:grpSpLocks/>
        </xdr:cNvGrpSpPr>
      </xdr:nvGrpSpPr>
      <xdr:grpSpPr>
        <a:xfrm>
          <a:off x="10496550" y="6457950"/>
          <a:ext cx="0" cy="0"/>
          <a:chOff x="769" y="35"/>
          <a:chExt cx="110" cy="41"/>
        </a:xfrm>
        <a:solidFill>
          <a:srgbClr val="FFFFFF"/>
        </a:solidFill>
      </xdr:grpSpPr>
      <xdr:sp>
        <xdr:nvSpPr>
          <xdr:cNvPr id="407" name="Rectangle 40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8" name="Rectangle 40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9" name="Picture 40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0" name="Rectangle 4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411" name="Rectangle 41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412" name="Group 412"/>
        <xdr:cNvGrpSpPr>
          <a:grpSpLocks/>
        </xdr:cNvGrpSpPr>
      </xdr:nvGrpSpPr>
      <xdr:grpSpPr>
        <a:xfrm>
          <a:off x="10496550" y="6457950"/>
          <a:ext cx="0" cy="0"/>
          <a:chOff x="769" y="35"/>
          <a:chExt cx="110" cy="41"/>
        </a:xfrm>
        <a:solidFill>
          <a:srgbClr val="FFFFFF"/>
        </a:solidFill>
      </xdr:grpSpPr>
      <xdr:sp>
        <xdr:nvSpPr>
          <xdr:cNvPr id="413" name="Rectangle 4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4" name="Rectangle 4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15" name="Picture 4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6" name="Rectangle 4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417" name="Rectangle 41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18" name="Rectangle 41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19" name="Rectangle 41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20" name="Rectangle 42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21" name="Rectangle 42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22" name="Rectangle 42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23" name="Rectangle 42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24" name="Rectangle 42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25" name="Rectangle 42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426" name="Group 426"/>
        <xdr:cNvGrpSpPr>
          <a:grpSpLocks/>
        </xdr:cNvGrpSpPr>
      </xdr:nvGrpSpPr>
      <xdr:grpSpPr>
        <a:xfrm>
          <a:off x="10496550" y="6457950"/>
          <a:ext cx="0" cy="0"/>
          <a:chOff x="769" y="35"/>
          <a:chExt cx="110" cy="41"/>
        </a:xfrm>
        <a:solidFill>
          <a:srgbClr val="FFFFFF"/>
        </a:solidFill>
      </xdr:grpSpPr>
      <xdr:sp>
        <xdr:nvSpPr>
          <xdr:cNvPr id="427" name="Rectangle 4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Rectangle 4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9" name="Picture 4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0" name="Rectangle 4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431" name="Rectangle 43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432" name="Group 432"/>
        <xdr:cNvGrpSpPr>
          <a:grpSpLocks/>
        </xdr:cNvGrpSpPr>
      </xdr:nvGrpSpPr>
      <xdr:grpSpPr>
        <a:xfrm>
          <a:off x="10496550" y="6457950"/>
          <a:ext cx="0" cy="0"/>
          <a:chOff x="769" y="35"/>
          <a:chExt cx="110" cy="41"/>
        </a:xfrm>
        <a:solidFill>
          <a:srgbClr val="FFFFFF"/>
        </a:solidFill>
      </xdr:grpSpPr>
      <xdr:sp>
        <xdr:nvSpPr>
          <xdr:cNvPr id="433" name="Rectangle 4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4" name="Rectangle 4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5" name="Picture 4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6" name="Rectangle 4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437" name="Rectangle 43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38" name="Rectangle 43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39" name="Rectangle 43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40" name="Rectangle 44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41" name="Rectangle 44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42" name="Rectangle 44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43" name="Rectangle 44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44" name="Rectangle 44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45" name="Rectangle 44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446" name="Group 446"/>
        <xdr:cNvGrpSpPr>
          <a:grpSpLocks/>
        </xdr:cNvGrpSpPr>
      </xdr:nvGrpSpPr>
      <xdr:grpSpPr>
        <a:xfrm>
          <a:off x="10496550" y="6457950"/>
          <a:ext cx="0" cy="0"/>
          <a:chOff x="769" y="35"/>
          <a:chExt cx="110" cy="41"/>
        </a:xfrm>
        <a:solidFill>
          <a:srgbClr val="FFFFFF"/>
        </a:solidFill>
      </xdr:grpSpPr>
      <xdr:sp>
        <xdr:nvSpPr>
          <xdr:cNvPr id="447" name="Rectangle 4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8" name="Rectangle 4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9" name="Picture 4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0" name="Rectangle 4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451" name="Rectangle 45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452" name="Group 452"/>
        <xdr:cNvGrpSpPr>
          <a:grpSpLocks/>
        </xdr:cNvGrpSpPr>
      </xdr:nvGrpSpPr>
      <xdr:grpSpPr>
        <a:xfrm>
          <a:off x="10496550" y="6457950"/>
          <a:ext cx="0" cy="0"/>
          <a:chOff x="769" y="35"/>
          <a:chExt cx="110" cy="41"/>
        </a:xfrm>
        <a:solidFill>
          <a:srgbClr val="FFFFFF"/>
        </a:solidFill>
      </xdr:grpSpPr>
      <xdr:sp>
        <xdr:nvSpPr>
          <xdr:cNvPr id="453" name="Rectangle 4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4" name="Rectangle 4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5" name="Picture 4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6" name="Rectangle 4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457" name="Rectangle 45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58" name="Rectangle 45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59" name="Rectangle 45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0" name="Rectangle 46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1" name="Rectangle 46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2" name="Rectangle 46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3" name="Rectangle 46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4" name="Rectangle 46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5" name="Rectangle 46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6" name="Rectangle 46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7" name="Rectangle 46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8" name="Rectangle 46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69" name="Rectangle 46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0" name="Rectangle 47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1" name="Rectangle 47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2" name="Rectangle 47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3" name="Rectangle 47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4" name="Rectangle 47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5" name="Rectangle 47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6" name="Rectangle 47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7" name="Rectangle 47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8" name="Rectangle 47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79" name="Rectangle 47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80" name="Rectangle 48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81" name="Rectangle 48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82" name="Rectangle 48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83" name="Rectangle 48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484" name="Group 484"/>
        <xdr:cNvGrpSpPr>
          <a:grpSpLocks/>
        </xdr:cNvGrpSpPr>
      </xdr:nvGrpSpPr>
      <xdr:grpSpPr>
        <a:xfrm>
          <a:off x="10496550" y="6457950"/>
          <a:ext cx="0" cy="0"/>
          <a:chOff x="769" y="35"/>
          <a:chExt cx="110" cy="41"/>
        </a:xfrm>
        <a:solidFill>
          <a:srgbClr val="FFFFFF"/>
        </a:solidFill>
      </xdr:grpSpPr>
      <xdr:sp>
        <xdr:nvSpPr>
          <xdr:cNvPr id="485" name="Rectangle 4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6" name="Rectangle 4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87" name="Picture 4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88" name="Rectangle 4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489" name="Rectangle 48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0" name="Rectangle 49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1" name="Rectangle 49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2" name="Rectangle 49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3" name="Rectangle 49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4" name="Rectangle 49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5" name="Rectangle 49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6" name="Rectangle 49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7" name="Rectangle 49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8" name="Rectangle 49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499" name="Rectangle 49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grpSp>
      <xdr:nvGrpSpPr>
        <xdr:cNvPr id="500" name="Group 500"/>
        <xdr:cNvGrpSpPr>
          <a:grpSpLocks/>
        </xdr:cNvGrpSpPr>
      </xdr:nvGrpSpPr>
      <xdr:grpSpPr>
        <a:xfrm>
          <a:off x="10496550" y="6457950"/>
          <a:ext cx="0" cy="0"/>
          <a:chOff x="769" y="35"/>
          <a:chExt cx="110" cy="41"/>
        </a:xfrm>
        <a:solidFill>
          <a:srgbClr val="FFFFFF"/>
        </a:solidFill>
      </xdr:grpSpPr>
      <xdr:sp>
        <xdr:nvSpPr>
          <xdr:cNvPr id="501" name="Rectangle 50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2" name="Rectangle 50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3" name="Picture 50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04" name="Rectangle 50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33</xdr:row>
      <xdr:rowOff>0</xdr:rowOff>
    </xdr:from>
    <xdr:to>
      <xdr:col>13</xdr:col>
      <xdr:colOff>0</xdr:colOff>
      <xdr:row>33</xdr:row>
      <xdr:rowOff>0</xdr:rowOff>
    </xdr:to>
    <xdr:sp>
      <xdr:nvSpPr>
        <xdr:cNvPr id="505" name="Rectangle 50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06" name="Rectangle 50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07" name="Rectangle 50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08" name="Rectangle 50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09" name="Rectangle 50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0" name="Rectangle 51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1" name="Rectangle 51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2" name="Rectangle 51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3" name="Rectangle 51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4" name="Rectangle 51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5" name="Rectangle 51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6" name="Rectangle 51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7" name="Rectangle 51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8" name="Rectangle 51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19" name="Rectangle 51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0" name="Rectangle 52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1" name="Rectangle 52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2" name="Rectangle 52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3" name="Rectangle 52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4" name="Rectangle 52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5" name="Rectangle 52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6" name="Rectangle 52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7" name="Rectangle 52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8" name="Rectangle 52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29" name="Rectangle 52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0" name="Rectangle 53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1" name="Rectangle 53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2" name="Rectangle 53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3" name="Rectangle 53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4" name="Rectangle 53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5" name="Rectangle 53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6" name="Rectangle 53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7" name="Rectangle 53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8" name="Rectangle 53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39" name="Rectangle 53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0" name="Rectangle 54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1" name="Rectangle 54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2" name="Rectangle 542"/>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3" name="Rectangle 543"/>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4" name="Rectangle 544"/>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5" name="Rectangle 545"/>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6" name="Rectangle 546"/>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7" name="Rectangle 547"/>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8" name="Rectangle 548"/>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49" name="Rectangle 549"/>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50" name="Rectangle 550"/>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0</xdr:rowOff>
    </xdr:from>
    <xdr:to>
      <xdr:col>13</xdr:col>
      <xdr:colOff>0</xdr:colOff>
      <xdr:row>33</xdr:row>
      <xdr:rowOff>0</xdr:rowOff>
    </xdr:to>
    <xdr:sp>
      <xdr:nvSpPr>
        <xdr:cNvPr id="551" name="Rectangle 551"/>
        <xdr:cNvSpPr>
          <a:spLocks/>
        </xdr:cNvSpPr>
      </xdr:nvSpPr>
      <xdr:spPr>
        <a:xfrm>
          <a:off x="10496550" y="645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2" name="Rectangle 552"/>
        <xdr:cNvSpPr>
          <a:spLocks/>
        </xdr:cNvSpPr>
      </xdr:nvSpPr>
      <xdr:spPr>
        <a:xfrm>
          <a:off x="1228725" y="26574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3" name="Rectangle 553"/>
        <xdr:cNvSpPr>
          <a:spLocks/>
        </xdr:cNvSpPr>
      </xdr:nvSpPr>
      <xdr:spPr>
        <a:xfrm>
          <a:off x="1228725" y="26574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4" name="Rectangle 554"/>
        <xdr:cNvSpPr>
          <a:spLocks/>
        </xdr:cNvSpPr>
      </xdr:nvSpPr>
      <xdr:spPr>
        <a:xfrm>
          <a:off x="1228725" y="26574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5" name="Rectangle 555"/>
        <xdr:cNvSpPr>
          <a:spLocks/>
        </xdr:cNvSpPr>
      </xdr:nvSpPr>
      <xdr:spPr>
        <a:xfrm>
          <a:off x="1228725" y="26574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6" name="Rectangle 556"/>
        <xdr:cNvSpPr>
          <a:spLocks/>
        </xdr:cNvSpPr>
      </xdr:nvSpPr>
      <xdr:spPr>
        <a:xfrm>
          <a:off x="1228725" y="26574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7" name="Rectangle 557"/>
        <xdr:cNvSpPr>
          <a:spLocks/>
        </xdr:cNvSpPr>
      </xdr:nvSpPr>
      <xdr:spPr>
        <a:xfrm>
          <a:off x="1228725" y="26574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8" name="Rectangle 559"/>
        <xdr:cNvSpPr>
          <a:spLocks/>
        </xdr:cNvSpPr>
      </xdr:nvSpPr>
      <xdr:spPr>
        <a:xfrm>
          <a:off x="1228725" y="26574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59" name="Rectangle 566"/>
        <xdr:cNvSpPr>
          <a:spLocks/>
        </xdr:cNvSpPr>
      </xdr:nvSpPr>
      <xdr:spPr>
        <a:xfrm>
          <a:off x="11010900" y="352425"/>
          <a:ext cx="112395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560" name="Group 567"/>
        <xdr:cNvGrpSpPr>
          <a:grpSpLocks/>
        </xdr:cNvGrpSpPr>
      </xdr:nvGrpSpPr>
      <xdr:grpSpPr>
        <a:xfrm>
          <a:off x="11725275" y="5762625"/>
          <a:ext cx="0" cy="0"/>
          <a:chOff x="769" y="35"/>
          <a:chExt cx="110" cy="41"/>
        </a:xfrm>
        <a:solidFill>
          <a:srgbClr val="FFFFFF"/>
        </a:solidFill>
      </xdr:grpSpPr>
      <xdr:sp>
        <xdr:nvSpPr>
          <xdr:cNvPr id="561" name="Rectangle 56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2" name="Rectangle 56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3" name="Picture 57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64" name="Rectangle 57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565" name="Rectangle 57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566" name="Group 573"/>
        <xdr:cNvGrpSpPr>
          <a:grpSpLocks/>
        </xdr:cNvGrpSpPr>
      </xdr:nvGrpSpPr>
      <xdr:grpSpPr>
        <a:xfrm>
          <a:off x="11725275" y="5762625"/>
          <a:ext cx="0" cy="0"/>
          <a:chOff x="769" y="35"/>
          <a:chExt cx="110" cy="41"/>
        </a:xfrm>
        <a:solidFill>
          <a:srgbClr val="FFFFFF"/>
        </a:solidFill>
      </xdr:grpSpPr>
      <xdr:sp>
        <xdr:nvSpPr>
          <xdr:cNvPr id="567" name="Rectangle 5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8" name="Rectangle 57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9" name="Picture 57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70" name="Rectangle 57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571" name="Rectangle 57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72" name="Rectangle 57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73" name="Rectangle 58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74" name="Rectangle 58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75" name="Rectangle 582"/>
        <xdr:cNvSpPr>
          <a:spLocks/>
        </xdr:cNvSpPr>
      </xdr:nvSpPr>
      <xdr:spPr>
        <a:xfrm>
          <a:off x="11010900" y="352425"/>
          <a:ext cx="112395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76" name="Rectangle 58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77" name="Rectangle 58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78" name="Rectangle 58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79" name="Rectangle 58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0" name="Rectangle 58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1" name="Rectangle 58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2" name="Rectangle 58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3" name="Rectangle 59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4" name="Rectangle 59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5" name="Rectangle 59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6" name="Rectangle 59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87" name="Rectangle 59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588" name="Group 595"/>
        <xdr:cNvGrpSpPr>
          <a:grpSpLocks/>
        </xdr:cNvGrpSpPr>
      </xdr:nvGrpSpPr>
      <xdr:grpSpPr>
        <a:xfrm>
          <a:off x="11725275" y="5762625"/>
          <a:ext cx="0" cy="0"/>
          <a:chOff x="769" y="35"/>
          <a:chExt cx="110" cy="41"/>
        </a:xfrm>
        <a:solidFill>
          <a:srgbClr val="FFFFFF"/>
        </a:solidFill>
      </xdr:grpSpPr>
      <xdr:sp>
        <xdr:nvSpPr>
          <xdr:cNvPr id="589" name="Rectangle 5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90" name="Rectangle 5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91" name="Picture 5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2" name="Rectangle 5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593" name="Rectangle 60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94" name="Rectangle 60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95" name="Rectangle 60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96" name="Rectangle 60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97" name="Rectangle 60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98" name="Rectangle 60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599" name="Rectangle 60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0" name="Rectangle 60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1" name="Rectangle 60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2" name="Rectangle 60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3" name="Rectangle 61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4" name="Rectangle 61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5" name="Rectangle 61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6" name="Rectangle 61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7" name="Rectangle 61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8" name="Rectangle 61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09" name="Rectangle 61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10" name="Rectangle 61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11" name="Rectangle 61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12" name="Rectangle 61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13" name="Group 620"/>
        <xdr:cNvGrpSpPr>
          <a:grpSpLocks/>
        </xdr:cNvGrpSpPr>
      </xdr:nvGrpSpPr>
      <xdr:grpSpPr>
        <a:xfrm>
          <a:off x="11725275" y="5762625"/>
          <a:ext cx="0" cy="0"/>
          <a:chOff x="769" y="35"/>
          <a:chExt cx="110" cy="41"/>
        </a:xfrm>
        <a:solidFill>
          <a:srgbClr val="FFFFFF"/>
        </a:solidFill>
      </xdr:grpSpPr>
      <xdr:sp>
        <xdr:nvSpPr>
          <xdr:cNvPr id="614" name="Rectangle 62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15" name="Rectangle 62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16" name="Picture 62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17" name="Rectangle 62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18" name="Rectangle 62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19" name="Group 626"/>
        <xdr:cNvGrpSpPr>
          <a:grpSpLocks/>
        </xdr:cNvGrpSpPr>
      </xdr:nvGrpSpPr>
      <xdr:grpSpPr>
        <a:xfrm>
          <a:off x="11725275" y="5762625"/>
          <a:ext cx="0" cy="0"/>
          <a:chOff x="769" y="35"/>
          <a:chExt cx="110" cy="41"/>
        </a:xfrm>
        <a:solidFill>
          <a:srgbClr val="FFFFFF"/>
        </a:solidFill>
      </xdr:grpSpPr>
      <xdr:sp>
        <xdr:nvSpPr>
          <xdr:cNvPr id="620" name="Rectangle 6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21" name="Rectangle 6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22" name="Picture 6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23" name="Rectangle 6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24" name="Rectangle 63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25" name="Rectangle 63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26" name="Rectangle 63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27" name="Rectangle 63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28" name="Rectangle 63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29" name="Rectangle 63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30" name="Rectangle 63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31" name="Rectangle 63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32" name="Rectangle 63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33" name="Rectangle 64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34" name="Rectangle 64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35" name="Group 642"/>
        <xdr:cNvGrpSpPr>
          <a:grpSpLocks/>
        </xdr:cNvGrpSpPr>
      </xdr:nvGrpSpPr>
      <xdr:grpSpPr>
        <a:xfrm>
          <a:off x="11725275" y="5762625"/>
          <a:ext cx="0" cy="0"/>
          <a:chOff x="769" y="35"/>
          <a:chExt cx="110" cy="41"/>
        </a:xfrm>
        <a:solidFill>
          <a:srgbClr val="FFFFFF"/>
        </a:solidFill>
      </xdr:grpSpPr>
      <xdr:sp>
        <xdr:nvSpPr>
          <xdr:cNvPr id="636" name="Rectangle 64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7" name="Rectangle 64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38" name="Picture 64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39" name="Rectangle 64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40" name="Rectangle 64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41" name="Group 648"/>
        <xdr:cNvGrpSpPr>
          <a:grpSpLocks/>
        </xdr:cNvGrpSpPr>
      </xdr:nvGrpSpPr>
      <xdr:grpSpPr>
        <a:xfrm>
          <a:off x="11725275" y="5762625"/>
          <a:ext cx="0" cy="0"/>
          <a:chOff x="769" y="35"/>
          <a:chExt cx="110" cy="41"/>
        </a:xfrm>
        <a:solidFill>
          <a:srgbClr val="FFFFFF"/>
        </a:solidFill>
      </xdr:grpSpPr>
      <xdr:sp>
        <xdr:nvSpPr>
          <xdr:cNvPr id="642" name="Rectangle 64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3" name="Rectangle 65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4" name="Picture 65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45" name="Rectangle 65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46" name="Rectangle 65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47" name="Rectangle 65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48" name="Rectangle 65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49" name="Rectangle 65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50" name="Rectangle 65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51" name="Rectangle 65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52" name="Rectangle 65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53" name="Rectangle 66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54" name="Rectangle 66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55" name="Rectangle 66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56" name="Group 663"/>
        <xdr:cNvGrpSpPr>
          <a:grpSpLocks/>
        </xdr:cNvGrpSpPr>
      </xdr:nvGrpSpPr>
      <xdr:grpSpPr>
        <a:xfrm>
          <a:off x="11725275" y="5762625"/>
          <a:ext cx="0" cy="0"/>
          <a:chOff x="769" y="35"/>
          <a:chExt cx="110" cy="41"/>
        </a:xfrm>
        <a:solidFill>
          <a:srgbClr val="FFFFFF"/>
        </a:solidFill>
      </xdr:grpSpPr>
      <xdr:sp>
        <xdr:nvSpPr>
          <xdr:cNvPr id="657" name="Rectangle 6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58" name="Rectangle 6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59" name="Picture 6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0" name="Rectangle 6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61" name="Rectangle 66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62" name="Group 669"/>
        <xdr:cNvGrpSpPr>
          <a:grpSpLocks/>
        </xdr:cNvGrpSpPr>
      </xdr:nvGrpSpPr>
      <xdr:grpSpPr>
        <a:xfrm>
          <a:off x="11725275" y="5762625"/>
          <a:ext cx="0" cy="0"/>
          <a:chOff x="769" y="35"/>
          <a:chExt cx="110" cy="41"/>
        </a:xfrm>
        <a:solidFill>
          <a:srgbClr val="FFFFFF"/>
        </a:solidFill>
      </xdr:grpSpPr>
      <xdr:sp>
        <xdr:nvSpPr>
          <xdr:cNvPr id="663" name="Rectangle 6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4" name="Rectangle 6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65" name="Picture 6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6" name="Rectangle 6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67" name="Rectangle 67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68" name="Rectangle 67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69" name="Rectangle 67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70" name="Rectangle 67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71" name="Rectangle 67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72" name="Rectangle 67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73" name="Rectangle 68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74" name="Rectangle 68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75" name="Rectangle 68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76" name="Group 683"/>
        <xdr:cNvGrpSpPr>
          <a:grpSpLocks/>
        </xdr:cNvGrpSpPr>
      </xdr:nvGrpSpPr>
      <xdr:grpSpPr>
        <a:xfrm>
          <a:off x="11725275" y="5762625"/>
          <a:ext cx="0" cy="0"/>
          <a:chOff x="769" y="35"/>
          <a:chExt cx="110" cy="41"/>
        </a:xfrm>
        <a:solidFill>
          <a:srgbClr val="FFFFFF"/>
        </a:solidFill>
      </xdr:grpSpPr>
      <xdr:sp>
        <xdr:nvSpPr>
          <xdr:cNvPr id="677" name="Rectangle 6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78" name="Rectangle 6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79" name="Picture 6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0" name="Rectangle 6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81" name="Rectangle 68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82" name="Group 689"/>
        <xdr:cNvGrpSpPr>
          <a:grpSpLocks/>
        </xdr:cNvGrpSpPr>
      </xdr:nvGrpSpPr>
      <xdr:grpSpPr>
        <a:xfrm>
          <a:off x="11725275" y="5762625"/>
          <a:ext cx="0" cy="0"/>
          <a:chOff x="769" y="35"/>
          <a:chExt cx="110" cy="41"/>
        </a:xfrm>
        <a:solidFill>
          <a:srgbClr val="FFFFFF"/>
        </a:solidFill>
      </xdr:grpSpPr>
      <xdr:sp>
        <xdr:nvSpPr>
          <xdr:cNvPr id="683" name="Rectangle 6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4" name="Rectangle 6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85" name="Picture 6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6" name="Rectangle 6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687" name="Rectangle 69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88" name="Rectangle 69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89" name="Rectangle 69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90" name="Rectangle 69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91" name="Rectangle 69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92" name="Rectangle 69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93" name="Rectangle 70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94" name="Rectangle 70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695" name="Rectangle 70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696" name="Group 703"/>
        <xdr:cNvGrpSpPr>
          <a:grpSpLocks/>
        </xdr:cNvGrpSpPr>
      </xdr:nvGrpSpPr>
      <xdr:grpSpPr>
        <a:xfrm>
          <a:off x="11725275" y="5762625"/>
          <a:ext cx="0" cy="0"/>
          <a:chOff x="769" y="35"/>
          <a:chExt cx="110" cy="41"/>
        </a:xfrm>
        <a:solidFill>
          <a:srgbClr val="FFFFFF"/>
        </a:solidFill>
      </xdr:grpSpPr>
      <xdr:sp>
        <xdr:nvSpPr>
          <xdr:cNvPr id="697" name="Rectangle 70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98" name="Rectangle 70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99" name="Picture 70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0" name="Rectangle 70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701" name="Rectangle 70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702" name="Group 709"/>
        <xdr:cNvGrpSpPr>
          <a:grpSpLocks/>
        </xdr:cNvGrpSpPr>
      </xdr:nvGrpSpPr>
      <xdr:grpSpPr>
        <a:xfrm>
          <a:off x="11725275" y="5762625"/>
          <a:ext cx="0" cy="0"/>
          <a:chOff x="769" y="35"/>
          <a:chExt cx="110" cy="41"/>
        </a:xfrm>
        <a:solidFill>
          <a:srgbClr val="FFFFFF"/>
        </a:solidFill>
      </xdr:grpSpPr>
      <xdr:sp>
        <xdr:nvSpPr>
          <xdr:cNvPr id="703" name="Rectangle 7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04" name="Rectangle 7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05" name="Picture 71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6" name="Rectangle 7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707" name="Rectangle 71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08" name="Rectangle 71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09" name="Rectangle 71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10" name="Rectangle 71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11" name="Rectangle 71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12" name="Rectangle 71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13" name="Rectangle 72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14" name="Rectangle 72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15" name="Rectangle 72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716" name="Group 723"/>
        <xdr:cNvGrpSpPr>
          <a:grpSpLocks/>
        </xdr:cNvGrpSpPr>
      </xdr:nvGrpSpPr>
      <xdr:grpSpPr>
        <a:xfrm>
          <a:off x="11725275" y="5762625"/>
          <a:ext cx="0" cy="0"/>
          <a:chOff x="769" y="35"/>
          <a:chExt cx="110" cy="41"/>
        </a:xfrm>
        <a:solidFill>
          <a:srgbClr val="FFFFFF"/>
        </a:solidFill>
      </xdr:grpSpPr>
      <xdr:sp>
        <xdr:nvSpPr>
          <xdr:cNvPr id="717" name="Rectangle 7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18" name="Rectangle 7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19" name="Picture 7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0" name="Rectangle 7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721" name="Rectangle 72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722" name="Group 729"/>
        <xdr:cNvGrpSpPr>
          <a:grpSpLocks/>
        </xdr:cNvGrpSpPr>
      </xdr:nvGrpSpPr>
      <xdr:grpSpPr>
        <a:xfrm>
          <a:off x="11725275" y="5762625"/>
          <a:ext cx="0" cy="0"/>
          <a:chOff x="769" y="35"/>
          <a:chExt cx="110" cy="41"/>
        </a:xfrm>
        <a:solidFill>
          <a:srgbClr val="FFFFFF"/>
        </a:solidFill>
      </xdr:grpSpPr>
      <xdr:sp>
        <xdr:nvSpPr>
          <xdr:cNvPr id="723" name="Rectangle 7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4" name="Rectangle 7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25" name="Picture 7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6" name="Rectangle 7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727" name="Rectangle 73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28" name="Rectangle 73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29" name="Rectangle 73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0" name="Rectangle 73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1" name="Rectangle 73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2" name="Rectangle 73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3" name="Rectangle 74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4" name="Rectangle 74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5" name="Rectangle 74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6" name="Rectangle 74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7" name="Rectangle 74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8" name="Rectangle 74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39" name="Rectangle 74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40" name="Rectangle 74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41" name="Rectangle 74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42" name="Rectangle 74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43" name="Rectangle 75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744" name="Group 751"/>
        <xdr:cNvGrpSpPr>
          <a:grpSpLocks/>
        </xdr:cNvGrpSpPr>
      </xdr:nvGrpSpPr>
      <xdr:grpSpPr>
        <a:xfrm>
          <a:off x="11725275" y="2657475"/>
          <a:ext cx="0" cy="0"/>
          <a:chOff x="769" y="35"/>
          <a:chExt cx="110" cy="41"/>
        </a:xfrm>
        <a:solidFill>
          <a:srgbClr val="FFFFFF"/>
        </a:solidFill>
      </xdr:grpSpPr>
      <xdr:sp>
        <xdr:nvSpPr>
          <xdr:cNvPr id="745" name="Rectangle 75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46" name="Rectangle 75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47" name="Picture 75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48" name="Rectangle 75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749" name="Rectangle 75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750" name="Group 757"/>
        <xdr:cNvGrpSpPr>
          <a:grpSpLocks/>
        </xdr:cNvGrpSpPr>
      </xdr:nvGrpSpPr>
      <xdr:grpSpPr>
        <a:xfrm>
          <a:off x="11725275" y="2657475"/>
          <a:ext cx="0" cy="0"/>
          <a:chOff x="769" y="35"/>
          <a:chExt cx="110" cy="41"/>
        </a:xfrm>
        <a:solidFill>
          <a:srgbClr val="FFFFFF"/>
        </a:solidFill>
      </xdr:grpSpPr>
      <xdr:sp>
        <xdr:nvSpPr>
          <xdr:cNvPr id="751" name="Rectangle 7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52" name="Rectangle 7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53" name="Picture 7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54" name="Rectangle 7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755" name="Rectangle 76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56" name="Rectangle 76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57" name="Rectangle 76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58" name="Rectangle 76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59" name="Rectangle 76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60" name="Rectangle 76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61" name="Rectangle 76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62" name="Rectangle 76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63" name="Rectangle 77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64" name="Rectangle 77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65" name="Rectangle 77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766" name="Group 773"/>
        <xdr:cNvGrpSpPr>
          <a:grpSpLocks/>
        </xdr:cNvGrpSpPr>
      </xdr:nvGrpSpPr>
      <xdr:grpSpPr>
        <a:xfrm>
          <a:off x="11725275" y="5762625"/>
          <a:ext cx="0" cy="0"/>
          <a:chOff x="769" y="35"/>
          <a:chExt cx="110" cy="41"/>
        </a:xfrm>
        <a:solidFill>
          <a:srgbClr val="FFFFFF"/>
        </a:solidFill>
      </xdr:grpSpPr>
      <xdr:sp>
        <xdr:nvSpPr>
          <xdr:cNvPr id="767" name="Rectangle 7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68" name="Rectangle 77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69" name="Picture 77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70" name="Rectangle 77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771" name="Rectangle 77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2" name="Rectangle 77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3" name="Rectangle 78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4" name="Rectangle 78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5" name="Rectangle 78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6" name="Rectangle 78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7" name="Rectangle 78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8" name="Rectangle 78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779" name="Rectangle 78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780" name="Group 787"/>
        <xdr:cNvGrpSpPr>
          <a:grpSpLocks/>
        </xdr:cNvGrpSpPr>
      </xdr:nvGrpSpPr>
      <xdr:grpSpPr>
        <a:xfrm>
          <a:off x="11725275" y="2657475"/>
          <a:ext cx="0" cy="0"/>
          <a:chOff x="769" y="35"/>
          <a:chExt cx="110" cy="41"/>
        </a:xfrm>
        <a:solidFill>
          <a:srgbClr val="FFFFFF"/>
        </a:solidFill>
      </xdr:grpSpPr>
      <xdr:sp>
        <xdr:nvSpPr>
          <xdr:cNvPr id="781" name="Rectangle 78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2" name="Rectangle 78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3" name="Picture 79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84" name="Rectangle 79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785" name="Rectangle 79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786" name="Group 793"/>
        <xdr:cNvGrpSpPr>
          <a:grpSpLocks/>
        </xdr:cNvGrpSpPr>
      </xdr:nvGrpSpPr>
      <xdr:grpSpPr>
        <a:xfrm>
          <a:off x="11725275" y="2657475"/>
          <a:ext cx="0" cy="0"/>
          <a:chOff x="769" y="35"/>
          <a:chExt cx="110" cy="41"/>
        </a:xfrm>
        <a:solidFill>
          <a:srgbClr val="FFFFFF"/>
        </a:solidFill>
      </xdr:grpSpPr>
      <xdr:sp>
        <xdr:nvSpPr>
          <xdr:cNvPr id="787" name="Rectangle 79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8" name="Rectangle 79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9" name="Picture 79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90" name="Rectangle 79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791" name="Rectangle 79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2" name="Rectangle 79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3" name="Rectangle 80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4" name="Rectangle 801"/>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5" name="Rectangle 80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6" name="Rectangle 80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7" name="Rectangle 80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8" name="Rectangle 80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799" name="Rectangle 80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00" name="Rectangle 80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01" name="Rectangle 80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802" name="Group 809"/>
        <xdr:cNvGrpSpPr>
          <a:grpSpLocks/>
        </xdr:cNvGrpSpPr>
      </xdr:nvGrpSpPr>
      <xdr:grpSpPr>
        <a:xfrm>
          <a:off x="11725275" y="5762625"/>
          <a:ext cx="0" cy="0"/>
          <a:chOff x="769" y="35"/>
          <a:chExt cx="110" cy="41"/>
        </a:xfrm>
        <a:solidFill>
          <a:srgbClr val="FFFFFF"/>
        </a:solidFill>
      </xdr:grpSpPr>
      <xdr:sp>
        <xdr:nvSpPr>
          <xdr:cNvPr id="803" name="Rectangle 8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04" name="Rectangle 8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5" name="Picture 81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06" name="Rectangle 8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807" name="Rectangle 81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08" name="Rectangle 81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09" name="Rectangle 81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10" name="Rectangle 81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11" name="Rectangle 81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12" name="Rectangle 81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13" name="Rectangle 82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14" name="Rectangle 82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815" name="Rectangle 82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16" name="Group 823"/>
        <xdr:cNvGrpSpPr>
          <a:grpSpLocks/>
        </xdr:cNvGrpSpPr>
      </xdr:nvGrpSpPr>
      <xdr:grpSpPr>
        <a:xfrm>
          <a:off x="11725275" y="2657475"/>
          <a:ext cx="0" cy="0"/>
          <a:chOff x="769" y="35"/>
          <a:chExt cx="110" cy="41"/>
        </a:xfrm>
        <a:solidFill>
          <a:srgbClr val="FFFFFF"/>
        </a:solidFill>
      </xdr:grpSpPr>
      <xdr:sp>
        <xdr:nvSpPr>
          <xdr:cNvPr id="817" name="Rectangle 8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18" name="Rectangle 8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19" name="Picture 8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0" name="Rectangle 8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21" name="Rectangle 82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22" name="Group 829"/>
        <xdr:cNvGrpSpPr>
          <a:grpSpLocks/>
        </xdr:cNvGrpSpPr>
      </xdr:nvGrpSpPr>
      <xdr:grpSpPr>
        <a:xfrm>
          <a:off x="11725275" y="2657475"/>
          <a:ext cx="0" cy="0"/>
          <a:chOff x="769" y="35"/>
          <a:chExt cx="110" cy="41"/>
        </a:xfrm>
        <a:solidFill>
          <a:srgbClr val="FFFFFF"/>
        </a:solidFill>
      </xdr:grpSpPr>
      <xdr:sp>
        <xdr:nvSpPr>
          <xdr:cNvPr id="823" name="Rectangle 8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24" name="Rectangle 8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25" name="Picture 8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6" name="Rectangle 8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27" name="Rectangle 83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28" name="Rectangle 83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29" name="Rectangle 83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30" name="Rectangle 83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31" name="Rectangle 83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32" name="Rectangle 83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33" name="Rectangle 84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34" name="Rectangle 841"/>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35" name="Rectangle 84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36" name="Group 843"/>
        <xdr:cNvGrpSpPr>
          <a:grpSpLocks/>
        </xdr:cNvGrpSpPr>
      </xdr:nvGrpSpPr>
      <xdr:grpSpPr>
        <a:xfrm>
          <a:off x="11725275" y="2657475"/>
          <a:ext cx="0" cy="0"/>
          <a:chOff x="769" y="35"/>
          <a:chExt cx="110" cy="41"/>
        </a:xfrm>
        <a:solidFill>
          <a:srgbClr val="FFFFFF"/>
        </a:solidFill>
      </xdr:grpSpPr>
      <xdr:sp>
        <xdr:nvSpPr>
          <xdr:cNvPr id="837" name="Rectangle 84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38" name="Rectangle 84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39" name="Picture 84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0" name="Rectangle 84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41" name="Rectangle 84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42" name="Group 849"/>
        <xdr:cNvGrpSpPr>
          <a:grpSpLocks/>
        </xdr:cNvGrpSpPr>
      </xdr:nvGrpSpPr>
      <xdr:grpSpPr>
        <a:xfrm>
          <a:off x="11725275" y="2657475"/>
          <a:ext cx="0" cy="0"/>
          <a:chOff x="769" y="35"/>
          <a:chExt cx="110" cy="41"/>
        </a:xfrm>
        <a:solidFill>
          <a:srgbClr val="FFFFFF"/>
        </a:solidFill>
      </xdr:grpSpPr>
      <xdr:sp>
        <xdr:nvSpPr>
          <xdr:cNvPr id="843" name="Rectangle 85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4" name="Rectangle 85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45" name="Picture 85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6" name="Rectangle 85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47" name="Rectangle 85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48" name="Rectangle 85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49" name="Rectangle 85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50" name="Rectangle 85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51" name="Rectangle 85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52" name="Rectangle 85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53" name="Rectangle 86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54" name="Rectangle 861"/>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55" name="Rectangle 86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56" name="Group 863"/>
        <xdr:cNvGrpSpPr>
          <a:grpSpLocks/>
        </xdr:cNvGrpSpPr>
      </xdr:nvGrpSpPr>
      <xdr:grpSpPr>
        <a:xfrm>
          <a:off x="11725275" y="2657475"/>
          <a:ext cx="0" cy="0"/>
          <a:chOff x="769" y="35"/>
          <a:chExt cx="110" cy="41"/>
        </a:xfrm>
        <a:solidFill>
          <a:srgbClr val="FFFFFF"/>
        </a:solidFill>
      </xdr:grpSpPr>
      <xdr:sp>
        <xdr:nvSpPr>
          <xdr:cNvPr id="857" name="Rectangle 8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8" name="Rectangle 8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59" name="Picture 8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0" name="Rectangle 8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61" name="Rectangle 86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62" name="Group 869"/>
        <xdr:cNvGrpSpPr>
          <a:grpSpLocks/>
        </xdr:cNvGrpSpPr>
      </xdr:nvGrpSpPr>
      <xdr:grpSpPr>
        <a:xfrm>
          <a:off x="11725275" y="2657475"/>
          <a:ext cx="0" cy="0"/>
          <a:chOff x="769" y="35"/>
          <a:chExt cx="110" cy="41"/>
        </a:xfrm>
        <a:solidFill>
          <a:srgbClr val="FFFFFF"/>
        </a:solidFill>
      </xdr:grpSpPr>
      <xdr:sp>
        <xdr:nvSpPr>
          <xdr:cNvPr id="863" name="Rectangle 8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64" name="Rectangle 8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5" name="Picture 8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6" name="Rectangle 8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67" name="Rectangle 87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68" name="Rectangle 87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69" name="Rectangle 87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70" name="Rectangle 87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71" name="Rectangle 87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72" name="Rectangle 87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73" name="Rectangle 88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74" name="Rectangle 881"/>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75" name="Rectangle 88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76" name="Group 883"/>
        <xdr:cNvGrpSpPr>
          <a:grpSpLocks/>
        </xdr:cNvGrpSpPr>
      </xdr:nvGrpSpPr>
      <xdr:grpSpPr>
        <a:xfrm>
          <a:off x="11725275" y="2657475"/>
          <a:ext cx="0" cy="0"/>
          <a:chOff x="769" y="35"/>
          <a:chExt cx="110" cy="41"/>
        </a:xfrm>
        <a:solidFill>
          <a:srgbClr val="FFFFFF"/>
        </a:solidFill>
      </xdr:grpSpPr>
      <xdr:sp>
        <xdr:nvSpPr>
          <xdr:cNvPr id="877" name="Rectangle 8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78" name="Rectangle 8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79" name="Picture 8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0" name="Rectangle 8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81" name="Rectangle 88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882" name="Group 889"/>
        <xdr:cNvGrpSpPr>
          <a:grpSpLocks/>
        </xdr:cNvGrpSpPr>
      </xdr:nvGrpSpPr>
      <xdr:grpSpPr>
        <a:xfrm>
          <a:off x="11725275" y="2657475"/>
          <a:ext cx="0" cy="0"/>
          <a:chOff x="769" y="35"/>
          <a:chExt cx="110" cy="41"/>
        </a:xfrm>
        <a:solidFill>
          <a:srgbClr val="FFFFFF"/>
        </a:solidFill>
      </xdr:grpSpPr>
      <xdr:sp>
        <xdr:nvSpPr>
          <xdr:cNvPr id="883" name="Rectangle 8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84" name="Rectangle 8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85" name="Picture 8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6" name="Rectangle 8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887" name="Rectangle 89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88" name="Rectangle 89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89" name="Rectangle 89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0" name="Rectangle 89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1" name="Rectangle 89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2" name="Rectangle 89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3" name="Rectangle 90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4" name="Rectangle 901"/>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5" name="Rectangle 90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6" name="Rectangle 90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7" name="Rectangle 90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8" name="Rectangle 90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899" name="Rectangle 90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900" name="Rectangle 90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901" name="Rectangle 90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902" name="Rectangle 90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903" name="Rectangle 91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04" name="Group 911"/>
        <xdr:cNvGrpSpPr>
          <a:grpSpLocks/>
        </xdr:cNvGrpSpPr>
      </xdr:nvGrpSpPr>
      <xdr:grpSpPr>
        <a:xfrm>
          <a:off x="11725275" y="2657475"/>
          <a:ext cx="0" cy="0"/>
          <a:chOff x="769" y="35"/>
          <a:chExt cx="110" cy="41"/>
        </a:xfrm>
        <a:solidFill>
          <a:srgbClr val="FFFFFF"/>
        </a:solidFill>
      </xdr:grpSpPr>
      <xdr:sp>
        <xdr:nvSpPr>
          <xdr:cNvPr id="905" name="Rectangle 9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06" name="Rectangle 9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07" name="Picture 9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08" name="Rectangle 9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09" name="Rectangle 91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10" name="Group 917"/>
        <xdr:cNvGrpSpPr>
          <a:grpSpLocks/>
        </xdr:cNvGrpSpPr>
      </xdr:nvGrpSpPr>
      <xdr:grpSpPr>
        <a:xfrm>
          <a:off x="11725275" y="2657475"/>
          <a:ext cx="0" cy="0"/>
          <a:chOff x="769" y="35"/>
          <a:chExt cx="110" cy="41"/>
        </a:xfrm>
        <a:solidFill>
          <a:srgbClr val="FFFFFF"/>
        </a:solidFill>
      </xdr:grpSpPr>
      <xdr:sp>
        <xdr:nvSpPr>
          <xdr:cNvPr id="911" name="Rectangle 9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12" name="Rectangle 9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13" name="Picture 9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14" name="Rectangle 9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15" name="Rectangle 92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16" name="Rectangle 92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17" name="Rectangle 92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18" name="Rectangle 92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19" name="Rectangle 92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20" name="Rectangle 92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21" name="Rectangle 92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22" name="Rectangle 92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23" name="Rectangle 93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24" name="Group 931"/>
        <xdr:cNvGrpSpPr>
          <a:grpSpLocks/>
        </xdr:cNvGrpSpPr>
      </xdr:nvGrpSpPr>
      <xdr:grpSpPr>
        <a:xfrm>
          <a:off x="11725275" y="2657475"/>
          <a:ext cx="0" cy="0"/>
          <a:chOff x="769" y="35"/>
          <a:chExt cx="110" cy="41"/>
        </a:xfrm>
        <a:solidFill>
          <a:srgbClr val="FFFFFF"/>
        </a:solidFill>
      </xdr:grpSpPr>
      <xdr:sp>
        <xdr:nvSpPr>
          <xdr:cNvPr id="925" name="Rectangle 93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6" name="Rectangle 93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27" name="Picture 93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28" name="Rectangle 93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29" name="Rectangle 93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30" name="Group 937"/>
        <xdr:cNvGrpSpPr>
          <a:grpSpLocks/>
        </xdr:cNvGrpSpPr>
      </xdr:nvGrpSpPr>
      <xdr:grpSpPr>
        <a:xfrm>
          <a:off x="11725275" y="2657475"/>
          <a:ext cx="0" cy="0"/>
          <a:chOff x="769" y="35"/>
          <a:chExt cx="110" cy="41"/>
        </a:xfrm>
        <a:solidFill>
          <a:srgbClr val="FFFFFF"/>
        </a:solidFill>
      </xdr:grpSpPr>
      <xdr:sp>
        <xdr:nvSpPr>
          <xdr:cNvPr id="931" name="Rectangle 93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32" name="Rectangle 93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33" name="Picture 94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34" name="Rectangle 94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35" name="Rectangle 94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36" name="Rectangle 94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37" name="Rectangle 94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38" name="Rectangle 94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39" name="Rectangle 94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40" name="Rectangle 94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41" name="Rectangle 94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42" name="Rectangle 94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43" name="Rectangle 95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44" name="Group 951"/>
        <xdr:cNvGrpSpPr>
          <a:grpSpLocks/>
        </xdr:cNvGrpSpPr>
      </xdr:nvGrpSpPr>
      <xdr:grpSpPr>
        <a:xfrm>
          <a:off x="11725275" y="2657475"/>
          <a:ext cx="0" cy="0"/>
          <a:chOff x="769" y="35"/>
          <a:chExt cx="110" cy="41"/>
        </a:xfrm>
        <a:solidFill>
          <a:srgbClr val="FFFFFF"/>
        </a:solidFill>
      </xdr:grpSpPr>
      <xdr:sp>
        <xdr:nvSpPr>
          <xdr:cNvPr id="945" name="Rectangle 95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46" name="Rectangle 95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47" name="Picture 95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48" name="Rectangle 95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49" name="Rectangle 95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50" name="Group 957"/>
        <xdr:cNvGrpSpPr>
          <a:grpSpLocks/>
        </xdr:cNvGrpSpPr>
      </xdr:nvGrpSpPr>
      <xdr:grpSpPr>
        <a:xfrm>
          <a:off x="11725275" y="2657475"/>
          <a:ext cx="0" cy="0"/>
          <a:chOff x="769" y="35"/>
          <a:chExt cx="110" cy="41"/>
        </a:xfrm>
        <a:solidFill>
          <a:srgbClr val="FFFFFF"/>
        </a:solidFill>
      </xdr:grpSpPr>
      <xdr:sp>
        <xdr:nvSpPr>
          <xdr:cNvPr id="951" name="Rectangle 9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52" name="Rectangle 9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53" name="Picture 9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54" name="Rectangle 9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55" name="Rectangle 96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56" name="Rectangle 96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57" name="Rectangle 96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58" name="Rectangle 96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59" name="Rectangle 96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60" name="Rectangle 96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61" name="Rectangle 96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62" name="Rectangle 96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63" name="Rectangle 97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64" name="Group 971"/>
        <xdr:cNvGrpSpPr>
          <a:grpSpLocks/>
        </xdr:cNvGrpSpPr>
      </xdr:nvGrpSpPr>
      <xdr:grpSpPr>
        <a:xfrm>
          <a:off x="11725275" y="2657475"/>
          <a:ext cx="0" cy="0"/>
          <a:chOff x="769" y="35"/>
          <a:chExt cx="110" cy="41"/>
        </a:xfrm>
        <a:solidFill>
          <a:srgbClr val="FFFFFF"/>
        </a:solidFill>
      </xdr:grpSpPr>
      <xdr:sp>
        <xdr:nvSpPr>
          <xdr:cNvPr id="965" name="Rectangle 97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66" name="Rectangle 97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67" name="Picture 97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68" name="Rectangle 97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69" name="Rectangle 97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70" name="Group 977"/>
        <xdr:cNvGrpSpPr>
          <a:grpSpLocks/>
        </xdr:cNvGrpSpPr>
      </xdr:nvGrpSpPr>
      <xdr:grpSpPr>
        <a:xfrm>
          <a:off x="11725275" y="2657475"/>
          <a:ext cx="0" cy="0"/>
          <a:chOff x="769" y="35"/>
          <a:chExt cx="110" cy="41"/>
        </a:xfrm>
        <a:solidFill>
          <a:srgbClr val="FFFFFF"/>
        </a:solidFill>
      </xdr:grpSpPr>
      <xdr:sp>
        <xdr:nvSpPr>
          <xdr:cNvPr id="971" name="Rectangle 9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72" name="Rectangle 9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73" name="Picture 9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74" name="Rectangle 9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75" name="Rectangle 98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76" name="Rectangle 98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77" name="Rectangle 98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78" name="Rectangle 98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79" name="Rectangle 98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80" name="Rectangle 98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81" name="Rectangle 98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82" name="Rectangle 98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83" name="Rectangle 99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84" name="Group 991"/>
        <xdr:cNvGrpSpPr>
          <a:grpSpLocks/>
        </xdr:cNvGrpSpPr>
      </xdr:nvGrpSpPr>
      <xdr:grpSpPr>
        <a:xfrm>
          <a:off x="11725275" y="2657475"/>
          <a:ext cx="0" cy="0"/>
          <a:chOff x="769" y="35"/>
          <a:chExt cx="110" cy="41"/>
        </a:xfrm>
        <a:solidFill>
          <a:srgbClr val="FFFFFF"/>
        </a:solidFill>
      </xdr:grpSpPr>
      <xdr:sp>
        <xdr:nvSpPr>
          <xdr:cNvPr id="985" name="Rectangle 99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86" name="Rectangle 99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87" name="Picture 99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88" name="Rectangle 99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89" name="Rectangle 99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990" name="Group 997"/>
        <xdr:cNvGrpSpPr>
          <a:grpSpLocks/>
        </xdr:cNvGrpSpPr>
      </xdr:nvGrpSpPr>
      <xdr:grpSpPr>
        <a:xfrm>
          <a:off x="11725275" y="2657475"/>
          <a:ext cx="0" cy="0"/>
          <a:chOff x="769" y="35"/>
          <a:chExt cx="110" cy="41"/>
        </a:xfrm>
        <a:solidFill>
          <a:srgbClr val="FFFFFF"/>
        </a:solidFill>
      </xdr:grpSpPr>
      <xdr:sp>
        <xdr:nvSpPr>
          <xdr:cNvPr id="991" name="Rectangle 99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92" name="Rectangle 99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93" name="Picture 100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94" name="Rectangle 100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995" name="Rectangle 100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96" name="Rectangle 100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97" name="Rectangle 100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98" name="Rectangle 100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999" name="Rectangle 100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00" name="Rectangle 100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01" name="Rectangle 100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02" name="Rectangle 100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03" name="Rectangle 101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1004" name="Group 1011"/>
        <xdr:cNvGrpSpPr>
          <a:grpSpLocks/>
        </xdr:cNvGrpSpPr>
      </xdr:nvGrpSpPr>
      <xdr:grpSpPr>
        <a:xfrm>
          <a:off x="11725275" y="2657475"/>
          <a:ext cx="0" cy="0"/>
          <a:chOff x="769" y="35"/>
          <a:chExt cx="110" cy="41"/>
        </a:xfrm>
        <a:solidFill>
          <a:srgbClr val="FFFFFF"/>
        </a:solidFill>
      </xdr:grpSpPr>
      <xdr:sp>
        <xdr:nvSpPr>
          <xdr:cNvPr id="1005" name="Rectangle 101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6" name="Rectangle 101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07" name="Picture 101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08" name="Rectangle 101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1009" name="Rectangle 101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grpSp>
      <xdr:nvGrpSpPr>
        <xdr:cNvPr id="1010" name="Group 1017"/>
        <xdr:cNvGrpSpPr>
          <a:grpSpLocks/>
        </xdr:cNvGrpSpPr>
      </xdr:nvGrpSpPr>
      <xdr:grpSpPr>
        <a:xfrm>
          <a:off x="11725275" y="2657475"/>
          <a:ext cx="0" cy="0"/>
          <a:chOff x="769" y="35"/>
          <a:chExt cx="110" cy="41"/>
        </a:xfrm>
        <a:solidFill>
          <a:srgbClr val="FFFFFF"/>
        </a:solidFill>
      </xdr:grpSpPr>
      <xdr:sp>
        <xdr:nvSpPr>
          <xdr:cNvPr id="1011" name="Rectangle 10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12" name="Rectangle 10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3" name="Picture 10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14" name="Rectangle 10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16</xdr:col>
      <xdr:colOff>409575</xdr:colOff>
      <xdr:row>14</xdr:row>
      <xdr:rowOff>0</xdr:rowOff>
    </xdr:to>
    <xdr:sp>
      <xdr:nvSpPr>
        <xdr:cNvPr id="1015" name="Rectangle 102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16" name="Rectangle 102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17" name="Rectangle 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18" name="Rectangle 1"/>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19" name="Rectangle 2"/>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0" name="Rectangle 3"/>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1" name="Rectangle 4"/>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2" name="Rectangle 5"/>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3" name="Rectangle 6"/>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4" name="Rectangle 7"/>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5" name="Rectangle 8"/>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6" name="Rectangle 9"/>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0</xdr:rowOff>
    </xdr:from>
    <xdr:to>
      <xdr:col>16</xdr:col>
      <xdr:colOff>409575</xdr:colOff>
      <xdr:row>14</xdr:row>
      <xdr:rowOff>0</xdr:rowOff>
    </xdr:to>
    <xdr:sp>
      <xdr:nvSpPr>
        <xdr:cNvPr id="1027" name="Rectangle 10"/>
        <xdr:cNvSpPr>
          <a:spLocks/>
        </xdr:cNvSpPr>
      </xdr:nvSpPr>
      <xdr:spPr>
        <a:xfrm>
          <a:off x="11010900" y="265747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28" name="Rectangle 1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29" name="Rectangle 1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0" name="Rectangle 1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1" name="Rectangle 1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2" name="Rectangle 1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3" name="Rectangle 1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4" name="Rectangle 1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5" name="Rectangle 1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6" name="Rectangle 1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7" name="Rectangle 2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8" name="Rectangle 2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39" name="Rectangle 2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40" name="Rectangle 2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41" name="Rectangle 2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1042" name="Group 25"/>
        <xdr:cNvGrpSpPr>
          <a:grpSpLocks/>
        </xdr:cNvGrpSpPr>
      </xdr:nvGrpSpPr>
      <xdr:grpSpPr>
        <a:xfrm>
          <a:off x="11725275" y="5762625"/>
          <a:ext cx="0" cy="0"/>
          <a:chOff x="769" y="35"/>
          <a:chExt cx="110" cy="41"/>
        </a:xfrm>
        <a:solidFill>
          <a:srgbClr val="FFFFFF"/>
        </a:solidFill>
      </xdr:grpSpPr>
      <xdr:sp>
        <xdr:nvSpPr>
          <xdr:cNvPr id="1043" name="Rectangle 2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44" name="Rectangle 2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45" name="Picture 2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46" name="Rectangle 2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1047" name="Rectangle 3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48" name="Rectangle 3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49" name="Rectangle 3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0" name="Rectangle 3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1" name="Rectangle 3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2" name="Rectangle 3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3" name="Rectangle 3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4" name="Rectangle 3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5" name="Rectangle 3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6" name="Rectangle 3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57" name="Rectangle 4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0</xdr:rowOff>
    </xdr:from>
    <xdr:to>
      <xdr:col>16</xdr:col>
      <xdr:colOff>0</xdr:colOff>
      <xdr:row>29</xdr:row>
      <xdr:rowOff>0</xdr:rowOff>
    </xdr:to>
    <xdr:grpSp>
      <xdr:nvGrpSpPr>
        <xdr:cNvPr id="1058" name="Group 41"/>
        <xdr:cNvGrpSpPr>
          <a:grpSpLocks/>
        </xdr:cNvGrpSpPr>
      </xdr:nvGrpSpPr>
      <xdr:grpSpPr>
        <a:xfrm>
          <a:off x="11725275" y="5762625"/>
          <a:ext cx="0" cy="0"/>
          <a:chOff x="769" y="35"/>
          <a:chExt cx="110" cy="41"/>
        </a:xfrm>
        <a:solidFill>
          <a:srgbClr val="FFFFFF"/>
        </a:solidFill>
      </xdr:grpSpPr>
      <xdr:sp>
        <xdr:nvSpPr>
          <xdr:cNvPr id="1059" name="Rectangle 4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0" name="Rectangle 4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61" name="Picture 4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62" name="Rectangle 4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16</xdr:col>
      <xdr:colOff>409575</xdr:colOff>
      <xdr:row>29</xdr:row>
      <xdr:rowOff>0</xdr:rowOff>
    </xdr:to>
    <xdr:sp>
      <xdr:nvSpPr>
        <xdr:cNvPr id="1063" name="Rectangle 4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64" name="Rectangle 4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65" name="Rectangle 4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66" name="Rectangle 4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67" name="Rectangle 5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68" name="Rectangle 5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69" name="Rectangle 5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0" name="Rectangle 5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1" name="Rectangle 5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2" name="Rectangle 5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3" name="Rectangle 5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4" name="Rectangle 5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5" name="Rectangle 5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6" name="Rectangle 5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7" name="Rectangle 6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8" name="Rectangle 6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79" name="Rectangle 6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0" name="Rectangle 6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1" name="Rectangle 6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2" name="Rectangle 6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3" name="Rectangle 6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4" name="Rectangle 6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5" name="Rectangle 6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6" name="Rectangle 6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7" name="Rectangle 7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8" name="Rectangle 7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89" name="Rectangle 7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0" name="Rectangle 7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1" name="Rectangle 7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2" name="Rectangle 7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3" name="Rectangle 7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4" name="Rectangle 7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5" name="Rectangle 7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6" name="Rectangle 7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7" name="Rectangle 8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8" name="Rectangle 8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099" name="Rectangle 8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0" name="Rectangle 83"/>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1" name="Rectangle 84"/>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2" name="Rectangle 85"/>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3" name="Rectangle 86"/>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4" name="Rectangle 87"/>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5" name="Rectangle 88"/>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6" name="Rectangle 89"/>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7" name="Rectangle 90"/>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8" name="Rectangle 91"/>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29</xdr:row>
      <xdr:rowOff>0</xdr:rowOff>
    </xdr:from>
    <xdr:to>
      <xdr:col>16</xdr:col>
      <xdr:colOff>409575</xdr:colOff>
      <xdr:row>29</xdr:row>
      <xdr:rowOff>0</xdr:rowOff>
    </xdr:to>
    <xdr:sp>
      <xdr:nvSpPr>
        <xdr:cNvPr id="1109" name="Rectangle 92"/>
        <xdr:cNvSpPr>
          <a:spLocks/>
        </xdr:cNvSpPr>
      </xdr:nvSpPr>
      <xdr:spPr>
        <a:xfrm>
          <a:off x="11010900" y="5762625"/>
          <a:ext cx="11239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38100</xdr:colOff>
      <xdr:row>0</xdr:row>
      <xdr:rowOff>66675</xdr:rowOff>
    </xdr:from>
    <xdr:to>
      <xdr:col>11</xdr:col>
      <xdr:colOff>895350</xdr:colOff>
      <xdr:row>4</xdr:row>
      <xdr:rowOff>209550</xdr:rowOff>
    </xdr:to>
    <xdr:pic>
      <xdr:nvPicPr>
        <xdr:cNvPr id="1110" name="Picture 93"/>
        <xdr:cNvPicPr preferRelativeResize="1">
          <a:picLocks noChangeAspect="1"/>
        </xdr:cNvPicPr>
      </xdr:nvPicPr>
      <xdr:blipFill>
        <a:blip r:embed="rId2"/>
        <a:stretch>
          <a:fillRect/>
        </a:stretch>
      </xdr:blipFill>
      <xdr:spPr>
        <a:xfrm>
          <a:off x="7800975" y="66675"/>
          <a:ext cx="1905000" cy="9429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4</xdr:row>
      <xdr:rowOff>171450</xdr:rowOff>
    </xdr:from>
    <xdr:to>
      <xdr:col>21</xdr:col>
      <xdr:colOff>409575</xdr:colOff>
      <xdr:row>10</xdr:row>
      <xdr:rowOff>171450</xdr:rowOff>
    </xdr:to>
    <xdr:sp>
      <xdr:nvSpPr>
        <xdr:cNvPr id="1" name="Rectangle 1"/>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2" name="Group 2"/>
        <xdr:cNvGrpSpPr>
          <a:grpSpLocks/>
        </xdr:cNvGrpSpPr>
      </xdr:nvGrpSpPr>
      <xdr:grpSpPr>
        <a:xfrm>
          <a:off x="10496550" y="5457825"/>
          <a:ext cx="0" cy="0"/>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7" name="Rectangle 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8" name="Group 8"/>
        <xdr:cNvGrpSpPr>
          <a:grpSpLocks/>
        </xdr:cNvGrpSpPr>
      </xdr:nvGrpSpPr>
      <xdr:grpSpPr>
        <a:xfrm>
          <a:off x="10496550" y="5457825"/>
          <a:ext cx="0" cy="0"/>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3" name="Rectangle 1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4" name="Rectangle 1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 name="Rectangle 1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6" name="Rectangle 1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17" name="Rectangle 17"/>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8" name="Rectangle 1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9" name="Rectangle 1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0" name="Rectangle 2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1" name="Rectangle 2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2" name="Rectangle 2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3" name="Rectangle 2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4" name="Rectangle 2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 name="Rectangle 2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6" name="Rectangle 2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7" name="Rectangle 2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8" name="Rectangle 2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9" name="Rectangle 2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30" name="Group 30"/>
        <xdr:cNvGrpSpPr>
          <a:grpSpLocks/>
        </xdr:cNvGrpSpPr>
      </xdr:nvGrpSpPr>
      <xdr:grpSpPr>
        <a:xfrm>
          <a:off x="10496550" y="5457825"/>
          <a:ext cx="0" cy="0"/>
          <a:chOff x="769" y="35"/>
          <a:chExt cx="110" cy="41"/>
        </a:xfrm>
        <a:solidFill>
          <a:srgbClr val="FFFFFF"/>
        </a:solidFill>
      </xdr:grpSpPr>
      <xdr:sp>
        <xdr:nvSpPr>
          <xdr:cNvPr id="31" name="Rectangle 3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4" name="Rectangle 3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35" name="Rectangle 3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6" name="Rectangle 3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7" name="Rectangle 3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8" name="Rectangle 3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9" name="Rectangle 3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0" name="Rectangle 4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1" name="Rectangle 4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2" name="Rectangle 4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3" name="Rectangle 4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4" name="Rectangle 4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5" name="Rectangle 4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6" name="Rectangle 4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 name="Rectangle 4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8" name="Rectangle 4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 name="Rectangle 4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0" name="Rectangle 5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 name="Rectangle 5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 name="Rectangle 5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 name="Rectangle 5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 name="Rectangle 5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55" name="Group 55"/>
        <xdr:cNvGrpSpPr>
          <a:grpSpLocks/>
        </xdr:cNvGrpSpPr>
      </xdr:nvGrpSpPr>
      <xdr:grpSpPr>
        <a:xfrm>
          <a:off x="10496550" y="5457825"/>
          <a:ext cx="0" cy="0"/>
          <a:chOff x="769" y="35"/>
          <a:chExt cx="110" cy="41"/>
        </a:xfrm>
        <a:solidFill>
          <a:srgbClr val="FFFFFF"/>
        </a:solidFill>
      </xdr:grpSpPr>
      <xdr:sp>
        <xdr:nvSpPr>
          <xdr:cNvPr id="56" name="Rectangle 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 name="Picture 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 name="Rectangle 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60" name="Rectangle 6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61" name="Group 61"/>
        <xdr:cNvGrpSpPr>
          <a:grpSpLocks/>
        </xdr:cNvGrpSpPr>
      </xdr:nvGrpSpPr>
      <xdr:grpSpPr>
        <a:xfrm>
          <a:off x="10496550" y="5457825"/>
          <a:ext cx="0" cy="0"/>
          <a:chOff x="769" y="35"/>
          <a:chExt cx="110" cy="41"/>
        </a:xfrm>
        <a:solidFill>
          <a:srgbClr val="FFFFFF"/>
        </a:solidFill>
      </xdr:grpSpPr>
      <xdr:sp>
        <xdr:nvSpPr>
          <xdr:cNvPr id="6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66" name="Rectangle 6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67" name="Rectangle 6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68" name="Rectangle 6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69" name="Rectangle 6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70" name="Rectangle 7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71" name="Rectangle 7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72" name="Rectangle 7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73" name="Rectangle 7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74" name="Rectangle 7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75" name="Rectangle 7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76" name="Rectangle 7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77" name="Group 77"/>
        <xdr:cNvGrpSpPr>
          <a:grpSpLocks/>
        </xdr:cNvGrpSpPr>
      </xdr:nvGrpSpPr>
      <xdr:grpSpPr>
        <a:xfrm>
          <a:off x="10496550" y="5457825"/>
          <a:ext cx="0" cy="0"/>
          <a:chOff x="769" y="35"/>
          <a:chExt cx="110" cy="41"/>
        </a:xfrm>
        <a:solidFill>
          <a:srgbClr val="FFFFFF"/>
        </a:solidFill>
      </xdr:grpSpPr>
      <xdr:sp>
        <xdr:nvSpPr>
          <xdr:cNvPr id="7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82" name="Rectangle 8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83" name="Group 83"/>
        <xdr:cNvGrpSpPr>
          <a:grpSpLocks/>
        </xdr:cNvGrpSpPr>
      </xdr:nvGrpSpPr>
      <xdr:grpSpPr>
        <a:xfrm>
          <a:off x="10496550" y="5457825"/>
          <a:ext cx="0" cy="0"/>
          <a:chOff x="769" y="35"/>
          <a:chExt cx="110" cy="41"/>
        </a:xfrm>
        <a:solidFill>
          <a:srgbClr val="FFFFFF"/>
        </a:solidFill>
      </xdr:grpSpPr>
      <xdr:sp>
        <xdr:nvSpPr>
          <xdr:cNvPr id="84" name="Rectangle 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 name="Picture 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 name="Rectangle 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88" name="Rectangle 8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89" name="Rectangle 8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0" name="Rectangle 9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1" name="Rectangle 9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2" name="Rectangle 9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3" name="Rectangle 9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4" name="Rectangle 9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5" name="Rectangle 9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6" name="Rectangle 9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97" name="Rectangle 9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98" name="Group 98"/>
        <xdr:cNvGrpSpPr>
          <a:grpSpLocks/>
        </xdr:cNvGrpSpPr>
      </xdr:nvGrpSpPr>
      <xdr:grpSpPr>
        <a:xfrm>
          <a:off x="10496550" y="5457825"/>
          <a:ext cx="0" cy="0"/>
          <a:chOff x="769" y="35"/>
          <a:chExt cx="110" cy="41"/>
        </a:xfrm>
        <a:solidFill>
          <a:srgbClr val="FFFFFF"/>
        </a:solidFill>
      </xdr:grpSpPr>
      <xdr:sp>
        <xdr:nvSpPr>
          <xdr:cNvPr id="99" name="Rectangle 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 name="Rectangle 1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 name="Picture 1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2" name="Rectangle 1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03" name="Rectangle 10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104" name="Group 104"/>
        <xdr:cNvGrpSpPr>
          <a:grpSpLocks/>
        </xdr:cNvGrpSpPr>
      </xdr:nvGrpSpPr>
      <xdr:grpSpPr>
        <a:xfrm>
          <a:off x="10496550" y="5457825"/>
          <a:ext cx="0" cy="0"/>
          <a:chOff x="769" y="35"/>
          <a:chExt cx="110" cy="41"/>
        </a:xfrm>
        <a:solidFill>
          <a:srgbClr val="FFFFFF"/>
        </a:solidFill>
      </xdr:grpSpPr>
      <xdr:sp>
        <xdr:nvSpPr>
          <xdr:cNvPr id="105" name="Rectangle 1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 name="Rectangle 1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7" name="Picture 1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8" name="Rectangle 1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09" name="Rectangle 10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0" name="Rectangle 11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1" name="Rectangle 11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2" name="Rectangle 11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3" name="Rectangle 11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4" name="Rectangle 11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5" name="Rectangle 11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6" name="Rectangle 11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17" name="Rectangle 11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118" name="Group 118"/>
        <xdr:cNvGrpSpPr>
          <a:grpSpLocks/>
        </xdr:cNvGrpSpPr>
      </xdr:nvGrpSpPr>
      <xdr:grpSpPr>
        <a:xfrm>
          <a:off x="10496550" y="5457825"/>
          <a:ext cx="0" cy="0"/>
          <a:chOff x="769" y="35"/>
          <a:chExt cx="110" cy="41"/>
        </a:xfrm>
        <a:solidFill>
          <a:srgbClr val="FFFFFF"/>
        </a:solidFill>
      </xdr:grpSpPr>
      <xdr:sp>
        <xdr:nvSpPr>
          <xdr:cNvPr id="119" name="Rectangle 1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1" name="Picture 1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2" name="Rectangle 1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23" name="Rectangle 12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124" name="Group 124"/>
        <xdr:cNvGrpSpPr>
          <a:grpSpLocks/>
        </xdr:cNvGrpSpPr>
      </xdr:nvGrpSpPr>
      <xdr:grpSpPr>
        <a:xfrm>
          <a:off x="10496550" y="5457825"/>
          <a:ext cx="0" cy="0"/>
          <a:chOff x="769" y="35"/>
          <a:chExt cx="110" cy="41"/>
        </a:xfrm>
        <a:solidFill>
          <a:srgbClr val="FFFFFF"/>
        </a:solidFill>
      </xdr:grpSpPr>
      <xdr:sp>
        <xdr:nvSpPr>
          <xdr:cNvPr id="125" name="Rectangle 1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Rectangle 1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7" name="Picture 1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8" name="Rectangle 1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29" name="Rectangle 12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0" name="Rectangle 13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1" name="Rectangle 13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2" name="Rectangle 13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3" name="Rectangle 13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4" name="Rectangle 13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5" name="Rectangle 13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6" name="Rectangle 13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37" name="Rectangle 13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138" name="Group 138"/>
        <xdr:cNvGrpSpPr>
          <a:grpSpLocks/>
        </xdr:cNvGrpSpPr>
      </xdr:nvGrpSpPr>
      <xdr:grpSpPr>
        <a:xfrm>
          <a:off x="10496550" y="5457825"/>
          <a:ext cx="0" cy="0"/>
          <a:chOff x="769" y="35"/>
          <a:chExt cx="110" cy="41"/>
        </a:xfrm>
        <a:solidFill>
          <a:srgbClr val="FFFFFF"/>
        </a:solidFill>
      </xdr:grpSpPr>
      <xdr:sp>
        <xdr:nvSpPr>
          <xdr:cNvPr id="139" name="Rectangle 13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1" name="Picture 14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2" name="Rectangle 14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43" name="Rectangle 14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144" name="Group 144"/>
        <xdr:cNvGrpSpPr>
          <a:grpSpLocks/>
        </xdr:cNvGrpSpPr>
      </xdr:nvGrpSpPr>
      <xdr:grpSpPr>
        <a:xfrm>
          <a:off x="10496550" y="5457825"/>
          <a:ext cx="0" cy="0"/>
          <a:chOff x="769" y="35"/>
          <a:chExt cx="110" cy="41"/>
        </a:xfrm>
        <a:solidFill>
          <a:srgbClr val="FFFFFF"/>
        </a:solidFill>
      </xdr:grpSpPr>
      <xdr:sp>
        <xdr:nvSpPr>
          <xdr:cNvPr id="145" name="Rectangle 1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7" name="Picture 1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8" name="Rectangle 1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49" name="Rectangle 14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0" name="Rectangle 15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1" name="Rectangle 15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2" name="Rectangle 15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3" name="Rectangle 15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4" name="Rectangle 15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5" name="Rectangle 15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6" name="Rectangle 15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57" name="Rectangle 15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158" name="Group 158"/>
        <xdr:cNvGrpSpPr>
          <a:grpSpLocks/>
        </xdr:cNvGrpSpPr>
      </xdr:nvGrpSpPr>
      <xdr:grpSpPr>
        <a:xfrm>
          <a:off x="10496550" y="5457825"/>
          <a:ext cx="0" cy="0"/>
          <a:chOff x="769" y="35"/>
          <a:chExt cx="110" cy="41"/>
        </a:xfrm>
        <a:solidFill>
          <a:srgbClr val="FFFFFF"/>
        </a:solidFill>
      </xdr:grpSpPr>
      <xdr:sp>
        <xdr:nvSpPr>
          <xdr:cNvPr id="159" name="Rectangle 1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0" name="Rectangle 1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1" name="Picture 1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2" name="Rectangle 1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63" name="Rectangle 16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164" name="Group 164"/>
        <xdr:cNvGrpSpPr>
          <a:grpSpLocks/>
        </xdr:cNvGrpSpPr>
      </xdr:nvGrpSpPr>
      <xdr:grpSpPr>
        <a:xfrm>
          <a:off x="10496550" y="5457825"/>
          <a:ext cx="0" cy="0"/>
          <a:chOff x="769" y="35"/>
          <a:chExt cx="110" cy="41"/>
        </a:xfrm>
        <a:solidFill>
          <a:srgbClr val="FFFFFF"/>
        </a:solidFill>
      </xdr:grpSpPr>
      <xdr:sp>
        <xdr:nvSpPr>
          <xdr:cNvPr id="165" name="Rectangle 1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6" name="Rectangle 1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7" name="Picture 1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8" name="Rectangle 1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169" name="Rectangle 16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0" name="Rectangle 17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1" name="Rectangle 17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2" name="Rectangle 17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3" name="Rectangle 17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4" name="Rectangle 17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5" name="Rectangle 17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6" name="Rectangle 17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7" name="Rectangle 17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8" name="Rectangle 17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79" name="Rectangle 17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80" name="Rectangle 18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81" name="Rectangle 18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82" name="Rectangle 18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83" name="Rectangle 18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84" name="Rectangle 18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185" name="Rectangle 18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186" name="Group 186"/>
        <xdr:cNvGrpSpPr>
          <a:grpSpLocks/>
        </xdr:cNvGrpSpPr>
      </xdr:nvGrpSpPr>
      <xdr:grpSpPr>
        <a:xfrm>
          <a:off x="10496550" y="3705225"/>
          <a:ext cx="0" cy="0"/>
          <a:chOff x="769" y="35"/>
          <a:chExt cx="110" cy="41"/>
        </a:xfrm>
        <a:solidFill>
          <a:srgbClr val="FFFFFF"/>
        </a:solidFill>
      </xdr:grpSpPr>
      <xdr:sp>
        <xdr:nvSpPr>
          <xdr:cNvPr id="187" name="Rectangle 1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8" name="Rectangle 1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9" name="Picture 1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0" name="Rectangle 1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191" name="Rectangle 19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192" name="Group 192"/>
        <xdr:cNvGrpSpPr>
          <a:grpSpLocks/>
        </xdr:cNvGrpSpPr>
      </xdr:nvGrpSpPr>
      <xdr:grpSpPr>
        <a:xfrm>
          <a:off x="10496550" y="3705225"/>
          <a:ext cx="0" cy="0"/>
          <a:chOff x="769" y="35"/>
          <a:chExt cx="110" cy="41"/>
        </a:xfrm>
        <a:solidFill>
          <a:srgbClr val="FFFFFF"/>
        </a:solidFill>
      </xdr:grpSpPr>
      <xdr:sp>
        <xdr:nvSpPr>
          <xdr:cNvPr id="193" name="Rectangle 1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4" name="Rectangle 1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5" name="Picture 1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6" name="Rectangle 1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197" name="Rectangle 197"/>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198" name="Rectangle 198"/>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199" name="Rectangle 199"/>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00" name="Rectangle 200"/>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01" name="Rectangle 20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02" name="Rectangle 202"/>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03" name="Rectangle 20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04" name="Rectangle 204"/>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05" name="Rectangle 205"/>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06" name="Rectangle 20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07" name="Rectangle 20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208" name="Group 208"/>
        <xdr:cNvGrpSpPr>
          <a:grpSpLocks/>
        </xdr:cNvGrpSpPr>
      </xdr:nvGrpSpPr>
      <xdr:grpSpPr>
        <a:xfrm>
          <a:off x="10496550" y="5457825"/>
          <a:ext cx="0" cy="0"/>
          <a:chOff x="769" y="35"/>
          <a:chExt cx="110" cy="41"/>
        </a:xfrm>
        <a:solidFill>
          <a:srgbClr val="FFFFFF"/>
        </a:solidFill>
      </xdr:grpSpPr>
      <xdr:sp>
        <xdr:nvSpPr>
          <xdr:cNvPr id="209" name="Rectangle 20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0" name="Rectangle 2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11" name="Picture 2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12" name="Rectangle 2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213" name="Rectangle 21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14" name="Rectangle 21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15" name="Rectangle 21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16" name="Rectangle 21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17" name="Rectangle 21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18" name="Rectangle 21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19" name="Rectangle 21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20" name="Rectangle 22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21" name="Rectangle 22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222" name="Group 222"/>
        <xdr:cNvGrpSpPr>
          <a:grpSpLocks/>
        </xdr:cNvGrpSpPr>
      </xdr:nvGrpSpPr>
      <xdr:grpSpPr>
        <a:xfrm>
          <a:off x="10496550" y="3705225"/>
          <a:ext cx="0" cy="0"/>
          <a:chOff x="769" y="35"/>
          <a:chExt cx="110" cy="41"/>
        </a:xfrm>
        <a:solidFill>
          <a:srgbClr val="FFFFFF"/>
        </a:solidFill>
      </xdr:grpSpPr>
      <xdr:sp>
        <xdr:nvSpPr>
          <xdr:cNvPr id="223" name="Rectangle 2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24" name="Rectangle 2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5" name="Picture 2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26" name="Rectangle 2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227" name="Rectangle 227"/>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228" name="Group 228"/>
        <xdr:cNvGrpSpPr>
          <a:grpSpLocks/>
        </xdr:cNvGrpSpPr>
      </xdr:nvGrpSpPr>
      <xdr:grpSpPr>
        <a:xfrm>
          <a:off x="10496550" y="3705225"/>
          <a:ext cx="0" cy="0"/>
          <a:chOff x="769" y="35"/>
          <a:chExt cx="110" cy="41"/>
        </a:xfrm>
        <a:solidFill>
          <a:srgbClr val="FFFFFF"/>
        </a:solidFill>
      </xdr:grpSpPr>
      <xdr:sp>
        <xdr:nvSpPr>
          <xdr:cNvPr id="229" name="Rectangle 2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0" name="Rectangle 2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31" name="Picture 2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2" name="Rectangle 2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233" name="Rectangle 23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34" name="Rectangle 234"/>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35" name="Rectangle 235"/>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36" name="Rectangle 236"/>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37" name="Rectangle 237"/>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38" name="Rectangle 238"/>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39" name="Rectangle 239"/>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40" name="Rectangle 240"/>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41" name="Rectangle 24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42" name="Rectangle 24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43" name="Rectangle 24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244" name="Group 244"/>
        <xdr:cNvGrpSpPr>
          <a:grpSpLocks/>
        </xdr:cNvGrpSpPr>
      </xdr:nvGrpSpPr>
      <xdr:grpSpPr>
        <a:xfrm>
          <a:off x="10496550" y="5457825"/>
          <a:ext cx="0" cy="0"/>
          <a:chOff x="769" y="35"/>
          <a:chExt cx="110" cy="41"/>
        </a:xfrm>
        <a:solidFill>
          <a:srgbClr val="FFFFFF"/>
        </a:solidFill>
      </xdr:grpSpPr>
      <xdr:sp>
        <xdr:nvSpPr>
          <xdr:cNvPr id="245" name="Rectangle 2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6" name="Rectangle 2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7" name="Picture 2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48" name="Rectangle 2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249" name="Rectangle 24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0" name="Rectangle 25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1" name="Rectangle 25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2" name="Rectangle 25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3" name="Rectangle 25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4" name="Rectangle 25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5" name="Rectangle 25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6" name="Rectangle 25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257" name="Rectangle 25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258" name="Group 258"/>
        <xdr:cNvGrpSpPr>
          <a:grpSpLocks/>
        </xdr:cNvGrpSpPr>
      </xdr:nvGrpSpPr>
      <xdr:grpSpPr>
        <a:xfrm>
          <a:off x="10496550" y="3705225"/>
          <a:ext cx="0" cy="0"/>
          <a:chOff x="769" y="35"/>
          <a:chExt cx="110" cy="41"/>
        </a:xfrm>
        <a:solidFill>
          <a:srgbClr val="FFFFFF"/>
        </a:solidFill>
      </xdr:grpSpPr>
      <xdr:sp>
        <xdr:nvSpPr>
          <xdr:cNvPr id="259" name="Rectangle 2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0" name="Rectangle 2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1" name="Picture 2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2" name="Rectangle 2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263" name="Rectangle 26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264" name="Group 264"/>
        <xdr:cNvGrpSpPr>
          <a:grpSpLocks/>
        </xdr:cNvGrpSpPr>
      </xdr:nvGrpSpPr>
      <xdr:grpSpPr>
        <a:xfrm>
          <a:off x="10496550" y="3705225"/>
          <a:ext cx="0" cy="0"/>
          <a:chOff x="769" y="35"/>
          <a:chExt cx="110" cy="41"/>
        </a:xfrm>
        <a:solidFill>
          <a:srgbClr val="FFFFFF"/>
        </a:solidFill>
      </xdr:grpSpPr>
      <xdr:sp>
        <xdr:nvSpPr>
          <xdr:cNvPr id="265" name="Rectangle 2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6" name="Rectangle 2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7" name="Picture 2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8" name="Rectangle 2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269" name="Rectangle 269"/>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0" name="Rectangle 270"/>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1" name="Rectangle 27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2" name="Rectangle 272"/>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3" name="Rectangle 27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4" name="Rectangle 274"/>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5" name="Rectangle 275"/>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6" name="Rectangle 276"/>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77" name="Rectangle 277"/>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278" name="Group 278"/>
        <xdr:cNvGrpSpPr>
          <a:grpSpLocks/>
        </xdr:cNvGrpSpPr>
      </xdr:nvGrpSpPr>
      <xdr:grpSpPr>
        <a:xfrm>
          <a:off x="10496550" y="3705225"/>
          <a:ext cx="0" cy="0"/>
          <a:chOff x="769" y="35"/>
          <a:chExt cx="110" cy="41"/>
        </a:xfrm>
        <a:solidFill>
          <a:srgbClr val="FFFFFF"/>
        </a:solidFill>
      </xdr:grpSpPr>
      <xdr:sp>
        <xdr:nvSpPr>
          <xdr:cNvPr id="279" name="Rectangle 27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0" name="Rectangle 28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1" name="Picture 28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2" name="Rectangle 28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283" name="Rectangle 28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284" name="Group 284"/>
        <xdr:cNvGrpSpPr>
          <a:grpSpLocks/>
        </xdr:cNvGrpSpPr>
      </xdr:nvGrpSpPr>
      <xdr:grpSpPr>
        <a:xfrm>
          <a:off x="10496550" y="3705225"/>
          <a:ext cx="0" cy="0"/>
          <a:chOff x="769" y="35"/>
          <a:chExt cx="110" cy="41"/>
        </a:xfrm>
        <a:solidFill>
          <a:srgbClr val="FFFFFF"/>
        </a:solidFill>
      </xdr:grpSpPr>
      <xdr:sp>
        <xdr:nvSpPr>
          <xdr:cNvPr id="285" name="Rectangle 2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6" name="Rectangle 2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7" name="Picture 2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8" name="Rectangle 2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289" name="Rectangle 289"/>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0" name="Rectangle 290"/>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1" name="Rectangle 29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2" name="Rectangle 292"/>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3" name="Rectangle 29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4" name="Rectangle 294"/>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5" name="Rectangle 295"/>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6" name="Rectangle 296"/>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297" name="Rectangle 297"/>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298" name="Group 298"/>
        <xdr:cNvGrpSpPr>
          <a:grpSpLocks/>
        </xdr:cNvGrpSpPr>
      </xdr:nvGrpSpPr>
      <xdr:grpSpPr>
        <a:xfrm>
          <a:off x="10496550" y="3705225"/>
          <a:ext cx="0" cy="0"/>
          <a:chOff x="769" y="35"/>
          <a:chExt cx="110" cy="41"/>
        </a:xfrm>
        <a:solidFill>
          <a:srgbClr val="FFFFFF"/>
        </a:solidFill>
      </xdr:grpSpPr>
      <xdr:sp>
        <xdr:nvSpPr>
          <xdr:cNvPr id="299" name="Rectangle 2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0" name="Rectangle 3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1" name="Picture 3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2" name="Rectangle 3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303" name="Rectangle 30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304" name="Group 304"/>
        <xdr:cNvGrpSpPr>
          <a:grpSpLocks/>
        </xdr:cNvGrpSpPr>
      </xdr:nvGrpSpPr>
      <xdr:grpSpPr>
        <a:xfrm>
          <a:off x="10496550" y="3705225"/>
          <a:ext cx="0" cy="0"/>
          <a:chOff x="769" y="35"/>
          <a:chExt cx="110" cy="41"/>
        </a:xfrm>
        <a:solidFill>
          <a:srgbClr val="FFFFFF"/>
        </a:solidFill>
      </xdr:grpSpPr>
      <xdr:sp>
        <xdr:nvSpPr>
          <xdr:cNvPr id="305" name="Rectangle 3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6" name="Rectangle 3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7" name="Picture 3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8" name="Rectangle 3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309" name="Rectangle 309"/>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0" name="Rectangle 310"/>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1" name="Rectangle 31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2" name="Rectangle 312"/>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3" name="Rectangle 31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4" name="Rectangle 314"/>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5" name="Rectangle 315"/>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6" name="Rectangle 316"/>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17" name="Rectangle 317"/>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318" name="Group 318"/>
        <xdr:cNvGrpSpPr>
          <a:grpSpLocks/>
        </xdr:cNvGrpSpPr>
      </xdr:nvGrpSpPr>
      <xdr:grpSpPr>
        <a:xfrm>
          <a:off x="10496550" y="3705225"/>
          <a:ext cx="0" cy="0"/>
          <a:chOff x="769" y="35"/>
          <a:chExt cx="110" cy="41"/>
        </a:xfrm>
        <a:solidFill>
          <a:srgbClr val="FFFFFF"/>
        </a:solidFill>
      </xdr:grpSpPr>
      <xdr:sp>
        <xdr:nvSpPr>
          <xdr:cNvPr id="319" name="Rectangle 3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0" name="Rectangle 3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1" name="Picture 3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2" name="Rectangle 3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323" name="Rectangle 32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20</xdr:row>
      <xdr:rowOff>0</xdr:rowOff>
    </xdr:from>
    <xdr:to>
      <xdr:col>21</xdr:col>
      <xdr:colOff>0</xdr:colOff>
      <xdr:row>20</xdr:row>
      <xdr:rowOff>0</xdr:rowOff>
    </xdr:to>
    <xdr:grpSp>
      <xdr:nvGrpSpPr>
        <xdr:cNvPr id="324" name="Group 324"/>
        <xdr:cNvGrpSpPr>
          <a:grpSpLocks/>
        </xdr:cNvGrpSpPr>
      </xdr:nvGrpSpPr>
      <xdr:grpSpPr>
        <a:xfrm>
          <a:off x="10496550" y="3705225"/>
          <a:ext cx="0" cy="0"/>
          <a:chOff x="769" y="35"/>
          <a:chExt cx="110" cy="41"/>
        </a:xfrm>
        <a:solidFill>
          <a:srgbClr val="FFFFFF"/>
        </a:solidFill>
      </xdr:grpSpPr>
      <xdr:sp>
        <xdr:nvSpPr>
          <xdr:cNvPr id="325" name="Rectangle 3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6" name="Rectangle 3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7" name="Picture 3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8" name="Rectangle 3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20</xdr:row>
      <xdr:rowOff>0</xdr:rowOff>
    </xdr:from>
    <xdr:to>
      <xdr:col>21</xdr:col>
      <xdr:colOff>409575</xdr:colOff>
      <xdr:row>20</xdr:row>
      <xdr:rowOff>0</xdr:rowOff>
    </xdr:to>
    <xdr:sp>
      <xdr:nvSpPr>
        <xdr:cNvPr id="329" name="Rectangle 329"/>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0" name="Rectangle 330"/>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1" name="Rectangle 33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2" name="Rectangle 332"/>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3" name="Rectangle 333"/>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4" name="Rectangle 334"/>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5" name="Rectangle 335"/>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6" name="Rectangle 336"/>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7" name="Rectangle 337"/>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8" name="Rectangle 338"/>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39" name="Rectangle 339"/>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40" name="Rectangle 340"/>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20</xdr:row>
      <xdr:rowOff>0</xdr:rowOff>
    </xdr:from>
    <xdr:to>
      <xdr:col>21</xdr:col>
      <xdr:colOff>409575</xdr:colOff>
      <xdr:row>20</xdr:row>
      <xdr:rowOff>0</xdr:rowOff>
    </xdr:to>
    <xdr:sp>
      <xdr:nvSpPr>
        <xdr:cNvPr id="341" name="Rectangle 341"/>
        <xdr:cNvSpPr>
          <a:spLocks/>
        </xdr:cNvSpPr>
      </xdr:nvSpPr>
      <xdr:spPr>
        <a:xfrm>
          <a:off x="10496550" y="37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42" name="Rectangle 34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43" name="Rectangle 34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44" name="Rectangle 34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345" name="Rectangle 34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346" name="Group 346"/>
        <xdr:cNvGrpSpPr>
          <a:grpSpLocks/>
        </xdr:cNvGrpSpPr>
      </xdr:nvGrpSpPr>
      <xdr:grpSpPr>
        <a:xfrm>
          <a:off x="10496550" y="5095875"/>
          <a:ext cx="0" cy="0"/>
          <a:chOff x="769" y="35"/>
          <a:chExt cx="110" cy="41"/>
        </a:xfrm>
        <a:solidFill>
          <a:srgbClr val="FFFFFF"/>
        </a:solidFill>
      </xdr:grpSpPr>
      <xdr:sp>
        <xdr:nvSpPr>
          <xdr:cNvPr id="347" name="Rectangle 3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8" name="Rectangle 3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9" name="Picture 3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0" name="Rectangle 3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351" name="Rectangle 35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352" name="Group 352"/>
        <xdr:cNvGrpSpPr>
          <a:grpSpLocks/>
        </xdr:cNvGrpSpPr>
      </xdr:nvGrpSpPr>
      <xdr:grpSpPr>
        <a:xfrm>
          <a:off x="10496550" y="5095875"/>
          <a:ext cx="0" cy="0"/>
          <a:chOff x="769" y="35"/>
          <a:chExt cx="110" cy="41"/>
        </a:xfrm>
        <a:solidFill>
          <a:srgbClr val="FFFFFF"/>
        </a:solidFill>
      </xdr:grpSpPr>
      <xdr:sp>
        <xdr:nvSpPr>
          <xdr:cNvPr id="353" name="Rectangle 3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54" name="Rectangle 3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55" name="Picture 3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6" name="Rectangle 3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357" name="Rectangle 357"/>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58" name="Rectangle 358"/>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59" name="Rectangle 359"/>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60" name="Rectangle 360"/>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61" name="Rectangle 36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62" name="Rectangle 362"/>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63" name="Rectangle 363"/>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64" name="Rectangle 364"/>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65" name="Rectangle 365"/>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366" name="Group 366"/>
        <xdr:cNvGrpSpPr>
          <a:grpSpLocks/>
        </xdr:cNvGrpSpPr>
      </xdr:nvGrpSpPr>
      <xdr:grpSpPr>
        <a:xfrm>
          <a:off x="10496550" y="5095875"/>
          <a:ext cx="0" cy="0"/>
          <a:chOff x="769" y="35"/>
          <a:chExt cx="110" cy="41"/>
        </a:xfrm>
        <a:solidFill>
          <a:srgbClr val="FFFFFF"/>
        </a:solidFill>
      </xdr:grpSpPr>
      <xdr:sp>
        <xdr:nvSpPr>
          <xdr:cNvPr id="367" name="Rectangle 36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8" name="Rectangle 36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69" name="Picture 36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0" name="Rectangle 37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371" name="Rectangle 37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372" name="Group 372"/>
        <xdr:cNvGrpSpPr>
          <a:grpSpLocks/>
        </xdr:cNvGrpSpPr>
      </xdr:nvGrpSpPr>
      <xdr:grpSpPr>
        <a:xfrm>
          <a:off x="10496550" y="5095875"/>
          <a:ext cx="0" cy="0"/>
          <a:chOff x="769" y="35"/>
          <a:chExt cx="110" cy="41"/>
        </a:xfrm>
        <a:solidFill>
          <a:srgbClr val="FFFFFF"/>
        </a:solidFill>
      </xdr:grpSpPr>
      <xdr:sp>
        <xdr:nvSpPr>
          <xdr:cNvPr id="373" name="Rectangle 37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4" name="Rectangle 37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5" name="Picture 37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6" name="Rectangle 37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377" name="Rectangle 377"/>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78" name="Rectangle 378"/>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79" name="Rectangle 379"/>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80" name="Rectangle 380"/>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81" name="Rectangle 38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82" name="Rectangle 382"/>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83" name="Rectangle 383"/>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84" name="Rectangle 384"/>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85" name="Rectangle 385"/>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386" name="Group 386"/>
        <xdr:cNvGrpSpPr>
          <a:grpSpLocks/>
        </xdr:cNvGrpSpPr>
      </xdr:nvGrpSpPr>
      <xdr:grpSpPr>
        <a:xfrm>
          <a:off x="10496550" y="5095875"/>
          <a:ext cx="0" cy="0"/>
          <a:chOff x="769" y="35"/>
          <a:chExt cx="110" cy="41"/>
        </a:xfrm>
        <a:solidFill>
          <a:srgbClr val="FFFFFF"/>
        </a:solidFill>
      </xdr:grpSpPr>
      <xdr:sp>
        <xdr:nvSpPr>
          <xdr:cNvPr id="387" name="Rectangle 3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8" name="Rectangle 3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9" name="Picture 3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0" name="Rectangle 3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391" name="Rectangle 39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392" name="Group 392"/>
        <xdr:cNvGrpSpPr>
          <a:grpSpLocks/>
        </xdr:cNvGrpSpPr>
      </xdr:nvGrpSpPr>
      <xdr:grpSpPr>
        <a:xfrm>
          <a:off x="10496550" y="5095875"/>
          <a:ext cx="0" cy="0"/>
          <a:chOff x="769" y="35"/>
          <a:chExt cx="110" cy="41"/>
        </a:xfrm>
        <a:solidFill>
          <a:srgbClr val="FFFFFF"/>
        </a:solidFill>
      </xdr:grpSpPr>
      <xdr:sp>
        <xdr:nvSpPr>
          <xdr:cNvPr id="393" name="Rectangle 3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4" name="Rectangle 3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5" name="Picture 3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6" name="Rectangle 3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397" name="Rectangle 397"/>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98" name="Rectangle 398"/>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399" name="Rectangle 399"/>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00" name="Rectangle 400"/>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01" name="Rectangle 40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02" name="Rectangle 402"/>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03" name="Rectangle 403"/>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04" name="Rectangle 404"/>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05" name="Rectangle 405"/>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406" name="Group 406"/>
        <xdr:cNvGrpSpPr>
          <a:grpSpLocks/>
        </xdr:cNvGrpSpPr>
      </xdr:nvGrpSpPr>
      <xdr:grpSpPr>
        <a:xfrm>
          <a:off x="10496550" y="5095875"/>
          <a:ext cx="0" cy="0"/>
          <a:chOff x="769" y="35"/>
          <a:chExt cx="110" cy="41"/>
        </a:xfrm>
        <a:solidFill>
          <a:srgbClr val="FFFFFF"/>
        </a:solidFill>
      </xdr:grpSpPr>
      <xdr:sp>
        <xdr:nvSpPr>
          <xdr:cNvPr id="407" name="Rectangle 40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8" name="Rectangle 40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9" name="Picture 40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0" name="Rectangle 4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411" name="Rectangle 41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412" name="Group 412"/>
        <xdr:cNvGrpSpPr>
          <a:grpSpLocks/>
        </xdr:cNvGrpSpPr>
      </xdr:nvGrpSpPr>
      <xdr:grpSpPr>
        <a:xfrm>
          <a:off x="10496550" y="5095875"/>
          <a:ext cx="0" cy="0"/>
          <a:chOff x="769" y="35"/>
          <a:chExt cx="110" cy="41"/>
        </a:xfrm>
        <a:solidFill>
          <a:srgbClr val="FFFFFF"/>
        </a:solidFill>
      </xdr:grpSpPr>
      <xdr:sp>
        <xdr:nvSpPr>
          <xdr:cNvPr id="413" name="Rectangle 4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4" name="Rectangle 4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15" name="Picture 4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6" name="Rectangle 4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417" name="Rectangle 417"/>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18" name="Rectangle 418"/>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19" name="Rectangle 419"/>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20" name="Rectangle 420"/>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21" name="Rectangle 42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22" name="Rectangle 422"/>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23" name="Rectangle 423"/>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24" name="Rectangle 424"/>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25" name="Rectangle 425"/>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426" name="Group 426"/>
        <xdr:cNvGrpSpPr>
          <a:grpSpLocks/>
        </xdr:cNvGrpSpPr>
      </xdr:nvGrpSpPr>
      <xdr:grpSpPr>
        <a:xfrm>
          <a:off x="10496550" y="5095875"/>
          <a:ext cx="0" cy="0"/>
          <a:chOff x="769" y="35"/>
          <a:chExt cx="110" cy="41"/>
        </a:xfrm>
        <a:solidFill>
          <a:srgbClr val="FFFFFF"/>
        </a:solidFill>
      </xdr:grpSpPr>
      <xdr:sp>
        <xdr:nvSpPr>
          <xdr:cNvPr id="427" name="Rectangle 4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Rectangle 4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9" name="Picture 4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0" name="Rectangle 4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431" name="Rectangle 43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432" name="Group 432"/>
        <xdr:cNvGrpSpPr>
          <a:grpSpLocks/>
        </xdr:cNvGrpSpPr>
      </xdr:nvGrpSpPr>
      <xdr:grpSpPr>
        <a:xfrm>
          <a:off x="10496550" y="5095875"/>
          <a:ext cx="0" cy="0"/>
          <a:chOff x="769" y="35"/>
          <a:chExt cx="110" cy="41"/>
        </a:xfrm>
        <a:solidFill>
          <a:srgbClr val="FFFFFF"/>
        </a:solidFill>
      </xdr:grpSpPr>
      <xdr:sp>
        <xdr:nvSpPr>
          <xdr:cNvPr id="433" name="Rectangle 4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4" name="Rectangle 4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5" name="Picture 4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6" name="Rectangle 4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437" name="Rectangle 437"/>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38" name="Rectangle 438"/>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39" name="Rectangle 439"/>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40" name="Rectangle 440"/>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41" name="Rectangle 44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42" name="Rectangle 442"/>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43" name="Rectangle 443"/>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44" name="Rectangle 444"/>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45" name="Rectangle 445"/>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446" name="Group 446"/>
        <xdr:cNvGrpSpPr>
          <a:grpSpLocks/>
        </xdr:cNvGrpSpPr>
      </xdr:nvGrpSpPr>
      <xdr:grpSpPr>
        <a:xfrm>
          <a:off x="10496550" y="5095875"/>
          <a:ext cx="0" cy="0"/>
          <a:chOff x="769" y="35"/>
          <a:chExt cx="110" cy="41"/>
        </a:xfrm>
        <a:solidFill>
          <a:srgbClr val="FFFFFF"/>
        </a:solidFill>
      </xdr:grpSpPr>
      <xdr:sp>
        <xdr:nvSpPr>
          <xdr:cNvPr id="447" name="Rectangle 4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8" name="Rectangle 4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9" name="Picture 4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0" name="Rectangle 4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451" name="Rectangle 45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grpSp>
      <xdr:nvGrpSpPr>
        <xdr:cNvPr id="452" name="Group 452"/>
        <xdr:cNvGrpSpPr>
          <a:grpSpLocks/>
        </xdr:cNvGrpSpPr>
      </xdr:nvGrpSpPr>
      <xdr:grpSpPr>
        <a:xfrm>
          <a:off x="10496550" y="5095875"/>
          <a:ext cx="0" cy="0"/>
          <a:chOff x="769" y="35"/>
          <a:chExt cx="110" cy="41"/>
        </a:xfrm>
        <a:solidFill>
          <a:srgbClr val="FFFFFF"/>
        </a:solidFill>
      </xdr:grpSpPr>
      <xdr:sp>
        <xdr:nvSpPr>
          <xdr:cNvPr id="453" name="Rectangle 4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4" name="Rectangle 4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5" name="Picture 4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6" name="Rectangle 4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26</xdr:row>
      <xdr:rowOff>0</xdr:rowOff>
    </xdr:from>
    <xdr:to>
      <xdr:col>21</xdr:col>
      <xdr:colOff>409575</xdr:colOff>
      <xdr:row>26</xdr:row>
      <xdr:rowOff>0</xdr:rowOff>
    </xdr:to>
    <xdr:sp>
      <xdr:nvSpPr>
        <xdr:cNvPr id="457" name="Rectangle 457"/>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58" name="Rectangle 458"/>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59" name="Rectangle 459"/>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0" name="Rectangle 460"/>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1" name="Rectangle 461"/>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2" name="Rectangle 462"/>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3" name="Rectangle 463"/>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4" name="Rectangle 464"/>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5" name="Rectangle 465"/>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6" name="Rectangle 466"/>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7" name="Rectangle 467"/>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8" name="Rectangle 468"/>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26</xdr:row>
      <xdr:rowOff>0</xdr:rowOff>
    </xdr:from>
    <xdr:to>
      <xdr:col>21</xdr:col>
      <xdr:colOff>409575</xdr:colOff>
      <xdr:row>26</xdr:row>
      <xdr:rowOff>0</xdr:rowOff>
    </xdr:to>
    <xdr:sp>
      <xdr:nvSpPr>
        <xdr:cNvPr id="469" name="Rectangle 469"/>
        <xdr:cNvSpPr>
          <a:spLocks/>
        </xdr:cNvSpPr>
      </xdr:nvSpPr>
      <xdr:spPr>
        <a:xfrm>
          <a:off x="10496550" y="509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0" name="Rectangle 47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1" name="Rectangle 47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2" name="Rectangle 47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3" name="Rectangle 47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4" name="Rectangle 47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5" name="Rectangle 47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6" name="Rectangle 47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7" name="Rectangle 47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8" name="Rectangle 47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79" name="Rectangle 47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80" name="Rectangle 48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81" name="Rectangle 48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82" name="Rectangle 48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83" name="Rectangle 48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484" name="Group 484"/>
        <xdr:cNvGrpSpPr>
          <a:grpSpLocks/>
        </xdr:cNvGrpSpPr>
      </xdr:nvGrpSpPr>
      <xdr:grpSpPr>
        <a:xfrm>
          <a:off x="10496550" y="5457825"/>
          <a:ext cx="0" cy="0"/>
          <a:chOff x="769" y="35"/>
          <a:chExt cx="110" cy="41"/>
        </a:xfrm>
        <a:solidFill>
          <a:srgbClr val="FFFFFF"/>
        </a:solidFill>
      </xdr:grpSpPr>
      <xdr:sp>
        <xdr:nvSpPr>
          <xdr:cNvPr id="485" name="Rectangle 4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6" name="Rectangle 4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87" name="Picture 4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88" name="Rectangle 4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489" name="Rectangle 48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0" name="Rectangle 49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1" name="Rectangle 49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2" name="Rectangle 49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3" name="Rectangle 49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4" name="Rectangle 49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5" name="Rectangle 49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6" name="Rectangle 49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7" name="Rectangle 49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8" name="Rectangle 49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499" name="Rectangle 49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28</xdr:row>
      <xdr:rowOff>0</xdr:rowOff>
    </xdr:from>
    <xdr:to>
      <xdr:col>21</xdr:col>
      <xdr:colOff>0</xdr:colOff>
      <xdr:row>28</xdr:row>
      <xdr:rowOff>0</xdr:rowOff>
    </xdr:to>
    <xdr:grpSp>
      <xdr:nvGrpSpPr>
        <xdr:cNvPr id="500" name="Group 500"/>
        <xdr:cNvGrpSpPr>
          <a:grpSpLocks/>
        </xdr:cNvGrpSpPr>
      </xdr:nvGrpSpPr>
      <xdr:grpSpPr>
        <a:xfrm>
          <a:off x="10496550" y="5457825"/>
          <a:ext cx="0" cy="0"/>
          <a:chOff x="769" y="35"/>
          <a:chExt cx="110" cy="41"/>
        </a:xfrm>
        <a:solidFill>
          <a:srgbClr val="FFFFFF"/>
        </a:solidFill>
      </xdr:grpSpPr>
      <xdr:sp>
        <xdr:nvSpPr>
          <xdr:cNvPr id="501" name="Rectangle 50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2" name="Rectangle 50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3" name="Picture 50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04" name="Rectangle 50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19</xdr:col>
      <xdr:colOff>114300</xdr:colOff>
      <xdr:row>28</xdr:row>
      <xdr:rowOff>0</xdr:rowOff>
    </xdr:from>
    <xdr:to>
      <xdr:col>21</xdr:col>
      <xdr:colOff>409575</xdr:colOff>
      <xdr:row>28</xdr:row>
      <xdr:rowOff>0</xdr:rowOff>
    </xdr:to>
    <xdr:sp>
      <xdr:nvSpPr>
        <xdr:cNvPr id="505" name="Rectangle 50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06" name="Rectangle 50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07" name="Rectangle 50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08" name="Rectangle 50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09" name="Rectangle 50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0" name="Rectangle 51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1" name="Rectangle 51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2" name="Rectangle 51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3" name="Rectangle 51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4" name="Rectangle 51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5" name="Rectangle 51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6" name="Rectangle 51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7" name="Rectangle 51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8" name="Rectangle 51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19" name="Rectangle 51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0" name="Rectangle 52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1" name="Rectangle 52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2" name="Rectangle 52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3" name="Rectangle 52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4" name="Rectangle 52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5" name="Rectangle 52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6" name="Rectangle 52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7" name="Rectangle 52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8" name="Rectangle 52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29" name="Rectangle 52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0" name="Rectangle 53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1" name="Rectangle 53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2" name="Rectangle 53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3" name="Rectangle 53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4" name="Rectangle 53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5" name="Rectangle 53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6" name="Rectangle 53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7" name="Rectangle 53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8" name="Rectangle 53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39" name="Rectangle 53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0" name="Rectangle 54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1" name="Rectangle 54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2" name="Rectangle 542"/>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3" name="Rectangle 543"/>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4" name="Rectangle 544"/>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5" name="Rectangle 545"/>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6" name="Rectangle 546"/>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7" name="Rectangle 547"/>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8" name="Rectangle 548"/>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49" name="Rectangle 549"/>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50" name="Rectangle 550"/>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28</xdr:row>
      <xdr:rowOff>0</xdr:rowOff>
    </xdr:from>
    <xdr:to>
      <xdr:col>21</xdr:col>
      <xdr:colOff>409575</xdr:colOff>
      <xdr:row>28</xdr:row>
      <xdr:rowOff>0</xdr:rowOff>
    </xdr:to>
    <xdr:sp>
      <xdr:nvSpPr>
        <xdr:cNvPr id="551" name="Rectangle 551"/>
        <xdr:cNvSpPr>
          <a:spLocks/>
        </xdr:cNvSpPr>
      </xdr:nvSpPr>
      <xdr:spPr>
        <a:xfrm>
          <a:off x="10496550" y="5457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2" name="Rectangle 552"/>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3" name="Rectangle 553"/>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4" name="Rectangle 554"/>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5" name="Rectangle 555"/>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6" name="Rectangle 556"/>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7" name="Rectangle 557"/>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8" name="Rectangle 558"/>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59" name="Rectangle 559"/>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0" name="Rectangle 560"/>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1" name="Rectangle 561"/>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2" name="Rectangle 562"/>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3" name="Rectangle 563"/>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4" name="Rectangle 564"/>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5" name="Rectangle 565"/>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6" name="Rectangle 566"/>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7" name="Rectangle 567"/>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8" name="Rectangle 568"/>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69" name="Rectangle 569"/>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0" name="Rectangle 570"/>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1" name="Rectangle 571"/>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2" name="Rectangle 572"/>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3" name="Rectangle 573"/>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4" name="Rectangle 574"/>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5" name="Rectangle 575"/>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6" name="Rectangle 576"/>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xdr:row>
      <xdr:rowOff>171450</xdr:rowOff>
    </xdr:from>
    <xdr:to>
      <xdr:col>21</xdr:col>
      <xdr:colOff>409575</xdr:colOff>
      <xdr:row>10</xdr:row>
      <xdr:rowOff>171450</xdr:rowOff>
    </xdr:to>
    <xdr:sp>
      <xdr:nvSpPr>
        <xdr:cNvPr id="577" name="Rectangle 577"/>
        <xdr:cNvSpPr>
          <a:spLocks/>
        </xdr:cNvSpPr>
      </xdr:nvSpPr>
      <xdr:spPr>
        <a:xfrm>
          <a:off x="10496550" y="533400"/>
          <a:ext cx="0"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ormen%20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ACALCULATIEFORMULIEREN%202004\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dimension ref="A1:X38"/>
  <sheetViews>
    <sheetView showGridLines="0" tabSelected="1" zoomScaleSheetLayoutView="100" workbookViewId="0" topLeftCell="A1">
      <selection activeCell="F7" sqref="F7"/>
    </sheetView>
  </sheetViews>
  <sheetFormatPr defaultColWidth="9.140625" defaultRowHeight="13.5" customHeight="1" zeroHeight="1"/>
  <cols>
    <col min="1" max="2" width="8.7109375" style="83" customWidth="1"/>
    <col min="3" max="3" width="13.7109375" style="83" customWidth="1"/>
    <col min="4" max="4" width="14.28125" style="83" customWidth="1"/>
    <col min="5" max="5" width="15.8515625" style="83" customWidth="1"/>
    <col min="6" max="6" width="16.7109375" style="83" customWidth="1"/>
    <col min="7" max="7" width="5.7109375" style="83" customWidth="1"/>
    <col min="8" max="9" width="8.7109375" style="83" customWidth="1"/>
    <col min="10" max="10" width="15.28125" style="83" customWidth="1"/>
    <col min="11" max="11" width="15.7109375" style="83" customWidth="1"/>
    <col min="12" max="12" width="13.7109375" style="83" customWidth="1"/>
    <col min="13" max="13" width="11.57421875" style="83" customWidth="1"/>
    <col min="14" max="14" width="1.7109375" style="83" customWidth="1"/>
    <col min="15" max="15" width="6.00390625" style="83" customWidth="1"/>
    <col min="16" max="17" width="10.7109375" style="84" customWidth="1"/>
    <col min="18" max="19" width="10.7109375" style="85" customWidth="1"/>
    <col min="20" max="21" width="12.7109375" style="84" customWidth="1"/>
    <col min="22" max="23" width="12.7109375" style="86" customWidth="1"/>
    <col min="24" max="24" width="1.7109375" style="83" customWidth="1"/>
    <col min="25" max="16384" width="9.140625" style="83" customWidth="1"/>
  </cols>
  <sheetData>
    <row r="1" spans="1:24" s="74" customFormat="1" ht="14.25" customHeight="1">
      <c r="A1" s="71" t="b">
        <v>1</v>
      </c>
      <c r="B1" s="72"/>
      <c r="C1" s="72"/>
      <c r="D1" s="72"/>
      <c r="E1" s="73"/>
      <c r="F1" s="72"/>
      <c r="G1" s="72"/>
      <c r="H1" s="72"/>
      <c r="I1" s="72"/>
      <c r="N1" s="72"/>
      <c r="O1" s="75"/>
      <c r="P1" s="76"/>
      <c r="Q1" s="76"/>
      <c r="R1" s="77"/>
      <c r="S1" s="77"/>
      <c r="T1" s="76"/>
      <c r="U1" s="76"/>
      <c r="V1" s="78"/>
      <c r="W1" s="78"/>
      <c r="X1" s="72"/>
    </row>
    <row r="2" spans="1:24" s="74" customFormat="1" ht="24.75" customHeight="1">
      <c r="A2" s="79"/>
      <c r="B2" s="73"/>
      <c r="C2" s="73"/>
      <c r="D2" s="73"/>
      <c r="F2" s="73"/>
      <c r="G2" s="73"/>
      <c r="H2" s="73"/>
      <c r="I2" s="80"/>
      <c r="J2" s="81"/>
      <c r="K2" s="72"/>
      <c r="L2" s="73"/>
      <c r="M2" s="82"/>
      <c r="N2" s="72"/>
      <c r="O2" s="75"/>
      <c r="P2" s="76"/>
      <c r="Q2" s="76"/>
      <c r="R2" s="77"/>
      <c r="S2" s="77"/>
      <c r="T2" s="76"/>
      <c r="U2" s="76"/>
      <c r="V2" s="78"/>
      <c r="W2" s="78"/>
      <c r="X2" s="72"/>
    </row>
    <row r="3" spans="15:23" ht="12" customHeight="1">
      <c r="O3" s="75"/>
      <c r="P3" s="76"/>
      <c r="Q3" s="76"/>
      <c r="R3" s="77"/>
      <c r="S3" s="77"/>
      <c r="T3" s="76"/>
      <c r="U3" s="76"/>
      <c r="V3" s="78"/>
      <c r="W3" s="78"/>
    </row>
    <row r="4" ht="12" customHeight="1">
      <c r="O4" s="75"/>
    </row>
    <row r="5" spans="1:13" ht="19.5" customHeight="1">
      <c r="A5" s="245" t="s">
        <v>134</v>
      </c>
      <c r="M5" s="88"/>
    </row>
    <row r="6" spans="1:13" ht="12.75" customHeight="1">
      <c r="A6" s="87"/>
      <c r="M6" s="88"/>
    </row>
    <row r="7" ht="12" customHeight="1"/>
    <row r="8" spans="1:12" ht="15" customHeight="1">
      <c r="A8" s="268" t="s">
        <v>151</v>
      </c>
      <c r="K8" s="89" t="s">
        <v>57</v>
      </c>
      <c r="L8" s="90"/>
    </row>
    <row r="9" spans="11:13" ht="15.75" customHeight="1">
      <c r="K9" s="91" t="s">
        <v>137</v>
      </c>
      <c r="L9" s="283" t="s">
        <v>136</v>
      </c>
      <c r="M9" s="284"/>
    </row>
    <row r="10" spans="1:13" ht="15.75" customHeight="1">
      <c r="A10" s="93" t="s">
        <v>135</v>
      </c>
      <c r="B10" s="14"/>
      <c r="C10" s="14"/>
      <c r="D10" s="94"/>
      <c r="K10" s="91" t="s">
        <v>58</v>
      </c>
      <c r="L10" s="285"/>
      <c r="M10" s="284"/>
    </row>
    <row r="11" spans="1:13" ht="15.75" customHeight="1">
      <c r="A11" s="9">
        <f>IF(OR($F12=0),"U dient het NZa registratienummer in te vullen.","")</f>
      </c>
      <c r="B11" s="10"/>
      <c r="C11" s="10"/>
      <c r="D11" s="95"/>
      <c r="E11" s="89" t="s">
        <v>59</v>
      </c>
      <c r="F11" s="89" t="s">
        <v>60</v>
      </c>
      <c r="K11" s="91" t="s">
        <v>61</v>
      </c>
      <c r="L11" s="283"/>
      <c r="M11" s="284"/>
    </row>
    <row r="12" spans="1:13" ht="15.75" customHeight="1">
      <c r="A12" s="13" t="s">
        <v>2</v>
      </c>
      <c r="B12" s="14"/>
      <c r="C12" s="14"/>
      <c r="D12" s="94"/>
      <c r="E12" s="15">
        <v>201</v>
      </c>
      <c r="F12" s="219">
        <v>1200</v>
      </c>
      <c r="G12" s="148"/>
      <c r="H12" s="149"/>
      <c r="I12" s="149"/>
      <c r="K12" s="91" t="s">
        <v>62</v>
      </c>
      <c r="L12" s="285">
        <v>40596</v>
      </c>
      <c r="M12" s="284"/>
    </row>
    <row r="13" spans="1:15" ht="12" customHeight="1">
      <c r="A13" s="96"/>
      <c r="B13" s="96"/>
      <c r="C13" s="96"/>
      <c r="D13" s="96"/>
      <c r="O13" s="75"/>
    </row>
    <row r="14" ht="12" customHeight="1">
      <c r="O14" s="75"/>
    </row>
    <row r="15" ht="12" customHeight="1">
      <c r="O15" s="75"/>
    </row>
    <row r="16" spans="1:13" ht="13.5" customHeight="1">
      <c r="A16" s="98" t="s">
        <v>63</v>
      </c>
      <c r="B16" s="99"/>
      <c r="C16" s="99"/>
      <c r="D16" s="99"/>
      <c r="E16" s="99"/>
      <c r="F16" s="100"/>
      <c r="H16" s="98" t="s">
        <v>64</v>
      </c>
      <c r="I16" s="99"/>
      <c r="J16" s="99"/>
      <c r="K16" s="99"/>
      <c r="L16" s="99"/>
      <c r="M16" s="100"/>
    </row>
    <row r="17" spans="1:13" ht="19.5" customHeight="1">
      <c r="A17" s="101" t="s">
        <v>65</v>
      </c>
      <c r="B17" s="94"/>
      <c r="C17" s="278"/>
      <c r="D17" s="276"/>
      <c r="E17" s="276"/>
      <c r="F17" s="277"/>
      <c r="H17" s="101" t="s">
        <v>65</v>
      </c>
      <c r="I17" s="94"/>
      <c r="J17" s="278"/>
      <c r="K17" s="276"/>
      <c r="L17" s="276"/>
      <c r="M17" s="277"/>
    </row>
    <row r="18" spans="1:13" ht="19.5" customHeight="1">
      <c r="A18" s="101" t="s">
        <v>66</v>
      </c>
      <c r="B18" s="94"/>
      <c r="C18" s="278"/>
      <c r="D18" s="276"/>
      <c r="E18" s="276"/>
      <c r="F18" s="277"/>
      <c r="H18" s="101" t="s">
        <v>66</v>
      </c>
      <c r="I18" s="94"/>
      <c r="J18" s="278"/>
      <c r="K18" s="276"/>
      <c r="L18" s="276"/>
      <c r="M18" s="277"/>
    </row>
    <row r="19" spans="1:13" ht="19.5" customHeight="1">
      <c r="A19" s="101" t="s">
        <v>67</v>
      </c>
      <c r="B19" s="94"/>
      <c r="C19" s="280"/>
      <c r="D19" s="281"/>
      <c r="E19" s="278"/>
      <c r="F19" s="277"/>
      <c r="H19" s="101" t="s">
        <v>67</v>
      </c>
      <c r="I19" s="94"/>
      <c r="J19" s="280"/>
      <c r="K19" s="282"/>
      <c r="L19" s="276"/>
      <c r="M19" s="277"/>
    </row>
    <row r="20" spans="1:13" ht="19.5" customHeight="1">
      <c r="A20" s="101" t="s">
        <v>68</v>
      </c>
      <c r="B20" s="94"/>
      <c r="C20" s="278"/>
      <c r="D20" s="276"/>
      <c r="E20" s="276"/>
      <c r="F20" s="277"/>
      <c r="H20" s="101" t="s">
        <v>68</v>
      </c>
      <c r="I20" s="94"/>
      <c r="J20" s="278"/>
      <c r="K20" s="276"/>
      <c r="L20" s="276"/>
      <c r="M20" s="277"/>
    </row>
    <row r="21" spans="1:13" ht="19.5" customHeight="1">
      <c r="A21" s="101" t="s">
        <v>69</v>
      </c>
      <c r="B21" s="94"/>
      <c r="C21" s="279"/>
      <c r="D21" s="276"/>
      <c r="E21" s="276"/>
      <c r="F21" s="277"/>
      <c r="H21" s="101" t="s">
        <v>69</v>
      </c>
      <c r="I21" s="94"/>
      <c r="J21" s="275"/>
      <c r="K21" s="276"/>
      <c r="L21" s="276"/>
      <c r="M21" s="277"/>
    </row>
    <row r="22" spans="3:13" ht="15" customHeight="1">
      <c r="C22" s="246"/>
      <c r="D22" s="149"/>
      <c r="E22" s="149"/>
      <c r="F22" s="149"/>
      <c r="J22" s="247"/>
      <c r="K22" s="149"/>
      <c r="L22" s="149"/>
      <c r="M22" s="149"/>
    </row>
    <row r="23" spans="1:16" ht="15" customHeight="1">
      <c r="A23" s="248" t="s">
        <v>140</v>
      </c>
      <c r="B23" s="248"/>
      <c r="C23" s="248"/>
      <c r="D23" s="248"/>
      <c r="E23" s="248"/>
      <c r="F23" s="248"/>
      <c r="G23" s="248"/>
      <c r="H23" s="248"/>
      <c r="I23" s="248"/>
      <c r="J23" s="249"/>
      <c r="K23" s="248"/>
      <c r="L23" s="248"/>
      <c r="M23" s="248"/>
      <c r="N23" s="248"/>
      <c r="O23" s="250"/>
      <c r="P23" s="250"/>
    </row>
    <row r="24" spans="1:16" ht="12" customHeight="1">
      <c r="A24" s="286" t="s">
        <v>138</v>
      </c>
      <c r="B24" s="287"/>
      <c r="C24" s="287"/>
      <c r="D24" s="287"/>
      <c r="E24" s="287"/>
      <c r="F24" s="287"/>
      <c r="G24" s="287"/>
      <c r="H24" s="287"/>
      <c r="I24" s="287"/>
      <c r="J24" s="287"/>
      <c r="K24" s="287"/>
      <c r="L24" s="287"/>
      <c r="M24" s="287"/>
      <c r="N24" s="287"/>
      <c r="O24" s="287"/>
      <c r="P24" s="287"/>
    </row>
    <row r="25" spans="1:16" ht="12.75" customHeight="1">
      <c r="A25" s="251" t="s">
        <v>139</v>
      </c>
      <c r="B25" s="252"/>
      <c r="C25" s="252"/>
      <c r="D25" s="252"/>
      <c r="E25" s="252"/>
      <c r="F25" s="252"/>
      <c r="G25" s="252"/>
      <c r="H25" s="253"/>
      <c r="I25" s="252"/>
      <c r="J25" s="252"/>
      <c r="K25" s="252"/>
      <c r="L25" s="252"/>
      <c r="M25" s="252"/>
      <c r="N25" s="252"/>
      <c r="O25" s="254"/>
      <c r="P25" s="254"/>
    </row>
    <row r="26" spans="1:16" ht="24" customHeight="1">
      <c r="A26" s="288" t="s">
        <v>141</v>
      </c>
      <c r="B26" s="289"/>
      <c r="C26" s="289"/>
      <c r="D26" s="289"/>
      <c r="E26" s="289"/>
      <c r="F26" s="289"/>
      <c r="G26" s="289"/>
      <c r="H26" s="289"/>
      <c r="I26" s="289"/>
      <c r="J26" s="289"/>
      <c r="K26" s="289"/>
      <c r="L26" s="289"/>
      <c r="M26" s="289"/>
      <c r="N26" s="289"/>
      <c r="O26" s="289"/>
      <c r="P26" s="289"/>
    </row>
    <row r="27" ht="14.25" customHeight="1">
      <c r="O27" s="75"/>
    </row>
    <row r="28" spans="1:13" ht="14.25" customHeight="1">
      <c r="A28" s="98" t="s">
        <v>70</v>
      </c>
      <c r="B28" s="99"/>
      <c r="C28" s="99"/>
      <c r="D28" s="99"/>
      <c r="E28" s="99"/>
      <c r="F28" s="100"/>
      <c r="H28" s="98" t="s">
        <v>71</v>
      </c>
      <c r="I28" s="99"/>
      <c r="J28" s="99"/>
      <c r="K28" s="99"/>
      <c r="L28" s="99"/>
      <c r="M28" s="100"/>
    </row>
    <row r="29" spans="1:15" ht="14.25" customHeight="1">
      <c r="A29" s="102"/>
      <c r="B29" s="103"/>
      <c r="C29" s="103"/>
      <c r="D29" s="103"/>
      <c r="E29" s="103"/>
      <c r="F29" s="104"/>
      <c r="H29" s="102"/>
      <c r="I29" s="103"/>
      <c r="J29" s="103"/>
      <c r="K29" s="103"/>
      <c r="L29" s="103"/>
      <c r="M29" s="104"/>
      <c r="O29" s="75"/>
    </row>
    <row r="30" spans="1:15" ht="14.25" customHeight="1">
      <c r="A30" s="105"/>
      <c r="B30" s="106"/>
      <c r="C30" s="106"/>
      <c r="D30" s="106"/>
      <c r="E30" s="106"/>
      <c r="F30" s="107"/>
      <c r="H30" s="105"/>
      <c r="I30" s="106"/>
      <c r="J30" s="106"/>
      <c r="K30" s="106"/>
      <c r="L30" s="106"/>
      <c r="M30" s="107"/>
      <c r="O30" s="75"/>
    </row>
    <row r="31" spans="1:18" ht="14.25" customHeight="1">
      <c r="A31" s="108"/>
      <c r="B31" s="109"/>
      <c r="C31" s="109"/>
      <c r="D31" s="109"/>
      <c r="E31" s="109"/>
      <c r="F31" s="110" t="s">
        <v>72</v>
      </c>
      <c r="H31" s="108"/>
      <c r="I31" s="109"/>
      <c r="J31" s="109"/>
      <c r="K31" s="109"/>
      <c r="L31" s="109"/>
      <c r="M31" s="110" t="s">
        <v>72</v>
      </c>
      <c r="O31" s="75"/>
      <c r="Q31" s="256"/>
      <c r="R31" s="257"/>
    </row>
    <row r="32" spans="1:18" ht="14.25" customHeight="1">
      <c r="A32" s="260"/>
      <c r="B32" s="261"/>
      <c r="C32" s="111" t="s">
        <v>73</v>
      </c>
      <c r="D32" s="278"/>
      <c r="E32" s="276"/>
      <c r="F32" s="111" t="s">
        <v>74</v>
      </c>
      <c r="H32" s="260"/>
      <c r="I32" s="261"/>
      <c r="J32" s="111" t="s">
        <v>73</v>
      </c>
      <c r="K32" s="278"/>
      <c r="L32" s="276"/>
      <c r="M32" s="111" t="s">
        <v>74</v>
      </c>
      <c r="Q32" s="86"/>
      <c r="R32" s="86"/>
    </row>
    <row r="33" ht="12" customHeight="1">
      <c r="O33" s="75"/>
    </row>
    <row r="34" spans="1:17" ht="13.5" customHeight="1">
      <c r="A34" s="271" t="s">
        <v>142</v>
      </c>
      <c r="B34" s="272"/>
      <c r="C34" s="272"/>
      <c r="D34" s="272"/>
      <c r="E34" s="272"/>
      <c r="F34" s="272"/>
      <c r="G34" s="272"/>
      <c r="H34" s="292">
        <f>'Nacalculatie 2010'!E83</f>
        <v>0</v>
      </c>
      <c r="I34" s="293"/>
      <c r="J34" s="117"/>
      <c r="K34" s="117"/>
      <c r="L34" s="117"/>
      <c r="M34" s="117"/>
      <c r="O34" s="75"/>
      <c r="Q34" s="229"/>
    </row>
    <row r="35" spans="1:11" ht="13.5" customHeight="1">
      <c r="A35" s="294" t="s">
        <v>99</v>
      </c>
      <c r="B35" s="295"/>
      <c r="C35" s="295"/>
      <c r="D35" s="295"/>
      <c r="E35" s="295"/>
      <c r="F35" s="295"/>
      <c r="G35" s="295"/>
      <c r="H35" s="262"/>
      <c r="I35" s="263"/>
      <c r="J35" s="116"/>
      <c r="K35" s="115"/>
    </row>
    <row r="36" spans="1:11" ht="13.5" customHeight="1">
      <c r="A36" s="269" t="s">
        <v>100</v>
      </c>
      <c r="B36" s="270"/>
      <c r="C36" s="270"/>
      <c r="D36" s="270"/>
      <c r="E36" s="270"/>
      <c r="F36" s="270"/>
      <c r="G36" s="270"/>
      <c r="H36" s="273"/>
      <c r="I36" s="274"/>
      <c r="J36" s="290"/>
      <c r="K36" s="291"/>
    </row>
    <row r="37" spans="1:11" ht="13.5" customHeight="1">
      <c r="A37" s="112"/>
      <c r="B37" s="113"/>
      <c r="C37" s="113"/>
      <c r="D37" s="113"/>
      <c r="E37" s="113"/>
      <c r="F37" s="113"/>
      <c r="G37" s="113"/>
      <c r="H37" s="113"/>
      <c r="I37" s="113"/>
      <c r="J37" s="113"/>
      <c r="K37" s="113"/>
    </row>
    <row r="38" spans="1:11" ht="13.5" customHeight="1">
      <c r="A38" s="255" t="s">
        <v>143</v>
      </c>
      <c r="B38" s="114"/>
      <c r="C38" s="114"/>
      <c r="D38" s="114"/>
      <c r="E38" s="114"/>
      <c r="F38" s="114"/>
      <c r="G38" s="114"/>
      <c r="H38" s="114"/>
      <c r="I38" s="114"/>
      <c r="J38" s="114"/>
      <c r="K38" s="114"/>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password="C6BE" sheet="1" objects="1" scenarios="1"/>
  <mergeCells count="29">
    <mergeCell ref="K32:L32"/>
    <mergeCell ref="H32:I32"/>
    <mergeCell ref="H34:I34"/>
    <mergeCell ref="A35:G35"/>
    <mergeCell ref="L9:M9"/>
    <mergeCell ref="L10:M10"/>
    <mergeCell ref="L11:M11"/>
    <mergeCell ref="L12:M12"/>
    <mergeCell ref="J17:M17"/>
    <mergeCell ref="L19:M19"/>
    <mergeCell ref="C19:D19"/>
    <mergeCell ref="J18:M18"/>
    <mergeCell ref="J19:K19"/>
    <mergeCell ref="C17:F17"/>
    <mergeCell ref="J20:M20"/>
    <mergeCell ref="C18:F18"/>
    <mergeCell ref="C21:F21"/>
    <mergeCell ref="C20:F20"/>
    <mergeCell ref="E19:F19"/>
    <mergeCell ref="A36:G36"/>
    <mergeCell ref="A34:G34"/>
    <mergeCell ref="H36:I36"/>
    <mergeCell ref="J21:M21"/>
    <mergeCell ref="A24:P24"/>
    <mergeCell ref="A26:P26"/>
    <mergeCell ref="J36:K36"/>
    <mergeCell ref="H35:I35"/>
    <mergeCell ref="A32:B32"/>
    <mergeCell ref="D32:E32"/>
  </mergeCells>
  <conditionalFormatting sqref="B11:D11">
    <cfRule type="expression" priority="1" dxfId="0" stopIfTrue="1">
      <formula>$A11&lt;&gt;""</formula>
    </cfRule>
  </conditionalFormatting>
  <conditionalFormatting sqref="A11">
    <cfRule type="expression" priority="2" dxfId="1" stopIfTrue="1">
      <formula>$A11&lt;&gt;""</formula>
    </cfRule>
  </conditionalFormatting>
  <conditionalFormatting sqref="H35:H36 H29:M31 A32 M32 A29:F31 J32:K32 F32 C32:D32 H32 L19 C17:C21 E19 J17:J21">
    <cfRule type="expression" priority="3" dxfId="2" stopIfTrue="1">
      <formula>$A$1=TRUE</formula>
    </cfRule>
  </conditionalFormatting>
  <conditionalFormatting sqref="M23:P23 F23:H23">
    <cfRule type="expression" priority="4" dxfId="3" stopIfTrue="1">
      <formula>$G$20=TRUE</formula>
    </cfRule>
  </conditionalFormatting>
  <dataValidations count="2">
    <dataValidation type="whole" operator="greaterThan" allowBlank="1" showInputMessage="1" showErrorMessage="1" promptTitle="Onjuiste invoer" errorTitle="Onjuiste invoer" error="- het moet een geheel getal zijn&#10;- het getal mag niet negatief zijn" sqref="H35:I36">
      <formula1>0</formula1>
    </dataValidation>
    <dataValidation type="whole" allowBlank="1" showInputMessage="1" showErrorMessage="1" errorTitle="Invoer onjuist" error="U dient een bestaand instellingsnummer in te vullen." sqref="F12">
      <formula1>1</formula1>
      <formula2>9999</formula2>
    </dataValidation>
  </dataValidations>
  <printOptions/>
  <pageMargins left="0.4330708661417323" right="0.2755905511811024" top="0.1968503937007874" bottom="0.1968503937007874" header="7.874015748031496" footer="0.1968503937007874"/>
  <pageSetup horizontalDpi="600" verticalDpi="600" orientation="landscape" paperSize="9" scale="89" r:id="rId3"/>
  <drawing r:id="rId2"/>
  <legacyDrawing r:id="rId1"/>
</worksheet>
</file>

<file path=xl/worksheets/sheet2.xml><?xml version="1.0" encoding="utf-8"?>
<worksheet xmlns="http://schemas.openxmlformats.org/spreadsheetml/2006/main" xmlns:r="http://schemas.openxmlformats.org/officeDocument/2006/relationships">
  <sheetPr codeName="Blad2"/>
  <dimension ref="A1:N86"/>
  <sheetViews>
    <sheetView showGridLines="0" workbookViewId="0" topLeftCell="A1">
      <selection activeCell="E72" sqref="E72"/>
    </sheetView>
  </sheetViews>
  <sheetFormatPr defaultColWidth="9.140625" defaultRowHeight="12.75"/>
  <cols>
    <col min="1" max="1" width="9.00390625" style="2" customWidth="1"/>
    <col min="2" max="2" width="105.57421875" style="2" customWidth="1"/>
    <col min="3" max="3" width="17.8515625" style="3" customWidth="1"/>
    <col min="4" max="4" width="11.140625" style="2" customWidth="1"/>
    <col min="5" max="5" width="18.8515625" style="5" customWidth="1"/>
    <col min="6" max="6" width="4.8515625" style="8" customWidth="1"/>
    <col min="7" max="7" width="6.57421875" style="8" hidden="1" customWidth="1"/>
    <col min="8" max="8" width="4.7109375" style="2" hidden="1" customWidth="1"/>
    <col min="9" max="16384" width="0" style="2" hidden="1" customWidth="1"/>
  </cols>
  <sheetData>
    <row r="1" ht="12.75">
      <c r="A1" s="4" t="b">
        <f>Voorblad!A1</f>
        <v>1</v>
      </c>
    </row>
    <row r="3" spans="1:7" ht="24" customHeight="1">
      <c r="A3" s="1" t="s">
        <v>134</v>
      </c>
      <c r="D3" s="194"/>
      <c r="E3" s="117"/>
      <c r="F3" s="5"/>
      <c r="G3" s="5"/>
    </row>
    <row r="4" spans="1:7" ht="12.75" customHeight="1">
      <c r="A4" s="6"/>
      <c r="D4" s="4"/>
      <c r="F4" s="5"/>
      <c r="G4" s="5"/>
    </row>
    <row r="5" spans="1:7" ht="12.75">
      <c r="A5" s="7"/>
      <c r="D5" s="4"/>
      <c r="E5" s="8"/>
      <c r="F5" s="5"/>
      <c r="G5" s="5"/>
    </row>
    <row r="6" spans="1:7" ht="12.75">
      <c r="A6" s="227"/>
      <c r="B6" s="227"/>
      <c r="C6" s="11" t="s">
        <v>0</v>
      </c>
      <c r="D6" s="11" t="s">
        <v>1</v>
      </c>
      <c r="E6" s="242" t="s">
        <v>121</v>
      </c>
      <c r="F6" s="12"/>
      <c r="G6" s="5"/>
    </row>
    <row r="7" spans="1:7" ht="12.75">
      <c r="A7" s="13" t="s">
        <v>2</v>
      </c>
      <c r="B7" s="14"/>
      <c r="C7" s="15">
        <v>201</v>
      </c>
      <c r="D7" s="15">
        <f>Voorblad!F12</f>
        <v>1200</v>
      </c>
      <c r="E7" s="244">
        <f>Voorblad!L12</f>
        <v>40596</v>
      </c>
      <c r="F7" s="16"/>
      <c r="G7" s="5"/>
    </row>
    <row r="8" spans="1:9" ht="12.75" customHeight="1">
      <c r="A8" s="17"/>
      <c r="B8" s="17"/>
      <c r="C8" s="51"/>
      <c r="D8" s="17"/>
      <c r="E8" s="18"/>
      <c r="I8" s="2">
        <v>201</v>
      </c>
    </row>
    <row r="9" spans="1:11" s="23" customFormat="1" ht="15.75" customHeight="1">
      <c r="A9" s="19" t="s">
        <v>127</v>
      </c>
      <c r="B9" s="20"/>
      <c r="C9" s="19" t="s">
        <v>128</v>
      </c>
      <c r="D9" s="147" t="s">
        <v>3</v>
      </c>
      <c r="E9" s="22" t="s">
        <v>4</v>
      </c>
      <c r="I9" s="22" t="s">
        <v>5</v>
      </c>
      <c r="J9" s="22" t="s">
        <v>6</v>
      </c>
      <c r="K9" s="22" t="s">
        <v>7</v>
      </c>
    </row>
    <row r="10" spans="2:5" ht="19.5" customHeight="1">
      <c r="B10" s="24" t="s">
        <v>8</v>
      </c>
      <c r="C10" s="2"/>
      <c r="D10" s="25"/>
      <c r="E10" s="2"/>
    </row>
    <row r="11" spans="1:11" ht="15.75" customHeight="1">
      <c r="A11" s="26">
        <v>101</v>
      </c>
      <c r="B11" s="27" t="s">
        <v>9</v>
      </c>
      <c r="C11" s="28"/>
      <c r="D11" s="29"/>
      <c r="E11" s="30"/>
      <c r="H11" s="2">
        <v>1</v>
      </c>
      <c r="I11" s="31" t="str">
        <f>"PA"&amp;J11</f>
        <v>PAHEPB</v>
      </c>
      <c r="J11" s="31" t="s">
        <v>10</v>
      </c>
      <c r="K11" s="32" t="str">
        <f>J11&amp;"K"</f>
        <v>HEPBK</v>
      </c>
    </row>
    <row r="12" spans="2:11" ht="19.5" customHeight="1">
      <c r="B12" s="24" t="s">
        <v>11</v>
      </c>
      <c r="C12" s="2"/>
      <c r="D12" s="25"/>
      <c r="E12" s="2"/>
      <c r="I12" s="33"/>
      <c r="J12" s="33"/>
      <c r="K12" s="34"/>
    </row>
    <row r="13" spans="1:11" ht="15.75" customHeight="1">
      <c r="A13" s="35">
        <f>A11+1</f>
        <v>102</v>
      </c>
      <c r="B13" s="36" t="s">
        <v>12</v>
      </c>
      <c r="C13" s="37"/>
      <c r="D13" s="38"/>
      <c r="E13" s="30"/>
      <c r="I13" s="31" t="str">
        <f>"PA"&amp;J13</f>
        <v>PAPKOK</v>
      </c>
      <c r="J13" s="31" t="s">
        <v>13</v>
      </c>
      <c r="K13" s="32" t="str">
        <f>J13&amp;"K"</f>
        <v>PKOKK</v>
      </c>
    </row>
    <row r="14" spans="1:11" ht="15.75" customHeight="1">
      <c r="A14" s="35">
        <f>A13+1</f>
        <v>103</v>
      </c>
      <c r="B14" s="36" t="s">
        <v>14</v>
      </c>
      <c r="C14" s="37" t="s">
        <v>15</v>
      </c>
      <c r="D14" s="216" t="s">
        <v>16</v>
      </c>
      <c r="E14" s="30"/>
      <c r="I14" s="31" t="str">
        <f>"PA"&amp;J14</f>
        <v>PADKH</v>
      </c>
      <c r="J14" s="31" t="s">
        <v>17</v>
      </c>
      <c r="K14" s="32" t="str">
        <f>J14&amp;"K"</f>
        <v>DKHK</v>
      </c>
    </row>
    <row r="15" spans="1:11" ht="15.75" customHeight="1">
      <c r="A15" s="35">
        <f>A14+1</f>
        <v>104</v>
      </c>
      <c r="B15" s="36" t="s">
        <v>18</v>
      </c>
      <c r="C15" s="37" t="s">
        <v>19</v>
      </c>
      <c r="D15" s="216" t="s">
        <v>16</v>
      </c>
      <c r="E15" s="30"/>
      <c r="I15" s="31" t="str">
        <f>"PA"&amp;J15</f>
        <v>PADKHH</v>
      </c>
      <c r="J15" s="31" t="s">
        <v>20</v>
      </c>
      <c r="K15" s="32" t="str">
        <f>J15&amp;"K"</f>
        <v>DKHHK</v>
      </c>
    </row>
    <row r="16" spans="2:11" ht="19.5" customHeight="1">
      <c r="B16" s="24" t="s">
        <v>21</v>
      </c>
      <c r="C16" s="2"/>
      <c r="D16" s="25"/>
      <c r="E16" s="2"/>
      <c r="I16" s="33"/>
      <c r="J16" s="33"/>
      <c r="K16" s="34"/>
    </row>
    <row r="17" spans="1:11" ht="15.75" customHeight="1">
      <c r="A17" s="35">
        <f>A15+1</f>
        <v>105</v>
      </c>
      <c r="B17" s="27" t="s">
        <v>22</v>
      </c>
      <c r="C17" s="28"/>
      <c r="D17" s="217" t="s">
        <v>23</v>
      </c>
      <c r="E17" s="30"/>
      <c r="H17" s="2">
        <v>2</v>
      </c>
      <c r="I17" s="31" t="str">
        <f>"PA"&amp;J17</f>
        <v>PABMR</v>
      </c>
      <c r="J17" s="31" t="s">
        <v>24</v>
      </c>
      <c r="K17" s="32" t="str">
        <f>J17&amp;"K"</f>
        <v>BMRK</v>
      </c>
    </row>
    <row r="18" spans="1:11" ht="15.75" customHeight="1">
      <c r="A18" s="35">
        <f>A17+1</f>
        <v>106</v>
      </c>
      <c r="B18" s="27" t="s">
        <v>25</v>
      </c>
      <c r="C18" s="28"/>
      <c r="D18" s="29"/>
      <c r="E18" s="30"/>
      <c r="I18" s="31" t="str">
        <f>"PA"&amp;J18</f>
        <v>PAMENC</v>
      </c>
      <c r="J18" s="31" t="s">
        <v>26</v>
      </c>
      <c r="K18" s="32" t="str">
        <f>J18&amp;"K"</f>
        <v>MENCK</v>
      </c>
    </row>
    <row r="19" spans="2:11" ht="19.5" customHeight="1">
      <c r="B19" s="39" t="s">
        <v>27</v>
      </c>
      <c r="C19" s="40"/>
      <c r="D19" s="41"/>
      <c r="E19" s="2"/>
      <c r="I19" s="33"/>
      <c r="J19" s="33"/>
      <c r="K19" s="34"/>
    </row>
    <row r="20" spans="1:11" ht="15.75" customHeight="1">
      <c r="A20" s="35">
        <f>A18+1</f>
        <v>107</v>
      </c>
      <c r="B20" s="27" t="s">
        <v>28</v>
      </c>
      <c r="C20" s="28" t="s">
        <v>29</v>
      </c>
      <c r="D20" s="28"/>
      <c r="E20" s="30"/>
      <c r="I20" s="31" t="str">
        <f>"PA"&amp;J20</f>
        <v>PADK4</v>
      </c>
      <c r="J20" s="31" t="s">
        <v>30</v>
      </c>
      <c r="K20" s="32" t="str">
        <f>J20&amp;"K"</f>
        <v>DK4K</v>
      </c>
    </row>
    <row r="21" spans="2:11" ht="19.5" customHeight="1">
      <c r="B21" s="39" t="s">
        <v>31</v>
      </c>
      <c r="C21" s="42"/>
      <c r="D21" s="41"/>
      <c r="E21" s="43"/>
      <c r="I21" s="44"/>
      <c r="J21" s="44"/>
      <c r="K21" s="43"/>
    </row>
    <row r="22" spans="1:11" ht="15.75" customHeight="1">
      <c r="A22" s="35">
        <f>A20+1</f>
        <v>108</v>
      </c>
      <c r="B22" s="27" t="s">
        <v>32</v>
      </c>
      <c r="C22" s="28"/>
      <c r="D22" s="29"/>
      <c r="E22" s="30"/>
      <c r="H22" s="2">
        <v>3</v>
      </c>
      <c r="I22" s="31" t="str">
        <f>"PA"&amp;J22</f>
        <v>PADTO</v>
      </c>
      <c r="J22" s="31" t="s">
        <v>33</v>
      </c>
      <c r="K22" s="32" t="str">
        <f>J22&amp;"K"</f>
        <v>DTOK</v>
      </c>
    </row>
    <row r="23" spans="1:11" ht="15.75" customHeight="1">
      <c r="A23" s="35">
        <f>A22+1</f>
        <v>109</v>
      </c>
      <c r="B23" s="27" t="s">
        <v>22</v>
      </c>
      <c r="C23" s="28"/>
      <c r="D23" s="29"/>
      <c r="E23" s="30"/>
      <c r="H23" s="2">
        <v>2</v>
      </c>
      <c r="I23" s="31" t="str">
        <f>"PA"&amp;J23</f>
        <v>PABMR</v>
      </c>
      <c r="J23" s="31" t="s">
        <v>24</v>
      </c>
      <c r="K23" s="32" t="str">
        <f>J23&amp;"K"</f>
        <v>BMRK</v>
      </c>
    </row>
    <row r="24" spans="2:11" ht="19.5" customHeight="1">
      <c r="B24" s="39" t="s">
        <v>34</v>
      </c>
      <c r="C24" s="42"/>
      <c r="D24" s="41"/>
      <c r="E24" s="43"/>
      <c r="I24" s="44"/>
      <c r="J24" s="44"/>
      <c r="K24" s="43"/>
    </row>
    <row r="25" spans="1:11" ht="15.75" customHeight="1">
      <c r="A25" s="35">
        <f>A23+1</f>
        <v>110</v>
      </c>
      <c r="B25" s="27" t="s">
        <v>28</v>
      </c>
      <c r="C25" s="28" t="s">
        <v>35</v>
      </c>
      <c r="D25" s="29"/>
      <c r="E25" s="30"/>
      <c r="I25" s="31" t="str">
        <f>"PA"&amp;J25</f>
        <v>PADKZ</v>
      </c>
      <c r="J25" s="31" t="s">
        <v>36</v>
      </c>
      <c r="K25" s="32" t="str">
        <f>J25&amp;"K"</f>
        <v>DKZK</v>
      </c>
    </row>
    <row r="26" spans="1:11" ht="15.75" customHeight="1">
      <c r="A26" s="35">
        <f>A25+1</f>
        <v>111</v>
      </c>
      <c r="B26" s="27" t="s">
        <v>37</v>
      </c>
      <c r="C26" s="28" t="s">
        <v>38</v>
      </c>
      <c r="D26" s="29"/>
      <c r="E26" s="30"/>
      <c r="I26" s="31" t="str">
        <f>"PA"&amp;J26</f>
        <v>PAHIB</v>
      </c>
      <c r="J26" s="31" t="s">
        <v>39</v>
      </c>
      <c r="K26" s="32" t="str">
        <f>J26&amp;"K"</f>
        <v>HIBK</v>
      </c>
    </row>
    <row r="27" spans="1:11" ht="15.75" customHeight="1">
      <c r="A27" s="35">
        <f>A26+1</f>
        <v>112</v>
      </c>
      <c r="B27" s="27" t="s">
        <v>9</v>
      </c>
      <c r="C27" s="28"/>
      <c r="D27" s="29"/>
      <c r="E27" s="30"/>
      <c r="H27" s="2">
        <v>1</v>
      </c>
      <c r="I27" s="31" t="str">
        <f>"PA"&amp;J27</f>
        <v>PAHEPB</v>
      </c>
      <c r="J27" s="31" t="s">
        <v>10</v>
      </c>
      <c r="K27" s="32" t="str">
        <f>J27&amp;"K"</f>
        <v>HEPBK</v>
      </c>
    </row>
    <row r="28" spans="1:11" ht="15.75" customHeight="1">
      <c r="A28" s="35">
        <f>A27+1</f>
        <v>113</v>
      </c>
      <c r="B28" s="27" t="s">
        <v>40</v>
      </c>
      <c r="C28" s="28"/>
      <c r="D28" s="217" t="s">
        <v>41</v>
      </c>
      <c r="E28" s="30"/>
      <c r="H28" s="2">
        <v>3</v>
      </c>
      <c r="I28" s="31" t="str">
        <f>"PA"&amp;J28</f>
        <v>PADTP</v>
      </c>
      <c r="J28" s="31" t="s">
        <v>42</v>
      </c>
      <c r="K28" s="32" t="str">
        <f>J28&amp;"K"</f>
        <v>DTPK</v>
      </c>
    </row>
    <row r="29" spans="1:11" ht="15.75" customHeight="1">
      <c r="A29" s="45"/>
      <c r="B29" s="46"/>
      <c r="C29" s="46"/>
      <c r="D29" s="45"/>
      <c r="E29" s="47"/>
      <c r="I29" s="48"/>
      <c r="J29" s="48"/>
      <c r="K29" s="47"/>
    </row>
    <row r="30" spans="1:11" ht="15.75" customHeight="1">
      <c r="A30" s="21">
        <f>A28+1</f>
        <v>114</v>
      </c>
      <c r="B30" s="49" t="str">
        <f>"Totaal aantal vaccinaties: ("&amp;A11&amp;") t/m ("&amp;A28&amp;")"</f>
        <v>Totaal aantal vaccinaties: (101) t/m (113)</v>
      </c>
      <c r="C30" s="50"/>
      <c r="D30" s="51"/>
      <c r="E30" s="52">
        <f>SUM(E11:E28)</f>
        <v>0</v>
      </c>
      <c r="I30" s="53" t="s">
        <v>43</v>
      </c>
      <c r="J30" s="53"/>
      <c r="K30" s="52"/>
    </row>
    <row r="31" spans="1:9" ht="15.75" customHeight="1">
      <c r="A31" s="45"/>
      <c r="B31" s="46"/>
      <c r="C31" s="45"/>
      <c r="D31" s="46"/>
      <c r="E31" s="47"/>
      <c r="H31" s="8" t="s">
        <v>44</v>
      </c>
      <c r="I31" s="31" t="str">
        <f>I14</f>
        <v>PADKH</v>
      </c>
    </row>
    <row r="32" spans="1:9" s="57" customFormat="1" ht="15.75" customHeight="1">
      <c r="A32" s="26">
        <v>115</v>
      </c>
      <c r="B32" s="37" t="s">
        <v>50</v>
      </c>
      <c r="C32" s="37"/>
      <c r="D32" s="38"/>
      <c r="E32" s="30"/>
      <c r="F32" s="55"/>
      <c r="G32" s="55"/>
      <c r="H32" s="56" t="s">
        <v>44</v>
      </c>
      <c r="I32" s="31" t="str">
        <f>I15</f>
        <v>PADKHH</v>
      </c>
    </row>
    <row r="33" spans="1:9" s="57" customFormat="1" ht="15.75" customHeight="1">
      <c r="A33" s="26">
        <f>A32+1</f>
        <v>116</v>
      </c>
      <c r="B33" s="37" t="s">
        <v>51</v>
      </c>
      <c r="C33" s="37"/>
      <c r="D33" s="38"/>
      <c r="E33" s="30"/>
      <c r="F33" s="56"/>
      <c r="G33" s="56"/>
      <c r="I33" s="53" t="s">
        <v>49</v>
      </c>
    </row>
    <row r="34" spans="1:7" s="57" customFormat="1" ht="21.75" customHeight="1">
      <c r="A34" s="35"/>
      <c r="B34" s="37"/>
      <c r="C34" s="37"/>
      <c r="D34" s="38"/>
      <c r="E34" s="225"/>
      <c r="F34" s="55"/>
      <c r="G34" s="55"/>
    </row>
    <row r="35" spans="1:7" s="57" customFormat="1" ht="15.75" customHeight="1">
      <c r="A35" s="58">
        <v>117</v>
      </c>
      <c r="B35" s="218" t="s">
        <v>52</v>
      </c>
      <c r="C35" s="59"/>
      <c r="D35" s="60"/>
      <c r="E35" s="30"/>
      <c r="F35" s="55"/>
      <c r="G35" s="55"/>
    </row>
    <row r="36" spans="1:7" s="57" customFormat="1" ht="15.75" customHeight="1">
      <c r="A36" s="26">
        <f>A35+1</f>
        <v>118</v>
      </c>
      <c r="B36" s="28" t="s">
        <v>53</v>
      </c>
      <c r="C36" s="28"/>
      <c r="D36" s="29"/>
      <c r="E36" s="30"/>
      <c r="F36" s="55"/>
      <c r="G36" s="55"/>
    </row>
    <row r="37" spans="1:7" s="57" customFormat="1" ht="24.75" customHeight="1">
      <c r="A37" s="226" t="s">
        <v>45</v>
      </c>
      <c r="B37" s="300" t="s">
        <v>46</v>
      </c>
      <c r="C37" s="301"/>
      <c r="D37" s="301"/>
      <c r="E37" s="301"/>
      <c r="F37" s="55"/>
      <c r="G37" s="55"/>
    </row>
    <row r="38" spans="1:7" s="57" customFormat="1" ht="12.75">
      <c r="A38" s="226" t="s">
        <v>47</v>
      </c>
      <c r="B38" s="57" t="s">
        <v>48</v>
      </c>
      <c r="C38" s="54"/>
      <c r="F38" s="55"/>
      <c r="G38" s="55"/>
    </row>
    <row r="39" spans="1:7" s="57" customFormat="1" ht="13.5" customHeight="1">
      <c r="A39" s="226" t="s">
        <v>16</v>
      </c>
      <c r="B39" s="300" t="s">
        <v>55</v>
      </c>
      <c r="C39" s="301"/>
      <c r="D39" s="301"/>
      <c r="E39" s="301"/>
      <c r="F39" s="55"/>
      <c r="G39" s="55"/>
    </row>
    <row r="40" spans="1:7" s="57" customFormat="1" ht="12.75">
      <c r="A40" s="226" t="s">
        <v>23</v>
      </c>
      <c r="B40" s="300" t="s">
        <v>56</v>
      </c>
      <c r="C40" s="301"/>
      <c r="D40" s="301"/>
      <c r="E40" s="301"/>
      <c r="F40" s="55"/>
      <c r="G40" s="55"/>
    </row>
    <row r="41" spans="1:7" s="57" customFormat="1" ht="13.5" customHeight="1">
      <c r="A41" s="226" t="s">
        <v>41</v>
      </c>
      <c r="B41" s="300" t="s">
        <v>133</v>
      </c>
      <c r="C41" s="301"/>
      <c r="D41" s="301"/>
      <c r="E41" s="301"/>
      <c r="F41" s="55"/>
      <c r="G41" s="55"/>
    </row>
    <row r="42" spans="1:2" ht="10.5" customHeight="1">
      <c r="A42" s="221"/>
      <c r="B42" s="220"/>
    </row>
    <row r="43" ht="24.75" customHeight="1">
      <c r="A43" s="243" t="s">
        <v>134</v>
      </c>
    </row>
    <row r="44" ht="24.75" customHeight="1">
      <c r="A44" s="121" t="s">
        <v>75</v>
      </c>
    </row>
    <row r="45" spans="1:5" ht="12.75">
      <c r="A45" s="227"/>
      <c r="B45" s="227"/>
      <c r="C45" s="11" t="s">
        <v>0</v>
      </c>
      <c r="D45" s="11" t="s">
        <v>1</v>
      </c>
      <c r="E45" s="242" t="s">
        <v>121</v>
      </c>
    </row>
    <row r="46" spans="1:5" ht="12.75">
      <c r="A46" s="13" t="s">
        <v>2</v>
      </c>
      <c r="B46" s="14"/>
      <c r="C46" s="15">
        <v>201</v>
      </c>
      <c r="D46" s="15">
        <f>Voorblad!F12</f>
        <v>1200</v>
      </c>
      <c r="E46" s="244">
        <f>Voorblad!L12</f>
        <v>40596</v>
      </c>
    </row>
    <row r="47" spans="1:5" ht="12.75">
      <c r="A47" s="120"/>
      <c r="B47" s="83"/>
      <c r="C47" s="83"/>
      <c r="D47" s="120"/>
      <c r="E47" s="119"/>
    </row>
    <row r="48" spans="2:14" ht="12.75">
      <c r="B48" s="83"/>
      <c r="C48" s="83"/>
      <c r="D48" s="83"/>
      <c r="E48" s="83"/>
      <c r="F48" s="83"/>
      <c r="G48" s="83"/>
      <c r="H48" s="83"/>
      <c r="I48" s="83"/>
      <c r="J48" s="83"/>
      <c r="K48" s="83"/>
      <c r="L48" s="83"/>
      <c r="M48" s="83"/>
      <c r="N48" s="83"/>
    </row>
    <row r="49" spans="1:14" ht="12.75">
      <c r="A49" s="83"/>
      <c r="B49" s="83"/>
      <c r="C49" s="83"/>
      <c r="D49" s="83"/>
      <c r="E49" s="83"/>
      <c r="F49" s="83"/>
      <c r="G49" s="83"/>
      <c r="H49" s="83"/>
      <c r="I49" s="83"/>
      <c r="J49" s="83"/>
      <c r="K49" s="83"/>
      <c r="L49" s="83"/>
      <c r="M49" s="83"/>
      <c r="N49" s="83"/>
    </row>
    <row r="50" spans="1:7" ht="12.75">
      <c r="A50" s="123"/>
      <c r="B50" s="124" t="s">
        <v>76</v>
      </c>
      <c r="C50" s="125"/>
      <c r="D50" s="47"/>
      <c r="E50" s="127" t="s">
        <v>77</v>
      </c>
      <c r="G50" s="2"/>
    </row>
    <row r="51" spans="1:7" ht="12.75">
      <c r="A51" s="128"/>
      <c r="B51" s="129"/>
      <c r="C51" s="130"/>
      <c r="D51" s="40"/>
      <c r="E51" s="131"/>
      <c r="F51" s="2"/>
      <c r="G51" s="2"/>
    </row>
    <row r="52" spans="1:7" ht="15.75" customHeight="1">
      <c r="A52" s="15">
        <v>201</v>
      </c>
      <c r="B52" s="36" t="s">
        <v>101</v>
      </c>
      <c r="C52" s="37"/>
      <c r="D52" s="59"/>
      <c r="E52" s="202"/>
      <c r="F52" s="2"/>
      <c r="G52" s="2"/>
    </row>
    <row r="53" spans="1:7" ht="15.75" customHeight="1">
      <c r="A53" s="15">
        <v>202</v>
      </c>
      <c r="B53" s="36" t="s">
        <v>102</v>
      </c>
      <c r="C53" s="37"/>
      <c r="D53" s="59"/>
      <c r="E53" s="202"/>
      <c r="F53" s="2"/>
      <c r="G53" s="2"/>
    </row>
    <row r="54" spans="1:9" ht="15.75" customHeight="1">
      <c r="A54" s="132">
        <v>203</v>
      </c>
      <c r="B54" s="133" t="str">
        <f>"Totaal (regel "&amp;A52&amp;" t/m regel "&amp;A53&amp;")"</f>
        <v>Totaal (regel 201 t/m regel 202)</v>
      </c>
      <c r="C54" s="134"/>
      <c r="D54" s="59"/>
      <c r="E54" s="203">
        <f>SUM(E52:E53)</f>
        <v>0</v>
      </c>
      <c r="F54" s="97"/>
      <c r="G54" s="97"/>
      <c r="H54" s="97"/>
      <c r="I54" s="97"/>
    </row>
    <row r="55" spans="1:9" ht="12.75">
      <c r="A55" s="125"/>
      <c r="B55" s="135"/>
      <c r="C55" s="135"/>
      <c r="D55" s="136"/>
      <c r="E55" s="136"/>
      <c r="F55" s="141"/>
      <c r="G55" s="142"/>
      <c r="H55" s="142"/>
      <c r="I55" s="143"/>
    </row>
    <row r="56" spans="5:9" ht="12.75">
      <c r="E56" s="137"/>
      <c r="F56" s="141"/>
      <c r="G56" s="142"/>
      <c r="H56" s="142"/>
      <c r="I56" s="142"/>
    </row>
    <row r="57" spans="1:9" ht="12.75">
      <c r="A57" s="138"/>
      <c r="B57" s="124" t="s">
        <v>125</v>
      </c>
      <c r="C57" s="125"/>
      <c r="D57" s="126"/>
      <c r="E57" s="127" t="s">
        <v>77</v>
      </c>
      <c r="F57" s="12"/>
      <c r="G57" s="144"/>
      <c r="H57" s="97"/>
      <c r="I57" s="97"/>
    </row>
    <row r="58" spans="1:9" ht="12.75">
      <c r="A58" s="139"/>
      <c r="B58" s="129"/>
      <c r="C58" s="130"/>
      <c r="D58" s="130"/>
      <c r="E58" s="131"/>
      <c r="F58" s="12"/>
      <c r="G58" s="12"/>
      <c r="H58" s="97"/>
      <c r="I58" s="97"/>
    </row>
    <row r="59" spans="1:7" ht="15.75" customHeight="1">
      <c r="A59" s="92">
        <v>204</v>
      </c>
      <c r="B59" s="36" t="s">
        <v>78</v>
      </c>
      <c r="C59" s="145" t="s">
        <v>89</v>
      </c>
      <c r="D59" s="210">
        <v>22.42</v>
      </c>
      <c r="E59" s="200">
        <f>(E11+E27)*D59</f>
        <v>0</v>
      </c>
      <c r="G59" s="2"/>
    </row>
    <row r="60" spans="1:7" ht="15.75" customHeight="1">
      <c r="A60" s="92">
        <f aca="true" t="shared" si="0" ref="A60:A69">A59+1</f>
        <v>205</v>
      </c>
      <c r="B60" s="36" t="s">
        <v>79</v>
      </c>
      <c r="C60" s="145" t="s">
        <v>92</v>
      </c>
      <c r="D60" s="210">
        <v>45.4</v>
      </c>
      <c r="E60" s="200">
        <f>E13*D60</f>
        <v>0</v>
      </c>
      <c r="G60" s="2"/>
    </row>
    <row r="61" spans="1:7" ht="15.75" customHeight="1">
      <c r="A61" s="92">
        <f t="shared" si="0"/>
        <v>206</v>
      </c>
      <c r="B61" s="36" t="s">
        <v>80</v>
      </c>
      <c r="C61" s="145" t="s">
        <v>93</v>
      </c>
      <c r="D61" s="210">
        <v>23.77</v>
      </c>
      <c r="E61" s="200">
        <f>E14*D61</f>
        <v>0</v>
      </c>
      <c r="G61" s="2"/>
    </row>
    <row r="62" spans="1:7" ht="15.75" customHeight="1">
      <c r="A62" s="92">
        <f t="shared" si="0"/>
        <v>207</v>
      </c>
      <c r="B62" s="36" t="s">
        <v>81</v>
      </c>
      <c r="C62" s="145" t="s">
        <v>94</v>
      </c>
      <c r="D62" s="210">
        <v>32.96</v>
      </c>
      <c r="E62" s="200">
        <f>E15*D62</f>
        <v>0</v>
      </c>
      <c r="G62" s="2"/>
    </row>
    <row r="63" spans="1:7" ht="15.75" customHeight="1">
      <c r="A63" s="92">
        <f t="shared" si="0"/>
        <v>208</v>
      </c>
      <c r="B63" s="36" t="s">
        <v>82</v>
      </c>
      <c r="C63" s="145" t="s">
        <v>90</v>
      </c>
      <c r="D63" s="211">
        <v>15.96</v>
      </c>
      <c r="E63" s="200">
        <f>(E17+E23)*D63</f>
        <v>0</v>
      </c>
      <c r="G63" s="2"/>
    </row>
    <row r="64" spans="1:7" ht="15.75" customHeight="1">
      <c r="A64" s="92">
        <f t="shared" si="0"/>
        <v>209</v>
      </c>
      <c r="B64" s="36" t="s">
        <v>83</v>
      </c>
      <c r="C64" s="145" t="s">
        <v>95</v>
      </c>
      <c r="D64" s="211">
        <v>14.33</v>
      </c>
      <c r="E64" s="200">
        <f>E18*D64</f>
        <v>0</v>
      </c>
      <c r="G64" s="2"/>
    </row>
    <row r="65" spans="1:7" ht="15.75" customHeight="1">
      <c r="A65" s="92">
        <f t="shared" si="0"/>
        <v>210</v>
      </c>
      <c r="B65" s="36" t="s">
        <v>87</v>
      </c>
      <c r="C65" s="145" t="s">
        <v>96</v>
      </c>
      <c r="D65" s="211">
        <v>13.49</v>
      </c>
      <c r="E65" s="200">
        <f>E20*D65</f>
        <v>0</v>
      </c>
      <c r="G65" s="2"/>
    </row>
    <row r="66" spans="1:7" ht="15.75" customHeight="1">
      <c r="A66" s="92">
        <f t="shared" si="0"/>
        <v>211</v>
      </c>
      <c r="B66" s="36" t="s">
        <v>84</v>
      </c>
      <c r="C66" s="145" t="s">
        <v>91</v>
      </c>
      <c r="D66" s="211">
        <v>5.8</v>
      </c>
      <c r="E66" s="200">
        <f>(E22+E28)*D66</f>
        <v>0</v>
      </c>
      <c r="G66" s="2"/>
    </row>
    <row r="67" spans="1:7" ht="15.75" customHeight="1">
      <c r="A67" s="92">
        <f t="shared" si="0"/>
        <v>212</v>
      </c>
      <c r="B67" s="36" t="s">
        <v>88</v>
      </c>
      <c r="C67" s="145" t="s">
        <v>97</v>
      </c>
      <c r="D67" s="211">
        <v>13.49</v>
      </c>
      <c r="E67" s="200">
        <f>E25*D67</f>
        <v>0</v>
      </c>
      <c r="G67" s="2"/>
    </row>
    <row r="68" spans="1:13" ht="15.75" customHeight="1">
      <c r="A68" s="92">
        <f t="shared" si="0"/>
        <v>213</v>
      </c>
      <c r="B68" s="36" t="s">
        <v>85</v>
      </c>
      <c r="C68" s="145" t="s">
        <v>98</v>
      </c>
      <c r="D68" s="211">
        <v>11.97</v>
      </c>
      <c r="E68" s="200">
        <f>E26*D68</f>
        <v>0</v>
      </c>
      <c r="G68" s="97"/>
      <c r="H68" s="97"/>
      <c r="I68" s="97"/>
      <c r="J68" s="97"/>
      <c r="K68" s="97"/>
      <c r="L68" s="97"/>
      <c r="M68" s="97"/>
    </row>
    <row r="69" spans="1:14" ht="15.75" customHeight="1">
      <c r="A69" s="132">
        <f t="shared" si="0"/>
        <v>214</v>
      </c>
      <c r="B69" s="133" t="str">
        <f>"Totaal (regel "&amp;A59&amp;" t/m regel "&amp;A68&amp;")"</f>
        <v>Totaal (regel 204 t/m regel 213)</v>
      </c>
      <c r="C69" s="37"/>
      <c r="D69" s="212"/>
      <c r="E69" s="201">
        <f>SUM(E59:E68)</f>
        <v>0</v>
      </c>
      <c r="F69" s="146"/>
      <c r="G69" s="223"/>
      <c r="H69" s="223"/>
      <c r="I69" s="223"/>
      <c r="J69" s="223"/>
      <c r="K69" s="223"/>
      <c r="L69" s="223"/>
      <c r="M69" s="224"/>
      <c r="N69" s="83"/>
    </row>
    <row r="70" spans="6:14" ht="18" customHeight="1">
      <c r="F70" s="140"/>
      <c r="G70" s="140"/>
      <c r="H70" s="140"/>
      <c r="I70" s="140"/>
      <c r="J70" s="140"/>
      <c r="K70" s="140"/>
      <c r="L70" s="140"/>
      <c r="M70" s="140"/>
      <c r="N70" s="122"/>
    </row>
    <row r="71" spans="1:14" ht="15.75" customHeight="1">
      <c r="A71" s="26">
        <v>215</v>
      </c>
      <c r="B71" s="28" t="s">
        <v>103</v>
      </c>
      <c r="C71" s="28"/>
      <c r="D71" s="28"/>
      <c r="E71" s="202"/>
      <c r="F71" s="140"/>
      <c r="G71" s="140"/>
      <c r="H71" s="140"/>
      <c r="I71" s="140"/>
      <c r="J71" s="140"/>
      <c r="K71" s="140"/>
      <c r="L71" s="140"/>
      <c r="M71" s="140"/>
      <c r="N71" s="122"/>
    </row>
    <row r="72" spans="1:14" ht="15.75" customHeight="1">
      <c r="A72" s="26">
        <f>A71+1</f>
        <v>216</v>
      </c>
      <c r="B72" s="28" t="s">
        <v>86</v>
      </c>
      <c r="C72" s="204" t="s">
        <v>130</v>
      </c>
      <c r="D72" s="205">
        <v>1.76</v>
      </c>
      <c r="E72" s="206">
        <f>ROUND(D72*0.9969,3)*E32</f>
        <v>0</v>
      </c>
      <c r="F72" s="140"/>
      <c r="G72" s="230"/>
      <c r="H72" s="140"/>
      <c r="J72" s="140"/>
      <c r="K72" s="140"/>
      <c r="L72" s="140"/>
      <c r="M72" s="140"/>
      <c r="N72" s="122"/>
    </row>
    <row r="73" spans="1:5" ht="15.75" customHeight="1">
      <c r="A73" s="26">
        <f>A72+1</f>
        <v>217</v>
      </c>
      <c r="B73" s="28" t="s">
        <v>124</v>
      </c>
      <c r="C73" s="204" t="s">
        <v>123</v>
      </c>
      <c r="D73" s="61">
        <v>38.06</v>
      </c>
      <c r="E73" s="206">
        <f>E33*D73</f>
        <v>0</v>
      </c>
    </row>
    <row r="74" spans="2:5" ht="12.75">
      <c r="B74" s="40"/>
      <c r="C74" s="40"/>
      <c r="D74" s="41"/>
      <c r="E74" s="2"/>
    </row>
    <row r="75" spans="1:5" ht="15.75" customHeight="1">
      <c r="A75" s="26">
        <v>218</v>
      </c>
      <c r="B75" s="28" t="s">
        <v>54</v>
      </c>
      <c r="C75" s="28"/>
      <c r="D75" s="28"/>
      <c r="E75" s="202"/>
    </row>
    <row r="76" spans="1:5" ht="15.75" customHeight="1">
      <c r="A76" s="26">
        <f>A75+1</f>
        <v>219</v>
      </c>
      <c r="B76" s="27" t="s">
        <v>126</v>
      </c>
      <c r="C76" s="215" t="s">
        <v>130</v>
      </c>
      <c r="D76" s="61">
        <v>17</v>
      </c>
      <c r="E76" s="222">
        <f>E32*D76</f>
        <v>0</v>
      </c>
    </row>
    <row r="77" spans="1:5" ht="15.75" customHeight="1">
      <c r="A77" s="21">
        <f>A76+1</f>
        <v>220</v>
      </c>
      <c r="B77" s="62" t="str">
        <f>"Kosten uitvoering hielprik in budget: ("&amp;A75&amp;"), tenzij ("&amp;A75&amp;") &gt; ("&amp;A76&amp;"), dan ("&amp;A76&amp;")"</f>
        <v>Kosten uitvoering hielprik in budget: (218), tenzij (218) &gt; (219), dan (219)</v>
      </c>
      <c r="C77" s="214"/>
      <c r="D77" s="63"/>
      <c r="E77" s="64">
        <f>IF(E75&gt;E76,E76,E75)</f>
        <v>0</v>
      </c>
    </row>
    <row r="78" spans="1:5" ht="12.75">
      <c r="A78" s="65"/>
      <c r="B78" s="66"/>
      <c r="C78" s="67"/>
      <c r="D78" s="68"/>
      <c r="E78" s="69"/>
    </row>
    <row r="79" spans="1:5" ht="15.75" customHeight="1">
      <c r="A79" s="26">
        <f>A77+1</f>
        <v>221</v>
      </c>
      <c r="B79" s="28" t="s">
        <v>131</v>
      </c>
      <c r="C79" s="28"/>
      <c r="D79" s="28"/>
      <c r="E79" s="202"/>
    </row>
    <row r="80" spans="1:5" ht="15.75" customHeight="1">
      <c r="A80" s="26">
        <f>A79+1</f>
        <v>222</v>
      </c>
      <c r="B80" s="298" t="s">
        <v>132</v>
      </c>
      <c r="C80" s="299"/>
      <c r="D80" s="70">
        <v>6.4</v>
      </c>
      <c r="E80" s="222">
        <f>D80*('Nacalculatie 2010'!E30+'Nacalculatie 2010'!E14+'Nacalculatie 2010'!E15)</f>
        <v>0</v>
      </c>
    </row>
    <row r="81" spans="1:5" ht="15.75" customHeight="1">
      <c r="A81" s="21">
        <f>A80+1</f>
        <v>223</v>
      </c>
      <c r="B81" s="62" t="str">
        <f>"Kosten entgemeenschap in budget: ("&amp;A79&amp;"), tenzij ("&amp;A79&amp;") &gt; ("&amp;A80&amp;"), dan ("&amp;A80&amp;")"</f>
        <v>Kosten entgemeenschap in budget: (221), tenzij (221) &gt; (222), dan (222)</v>
      </c>
      <c r="C81" s="62"/>
      <c r="D81" s="62"/>
      <c r="E81" s="64">
        <f>IF(E79&gt;E80,E80,E79)</f>
        <v>0</v>
      </c>
    </row>
    <row r="82" spans="2:5" ht="14.25" customHeight="1">
      <c r="B82"/>
      <c r="C82"/>
      <c r="D82"/>
      <c r="E82"/>
    </row>
    <row r="83" spans="1:5" ht="15.75" customHeight="1">
      <c r="A83" s="21">
        <v>224</v>
      </c>
      <c r="B83" s="62" t="s">
        <v>144</v>
      </c>
      <c r="C83" s="62"/>
      <c r="D83" s="62"/>
      <c r="E83" s="64">
        <f>E54+E69+E71+E72+E73+E77+E81</f>
        <v>0</v>
      </c>
    </row>
    <row r="84" spans="1:5" ht="12.75">
      <c r="A84" s="208" t="s">
        <v>129</v>
      </c>
      <c r="B84" s="140"/>
      <c r="C84" s="140"/>
      <c r="D84" s="140"/>
      <c r="E84" s="140"/>
    </row>
    <row r="85" spans="1:5" ht="12.75">
      <c r="A85" s="208"/>
      <c r="B85" s="140"/>
      <c r="C85" s="140"/>
      <c r="D85" s="140"/>
      <c r="E85" s="140"/>
    </row>
    <row r="86" spans="1:4" ht="19.5" customHeight="1">
      <c r="A86" s="97"/>
      <c r="B86" s="296"/>
      <c r="C86" s="297"/>
      <c r="D86" s="97"/>
    </row>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password="C6BE" sheet="1" objects="1" scenarios="1"/>
  <mergeCells count="6">
    <mergeCell ref="B86:C86"/>
    <mergeCell ref="B80:C80"/>
    <mergeCell ref="B37:E37"/>
    <mergeCell ref="B39:E39"/>
    <mergeCell ref="B41:E41"/>
    <mergeCell ref="B40:E40"/>
  </mergeCells>
  <conditionalFormatting sqref="B6 B45">
    <cfRule type="expression" priority="1" dxfId="0" stopIfTrue="1">
      <formula>$A6&lt;&gt;""</formula>
    </cfRule>
  </conditionalFormatting>
  <conditionalFormatting sqref="A6 A45">
    <cfRule type="expression" priority="2" dxfId="1" stopIfTrue="1">
      <formula>$A6&lt;&gt;""</formula>
    </cfRule>
  </conditionalFormatting>
  <conditionalFormatting sqref="E83 E72:E73 E80:E81 E76:E77">
    <cfRule type="expression" priority="3" dxfId="4" stopIfTrue="1">
      <formula>#REF!=TRUE</formula>
    </cfRule>
  </conditionalFormatting>
  <conditionalFormatting sqref="E71 E79 E75 E32:E33 E35:E36 E52:E53 E11 E13:E15 E17:E18 E20 E22:E23 E25:E28">
    <cfRule type="expression" priority="4" dxfId="2" stopIfTrue="1">
      <formula>$A$1=TRUE</formula>
    </cfRule>
  </conditionalFormatting>
  <conditionalFormatting sqref="I33 I30:K30">
    <cfRule type="expression" priority="5" dxfId="4" stopIfTrue="1">
      <formula>$D$3=TRUE</formula>
    </cfRule>
  </conditionalFormatting>
  <conditionalFormatting sqref="J11 J20 J13:J15 J22:J23 J17:J18 J25:J28">
    <cfRule type="expression" priority="6" dxfId="2" stopIfTrue="1">
      <formula>$D$3=TRUE</formula>
    </cfRule>
  </conditionalFormatting>
  <dataValidations count="9">
    <dataValidation type="whole" allowBlank="1" showInputMessage="1" showErrorMessage="1" errorTitle="Onjuiste invoer:" error="- de invoer moet een geheel getal zijn" sqref="G55:H56">
      <formula1>$S55</formula1>
      <formula2>$T55</formula2>
    </dataValidation>
    <dataValidation type="whole" allowBlank="1" showInputMessage="1" showErrorMessage="1" sqref="E64:E65">
      <formula1>X69</formula1>
      <formula2>Y69</formula2>
    </dataValidation>
    <dataValidation type="whole" allowBlank="1" showInputMessage="1" showErrorMessage="1" sqref="E66">
      <formula1>X70</formula1>
      <formula2>Y70</formula2>
    </dataValidation>
    <dataValidation type="whole" allowBlank="1" showInputMessage="1" showErrorMessage="1" sqref="E59:E62">
      <formula1>R65</formula1>
      <formula2>S65</formula2>
    </dataValidation>
    <dataValidation type="whole" operator="greaterThanOrEqual" allowBlank="1" showInputMessage="1" showErrorMessage="1" errorTitle="Onjuiste invoer." error="Voor de invoer in deze cel geldt:&#10;&#10;- het moet een geheel getal zijn.&#10;- het getal mag niet negatief zijn.&#10;" sqref="E79 E11 E13:E15 E20:E28 E17:E18 E32:E36 E47 E75:E76 E71 E73">
      <formula1>0</formula1>
    </dataValidation>
    <dataValidation type="whole" allowBlank="1" showInputMessage="1" showErrorMessage="1" sqref="E63">
      <formula1>#REF!</formula1>
      <formula2>#REF!</formula2>
    </dataValidation>
    <dataValidation type="whole" allowBlank="1" showInputMessage="1" showErrorMessage="1" sqref="E67:E68">
      <formula1>#REF!</formula1>
      <formula2>#REF!</formula2>
    </dataValidation>
    <dataValidation type="whole" operator="greaterThan" allowBlank="1" showErrorMessage="1" error="- De invoer mag niet negatief zijn&#10;- De Invoer dient een heel getal te zijn" sqref="E52:E53">
      <formula1>0</formula1>
    </dataValidation>
    <dataValidation type="whole" allowBlank="1" showInputMessage="1" showErrorMessage="1" errorTitle="Invoer onjuist" error="U dient een bestaand instellingsnummer in te vullen." sqref="F7">
      <formula1>1</formula1>
      <formula2>9999</formula2>
    </dataValidation>
  </dataValidations>
  <printOptions/>
  <pageMargins left="0.75" right="0.75" top="1" bottom="1" header="0.5" footer="0.5"/>
  <pageSetup horizontalDpi="600" verticalDpi="600" orientation="landscape" scale="70" r:id="rId2"/>
  <headerFooter alignWithMargins="0">
    <oddHeader>&amp;R&amp;G
&amp;"Verdana,Standaard"Pagina &amp;P</oddHeader>
  </headerFooter>
  <rowBreaks count="1" manualBreakCount="1">
    <brk id="41" max="6" man="1"/>
  </rowBreaks>
  <legacyDrawingHF r:id="rId1"/>
</worksheet>
</file>

<file path=xl/worksheets/sheet3.xml><?xml version="1.0" encoding="utf-8"?>
<worksheet xmlns="http://schemas.openxmlformats.org/spreadsheetml/2006/main" xmlns:r="http://schemas.openxmlformats.org/officeDocument/2006/relationships">
  <sheetPr codeName="Blad3"/>
  <dimension ref="A1:AE45"/>
  <sheetViews>
    <sheetView showGridLines="0" workbookViewId="0" topLeftCell="A3">
      <selection activeCell="K21" sqref="K21"/>
    </sheetView>
  </sheetViews>
  <sheetFormatPr defaultColWidth="9.140625" defaultRowHeight="0" customHeight="1" zeroHeight="1"/>
  <cols>
    <col min="1" max="1" width="7.421875" style="122" customWidth="1"/>
    <col min="2" max="2" width="7.7109375" style="122" customWidth="1"/>
    <col min="3" max="3" width="8.7109375" style="122" customWidth="1"/>
    <col min="4" max="10" width="11.7109375" style="122" customWidth="1"/>
    <col min="11" max="11" width="8.421875" style="122" customWidth="1"/>
    <col min="12" max="12" width="11.7109375" style="122" customWidth="1"/>
    <col min="13" max="13" width="19.7109375" style="122" customWidth="1"/>
    <col min="14" max="14" width="11.7109375" style="122" customWidth="1"/>
    <col min="15" max="15" width="6.00390625" style="122" hidden="1" customWidth="1"/>
    <col min="16" max="16" width="7.00390625" style="166" hidden="1" customWidth="1"/>
    <col min="17" max="17" width="1.7109375" style="177" hidden="1" customWidth="1"/>
    <col min="18" max="19" width="11.57421875" style="176" hidden="1" customWidth="1"/>
    <col min="20" max="20" width="1.7109375" style="177" hidden="1" customWidth="1"/>
    <col min="21" max="21" width="16.00390625" style="178" hidden="1" customWidth="1"/>
    <col min="22" max="22" width="10.7109375" style="178" hidden="1" customWidth="1"/>
    <col min="23" max="24" width="10.7109375" style="176" hidden="1" customWidth="1"/>
    <col min="25" max="26" width="12.7109375" style="178" hidden="1" customWidth="1"/>
    <col min="27" max="28" width="12.7109375" style="189" hidden="1" customWidth="1"/>
    <col min="29" max="29" width="3.57421875" style="122" hidden="1" customWidth="1"/>
    <col min="30" max="16384" width="9.140625" style="122" hidden="1" customWidth="1"/>
  </cols>
  <sheetData>
    <row r="1" spans="1:31" s="153" customFormat="1" ht="14.25" customHeight="1" hidden="1">
      <c r="A1" s="150" t="b">
        <f>Voorblad!A1</f>
        <v>1</v>
      </c>
      <c r="B1" s="151"/>
      <c r="C1" s="151"/>
      <c r="D1" s="151"/>
      <c r="E1" s="151"/>
      <c r="F1" s="151"/>
      <c r="G1" s="151"/>
      <c r="H1" s="151"/>
      <c r="I1" s="151"/>
      <c r="J1" s="151"/>
      <c r="K1" s="152"/>
      <c r="P1" s="154">
        <f>SUM(A1:N1)</f>
        <v>0</v>
      </c>
      <c r="Q1" s="155"/>
      <c r="R1" s="156"/>
      <c r="S1" s="156"/>
      <c r="T1" s="155"/>
      <c r="U1" s="157" t="s">
        <v>104</v>
      </c>
      <c r="V1" s="157" t="s">
        <v>105</v>
      </c>
      <c r="W1" s="158" t="s">
        <v>106</v>
      </c>
      <c r="X1" s="158" t="s">
        <v>107</v>
      </c>
      <c r="Y1" s="157" t="s">
        <v>108</v>
      </c>
      <c r="Z1" s="157" t="s">
        <v>109</v>
      </c>
      <c r="AA1" s="159" t="s">
        <v>110</v>
      </c>
      <c r="AB1" s="159" t="s">
        <v>111</v>
      </c>
      <c r="AC1" s="152"/>
      <c r="AD1" s="152"/>
      <c r="AE1" s="152"/>
    </row>
    <row r="2" spans="1:31" s="153" customFormat="1" ht="14.25" customHeight="1" hidden="1">
      <c r="A2" s="151">
        <v>5</v>
      </c>
      <c r="B2" s="151">
        <v>7</v>
      </c>
      <c r="C2" s="151">
        <v>8</v>
      </c>
      <c r="D2" s="151">
        <v>11</v>
      </c>
      <c r="E2" s="151">
        <v>11</v>
      </c>
      <c r="F2" s="151">
        <v>11</v>
      </c>
      <c r="G2" s="151">
        <v>11</v>
      </c>
      <c r="H2" s="151">
        <v>11</v>
      </c>
      <c r="I2" s="151">
        <v>11</v>
      </c>
      <c r="J2" s="151">
        <v>11</v>
      </c>
      <c r="K2" s="151">
        <v>11</v>
      </c>
      <c r="L2" s="151">
        <v>11</v>
      </c>
      <c r="M2" s="151">
        <v>11</v>
      </c>
      <c r="N2" s="151">
        <v>11</v>
      </c>
      <c r="O2" s="151"/>
      <c r="P2" s="154">
        <f>SUM(A2:N2)</f>
        <v>141</v>
      </c>
      <c r="Q2" s="155"/>
      <c r="R2" s="156">
        <v>4</v>
      </c>
      <c r="S2" s="156">
        <v>0</v>
      </c>
      <c r="T2" s="155"/>
      <c r="U2" s="160">
        <v>10</v>
      </c>
      <c r="V2" s="160">
        <v>10</v>
      </c>
      <c r="W2" s="161">
        <v>10</v>
      </c>
      <c r="X2" s="161">
        <v>10</v>
      </c>
      <c r="Y2" s="160">
        <v>12</v>
      </c>
      <c r="Z2" s="160">
        <v>12</v>
      </c>
      <c r="AA2" s="162">
        <v>12</v>
      </c>
      <c r="AB2" s="162">
        <v>12</v>
      </c>
      <c r="AC2" s="152"/>
      <c r="AD2" s="152"/>
      <c r="AE2" s="152"/>
    </row>
    <row r="3" spans="1:31" s="165" customFormat="1" ht="14.25" customHeight="1">
      <c r="A3" s="163"/>
      <c r="B3" s="164"/>
      <c r="C3" s="164"/>
      <c r="D3" s="164"/>
      <c r="E3" s="164"/>
      <c r="F3" s="164"/>
      <c r="G3" s="164"/>
      <c r="H3" s="164"/>
      <c r="I3" s="164"/>
      <c r="J3" s="122"/>
      <c r="P3" s="166"/>
      <c r="Q3" s="167"/>
      <c r="R3" s="168"/>
      <c r="S3" s="169">
        <f aca="true" t="shared" si="0" ref="S3:S13">IF(R3&lt;&gt;0,0,IF(LEN(P3)&gt;0,S2+1,S2))</f>
        <v>0</v>
      </c>
      <c r="T3" s="167"/>
      <c r="U3" s="170"/>
      <c r="V3" s="170"/>
      <c r="W3" s="171"/>
      <c r="X3" s="171"/>
      <c r="Y3" s="170"/>
      <c r="Z3" s="170"/>
      <c r="AA3" s="172"/>
      <c r="AB3" s="172"/>
      <c r="AC3" s="173"/>
      <c r="AD3" s="164"/>
      <c r="AE3" s="164"/>
    </row>
    <row r="4" spans="14:29" ht="14.25" customHeight="1">
      <c r="N4" s="174"/>
      <c r="Q4" s="175"/>
      <c r="S4" s="169">
        <f t="shared" si="0"/>
        <v>0</v>
      </c>
      <c r="U4" s="178" t="s">
        <v>112</v>
      </c>
      <c r="AA4" s="179"/>
      <c r="AB4" s="179"/>
      <c r="AC4" s="175"/>
    </row>
    <row r="5" spans="2:31" s="165" customFormat="1" ht="24.75" customHeight="1">
      <c r="B5" s="73"/>
      <c r="C5" s="73"/>
      <c r="D5" s="73"/>
      <c r="E5" s="73"/>
      <c r="F5" s="73"/>
      <c r="G5" s="73"/>
      <c r="H5" s="73"/>
      <c r="I5" s="80"/>
      <c r="J5" s="72"/>
      <c r="L5" s="180"/>
      <c r="M5" s="73"/>
      <c r="O5" s="82"/>
      <c r="P5" s="168"/>
      <c r="Q5" s="167"/>
      <c r="R5" s="169">
        <f>MAX(R$1:R3)+1</f>
        <v>5</v>
      </c>
      <c r="S5" s="169">
        <f t="shared" si="0"/>
        <v>0</v>
      </c>
      <c r="T5" s="167"/>
      <c r="U5" s="170">
        <v>201</v>
      </c>
      <c r="V5" s="170"/>
      <c r="W5" s="171"/>
      <c r="X5" s="171"/>
      <c r="Y5" s="170"/>
      <c r="Z5" s="170"/>
      <c r="AA5" s="172"/>
      <c r="AB5" s="172"/>
      <c r="AC5" s="173"/>
      <c r="AD5" s="164"/>
      <c r="AE5" s="164"/>
    </row>
    <row r="6" spans="1:31" s="165" customFormat="1" ht="24.75" customHeight="1">
      <c r="A6" s="213" t="s">
        <v>134</v>
      </c>
      <c r="B6" s="73"/>
      <c r="C6" s="73"/>
      <c r="D6" s="73"/>
      <c r="E6" s="73"/>
      <c r="F6" s="73"/>
      <c r="G6" s="73"/>
      <c r="H6" s="73"/>
      <c r="I6" s="80"/>
      <c r="J6" s="72"/>
      <c r="L6" s="180"/>
      <c r="M6" s="73"/>
      <c r="O6" s="82"/>
      <c r="P6" s="168"/>
      <c r="Q6" s="167"/>
      <c r="R6" s="169"/>
      <c r="S6" s="169"/>
      <c r="T6" s="167"/>
      <c r="U6" s="170"/>
      <c r="V6" s="170"/>
      <c r="W6" s="171"/>
      <c r="X6" s="171"/>
      <c r="Y6" s="170"/>
      <c r="Z6" s="170"/>
      <c r="AA6" s="172"/>
      <c r="AB6" s="172"/>
      <c r="AC6" s="173"/>
      <c r="AD6" s="164"/>
      <c r="AE6" s="164"/>
    </row>
    <row r="7" spans="1:31" s="165" customFormat="1" ht="24.75" customHeight="1">
      <c r="A7" s="209"/>
      <c r="B7" s="73"/>
      <c r="C7" s="73"/>
      <c r="D7" s="73"/>
      <c r="E7" s="73"/>
      <c r="F7" s="73"/>
      <c r="G7" s="73"/>
      <c r="H7" s="73"/>
      <c r="I7" s="80"/>
      <c r="J7" s="72"/>
      <c r="L7" s="180"/>
      <c r="M7" s="73"/>
      <c r="O7" s="82"/>
      <c r="P7" s="168"/>
      <c r="Q7" s="167"/>
      <c r="R7" s="169"/>
      <c r="S7" s="169"/>
      <c r="T7" s="167"/>
      <c r="U7" s="170"/>
      <c r="V7" s="170"/>
      <c r="W7" s="171"/>
      <c r="X7" s="171"/>
      <c r="Y7" s="170"/>
      <c r="Z7" s="170"/>
      <c r="AA7" s="172"/>
      <c r="AB7" s="172"/>
      <c r="AC7" s="173"/>
      <c r="AD7" s="164"/>
      <c r="AE7" s="164"/>
    </row>
    <row r="8" spans="1:31" s="165" customFormat="1" ht="12.75">
      <c r="A8" s="304"/>
      <c r="B8" s="305"/>
      <c r="C8" s="305"/>
      <c r="D8" s="305"/>
      <c r="E8" s="305"/>
      <c r="F8" s="305"/>
      <c r="G8" s="305"/>
      <c r="H8" s="305"/>
      <c r="I8" s="305"/>
      <c r="J8" s="305"/>
      <c r="K8" s="228"/>
      <c r="L8" s="11" t="s">
        <v>0</v>
      </c>
      <c r="M8" s="11" t="s">
        <v>1</v>
      </c>
      <c r="N8" s="196" t="s">
        <v>121</v>
      </c>
      <c r="O8" s="82"/>
      <c r="P8" s="168"/>
      <c r="Q8" s="167"/>
      <c r="R8" s="169"/>
      <c r="S8" s="169"/>
      <c r="T8" s="167"/>
      <c r="U8" s="170"/>
      <c r="V8" s="170"/>
      <c r="W8" s="171"/>
      <c r="X8" s="171"/>
      <c r="Y8" s="170"/>
      <c r="Z8" s="170"/>
      <c r="AA8" s="172"/>
      <c r="AB8" s="172"/>
      <c r="AC8" s="173"/>
      <c r="AD8" s="164"/>
      <c r="AE8" s="164"/>
    </row>
    <row r="9" spans="1:31" s="165" customFormat="1" ht="12.75">
      <c r="A9" s="269" t="s">
        <v>2</v>
      </c>
      <c r="B9" s="306"/>
      <c r="C9" s="306"/>
      <c r="D9" s="306"/>
      <c r="E9" s="306"/>
      <c r="F9" s="306"/>
      <c r="G9" s="306"/>
      <c r="H9" s="306"/>
      <c r="I9" s="306"/>
      <c r="J9" s="306"/>
      <c r="K9" s="199"/>
      <c r="L9" s="15">
        <v>201</v>
      </c>
      <c r="M9" s="15">
        <f>Voorblad!F12</f>
        <v>1200</v>
      </c>
      <c r="N9" s="197">
        <f>Voorblad!L12</f>
        <v>40596</v>
      </c>
      <c r="O9" s="82"/>
      <c r="P9" s="168"/>
      <c r="Q9" s="167"/>
      <c r="R9" s="169"/>
      <c r="S9" s="169"/>
      <c r="T9" s="167"/>
      <c r="U9" s="170"/>
      <c r="V9" s="170"/>
      <c r="W9" s="171"/>
      <c r="X9" s="171"/>
      <c r="Y9" s="170"/>
      <c r="Z9" s="170"/>
      <c r="AA9" s="172"/>
      <c r="AB9" s="172"/>
      <c r="AC9" s="173"/>
      <c r="AD9" s="164"/>
      <c r="AE9" s="164"/>
    </row>
    <row r="10" spans="1:31" s="165" customFormat="1" ht="12.75">
      <c r="A10" s="118"/>
      <c r="B10" s="198"/>
      <c r="C10" s="198"/>
      <c r="D10" s="198"/>
      <c r="E10" s="198"/>
      <c r="F10" s="198"/>
      <c r="G10" s="198"/>
      <c r="H10" s="198"/>
      <c r="I10" s="198"/>
      <c r="J10" s="198"/>
      <c r="K10" s="120"/>
      <c r="L10" s="120"/>
      <c r="M10" s="195"/>
      <c r="O10" s="82"/>
      <c r="P10" s="168"/>
      <c r="Q10" s="167"/>
      <c r="R10" s="169"/>
      <c r="S10" s="169"/>
      <c r="T10" s="167"/>
      <c r="U10" s="170"/>
      <c r="V10" s="170"/>
      <c r="W10" s="171"/>
      <c r="X10" s="171"/>
      <c r="Y10" s="170"/>
      <c r="Z10" s="170"/>
      <c r="AA10" s="172"/>
      <c r="AB10" s="172"/>
      <c r="AC10" s="173"/>
      <c r="AD10" s="164"/>
      <c r="AE10" s="164"/>
    </row>
    <row r="11" spans="1:31" s="165" customFormat="1" ht="13.5" customHeight="1">
      <c r="A11" s="121" t="s">
        <v>113</v>
      </c>
      <c r="B11" s="181"/>
      <c r="C11" s="181"/>
      <c r="D11" s="181"/>
      <c r="E11" s="181"/>
      <c r="F11" s="181"/>
      <c r="G11" s="181"/>
      <c r="H11" s="181"/>
      <c r="I11" s="181"/>
      <c r="J11" s="83"/>
      <c r="K11" s="182"/>
      <c r="L11" s="183"/>
      <c r="M11" s="184"/>
      <c r="N11" s="180"/>
      <c r="O11" s="74"/>
      <c r="P11" s="166"/>
      <c r="Q11" s="167"/>
      <c r="R11" s="168"/>
      <c r="S11" s="169">
        <f>IF(R11&lt;&gt;0,0,IF(LEN(P11)&gt;0,S5+1,S5))</f>
        <v>0</v>
      </c>
      <c r="T11" s="167"/>
      <c r="U11" s="170"/>
      <c r="V11" s="170"/>
      <c r="W11" s="171"/>
      <c r="X11" s="171"/>
      <c r="Y11" s="170"/>
      <c r="Z11" s="170"/>
      <c r="AA11" s="172"/>
      <c r="AB11" s="172"/>
      <c r="AC11" s="173"/>
      <c r="AD11" s="164"/>
      <c r="AE11" s="164"/>
    </row>
    <row r="12" spans="1:29" ht="25.5" customHeight="1" hidden="1">
      <c r="A12" s="83"/>
      <c r="B12" s="83"/>
      <c r="C12" s="83"/>
      <c r="D12" s="83"/>
      <c r="E12" s="83"/>
      <c r="F12" s="83"/>
      <c r="G12" s="83"/>
      <c r="H12" s="83"/>
      <c r="I12" s="83"/>
      <c r="J12" s="83"/>
      <c r="K12" s="83"/>
      <c r="L12" s="83"/>
      <c r="M12" s="83"/>
      <c r="N12" s="83"/>
      <c r="O12" s="83"/>
      <c r="S12" s="169">
        <f t="shared" si="0"/>
        <v>0</v>
      </c>
      <c r="AA12" s="179"/>
      <c r="AB12" s="179"/>
      <c r="AC12" s="175"/>
    </row>
    <row r="13" spans="2:29" ht="11.25" customHeight="1">
      <c r="B13" s="83"/>
      <c r="C13" s="83"/>
      <c r="D13" s="83"/>
      <c r="E13" s="83"/>
      <c r="F13" s="83"/>
      <c r="G13" s="83"/>
      <c r="H13" s="83"/>
      <c r="I13" s="83"/>
      <c r="J13" s="83"/>
      <c r="K13" s="83"/>
      <c r="L13" s="83"/>
      <c r="M13" s="83"/>
      <c r="O13" s="180"/>
      <c r="S13" s="169">
        <f t="shared" si="0"/>
        <v>0</v>
      </c>
      <c r="AA13" s="179"/>
      <c r="AB13" s="179"/>
      <c r="AC13" s="175"/>
    </row>
    <row r="14" spans="15:29" ht="4.5" customHeight="1">
      <c r="O14" s="185"/>
      <c r="Q14" s="186"/>
      <c r="S14" s="169"/>
      <c r="T14" s="186"/>
      <c r="AA14" s="179"/>
      <c r="AB14" s="179"/>
      <c r="AC14" s="175"/>
    </row>
    <row r="15" spans="1:29" ht="30" customHeight="1">
      <c r="A15" s="309" t="s">
        <v>148</v>
      </c>
      <c r="B15" s="309"/>
      <c r="C15" s="309"/>
      <c r="D15" s="309"/>
      <c r="E15" s="309"/>
      <c r="F15" s="309"/>
      <c r="G15" s="309"/>
      <c r="H15" s="309"/>
      <c r="I15" s="309"/>
      <c r="J15" s="309"/>
      <c r="K15" s="309"/>
      <c r="L15" s="309"/>
      <c r="M15" s="309"/>
      <c r="N15" s="309"/>
      <c r="O15" s="185"/>
      <c r="S15" s="169"/>
      <c r="AA15" s="179"/>
      <c r="AB15" s="179"/>
      <c r="AC15" s="175"/>
    </row>
    <row r="16" spans="1:29" ht="14.25" customHeight="1">
      <c r="A16" s="187" t="s">
        <v>114</v>
      </c>
      <c r="B16" s="185"/>
      <c r="C16" s="185"/>
      <c r="D16" s="185"/>
      <c r="E16" s="185"/>
      <c r="F16" s="185"/>
      <c r="G16" s="185"/>
      <c r="H16" s="185"/>
      <c r="I16" s="185"/>
      <c r="J16" s="185"/>
      <c r="K16" s="185"/>
      <c r="L16" s="185"/>
      <c r="M16" s="185"/>
      <c r="N16" s="185"/>
      <c r="O16" s="185"/>
      <c r="S16" s="169"/>
      <c r="AA16" s="179"/>
      <c r="AB16" s="179"/>
      <c r="AC16" s="175"/>
    </row>
    <row r="17" spans="1:29" ht="14.25" customHeight="1" thickBot="1">
      <c r="A17" s="101"/>
      <c r="B17" s="14"/>
      <c r="C17" s="14"/>
      <c r="D17" s="14"/>
      <c r="E17" s="14"/>
      <c r="F17" s="14"/>
      <c r="G17" s="14"/>
      <c r="H17" s="14"/>
      <c r="I17" s="14"/>
      <c r="J17" s="14"/>
      <c r="K17" s="14"/>
      <c r="L17" s="127" t="s">
        <v>149</v>
      </c>
      <c r="M17" s="237" t="s">
        <v>150</v>
      </c>
      <c r="N17" s="12"/>
      <c r="O17" s="12"/>
      <c r="S17" s="169">
        <f>IF(R17&lt;&gt;0,0,IF(LEN(P17)&gt;0,S13+1,S13))</f>
        <v>0</v>
      </c>
      <c r="AA17" s="179"/>
      <c r="AB17" s="179"/>
      <c r="AC17" s="175"/>
    </row>
    <row r="18" spans="1:29" ht="22.5" customHeight="1">
      <c r="A18" s="188">
        <v>301</v>
      </c>
      <c r="B18" s="310" t="s">
        <v>115</v>
      </c>
      <c r="C18" s="311"/>
      <c r="D18" s="311"/>
      <c r="E18" s="311"/>
      <c r="F18" s="311"/>
      <c r="G18" s="311"/>
      <c r="H18" s="311"/>
      <c r="I18" s="311"/>
      <c r="J18" s="311"/>
      <c r="K18" s="312"/>
      <c r="L18" s="207"/>
      <c r="M18" s="264" t="str">
        <f>IF(L18="nee","toelichten in bijlage"," ")</f>
        <v> </v>
      </c>
      <c r="N18" s="142"/>
      <c r="O18" s="142"/>
      <c r="P18" s="178" t="s">
        <v>116</v>
      </c>
      <c r="R18" s="168" t="s">
        <v>145</v>
      </c>
      <c r="S18" s="169">
        <f>IF(R18&lt;&gt;0,0,IF(LEN(P18)&gt;0,S17+1,S17))</f>
        <v>0</v>
      </c>
      <c r="AA18" s="179"/>
      <c r="AB18" s="179"/>
      <c r="AC18" s="175"/>
    </row>
    <row r="19" spans="1:29" ht="22.5" customHeight="1" thickBot="1">
      <c r="A19" s="188">
        <f>A18+1</f>
        <v>302</v>
      </c>
      <c r="B19" s="307" t="s">
        <v>147</v>
      </c>
      <c r="C19" s="308"/>
      <c r="D19" s="308"/>
      <c r="E19" s="308"/>
      <c r="F19" s="308"/>
      <c r="G19" s="308"/>
      <c r="H19" s="308"/>
      <c r="I19" s="308"/>
      <c r="J19" s="308"/>
      <c r="K19" s="308"/>
      <c r="L19" s="231"/>
      <c r="M19" s="265" t="str">
        <f>IF(L19="nee","toelichten in bijlage"," ")</f>
        <v> </v>
      </c>
      <c r="N19" s="142"/>
      <c r="O19" s="142"/>
      <c r="P19" s="178"/>
      <c r="R19" s="168" t="s">
        <v>146</v>
      </c>
      <c r="S19" s="169"/>
      <c r="AA19" s="179"/>
      <c r="AB19" s="179"/>
      <c r="AC19" s="175"/>
    </row>
    <row r="20" spans="1:29" ht="18" customHeight="1">
      <c r="A20" s="236"/>
      <c r="B20" s="313"/>
      <c r="C20" s="313"/>
      <c r="D20" s="313"/>
      <c r="E20" s="313"/>
      <c r="F20" s="313"/>
      <c r="G20" s="313"/>
      <c r="H20" s="313"/>
      <c r="I20" s="313"/>
      <c r="J20" s="313"/>
      <c r="K20" s="313"/>
      <c r="L20" s="239"/>
      <c r="M20" s="240"/>
      <c r="N20" s="118"/>
      <c r="O20" s="118"/>
      <c r="P20" s="178"/>
      <c r="R20" s="168"/>
      <c r="S20" s="169"/>
      <c r="AA20" s="179"/>
      <c r="AB20" s="179"/>
      <c r="AC20" s="175"/>
    </row>
    <row r="21" spans="1:29" ht="15.75" customHeight="1" thickBot="1">
      <c r="A21" s="233" t="s">
        <v>117</v>
      </c>
      <c r="B21" s="234"/>
      <c r="C21" s="235"/>
      <c r="D21" s="235"/>
      <c r="E21" s="235"/>
      <c r="F21" s="235"/>
      <c r="G21" s="235"/>
      <c r="H21" s="235"/>
      <c r="I21" s="235"/>
      <c r="J21" s="235"/>
      <c r="K21" s="235"/>
      <c r="L21" s="118"/>
      <c r="M21" s="118"/>
      <c r="N21" s="118"/>
      <c r="O21" s="118"/>
      <c r="P21" s="178"/>
      <c r="R21" s="168"/>
      <c r="S21" s="169"/>
      <c r="AA21" s="179"/>
      <c r="AB21" s="179"/>
      <c r="AC21" s="175"/>
    </row>
    <row r="22" spans="1:29" ht="28.5" customHeight="1">
      <c r="A22" s="188">
        <f>A20+1</f>
        <v>1</v>
      </c>
      <c r="B22" s="307" t="s">
        <v>119</v>
      </c>
      <c r="C22" s="308"/>
      <c r="D22" s="308"/>
      <c r="E22" s="308"/>
      <c r="F22" s="308"/>
      <c r="G22" s="308"/>
      <c r="H22" s="308"/>
      <c r="I22" s="308"/>
      <c r="J22" s="308" t="s">
        <v>122</v>
      </c>
      <c r="K22" s="308" t="s">
        <v>118</v>
      </c>
      <c r="L22" s="258"/>
      <c r="M22" s="266" t="str">
        <f>IF(L22="nee","toelichten in bijlage"," ")</f>
        <v> </v>
      </c>
      <c r="N22" s="238"/>
      <c r="O22" s="142"/>
      <c r="P22" s="178" t="s">
        <v>116</v>
      </c>
      <c r="R22" s="168"/>
      <c r="S22" s="169" t="e">
        <f>IF(R22&lt;&gt;0,0,IF(LEN(P22)&gt;0,#REF!+1,#REF!))</f>
        <v>#REF!</v>
      </c>
      <c r="Y22" s="178">
        <v>-99999999</v>
      </c>
      <c r="Z22" s="178">
        <v>999999999</v>
      </c>
      <c r="AA22" s="179"/>
      <c r="AB22" s="179"/>
      <c r="AC22" s="175"/>
    </row>
    <row r="23" spans="1:29" ht="22.5" customHeight="1" thickBot="1">
      <c r="A23" s="188">
        <f>A22+1</f>
        <v>2</v>
      </c>
      <c r="B23" s="307" t="s">
        <v>120</v>
      </c>
      <c r="C23" s="308"/>
      <c r="D23" s="308"/>
      <c r="E23" s="308"/>
      <c r="F23" s="308"/>
      <c r="G23" s="308"/>
      <c r="H23" s="308"/>
      <c r="I23" s="308"/>
      <c r="J23" s="308"/>
      <c r="K23" s="308"/>
      <c r="L23" s="259"/>
      <c r="M23" s="267" t="str">
        <f>IF(L23="nee","toelichten in bijlage"," ")</f>
        <v> </v>
      </c>
      <c r="N23" s="241"/>
      <c r="O23" s="142"/>
      <c r="P23" s="178" t="s">
        <v>116</v>
      </c>
      <c r="R23" s="168"/>
      <c r="S23" s="169" t="e">
        <f>IF(R23&lt;&gt;0,0,IF(LEN(P23)&gt;0,S22+1,S22))</f>
        <v>#REF!</v>
      </c>
      <c r="Y23" s="178">
        <v>-99999999</v>
      </c>
      <c r="Z23" s="178">
        <v>999999999</v>
      </c>
      <c r="AA23" s="179"/>
      <c r="AB23" s="179"/>
      <c r="AC23" s="175"/>
    </row>
    <row r="24" spans="1:29" ht="14.25" customHeight="1">
      <c r="A24" s="190"/>
      <c r="B24" s="191"/>
      <c r="C24" s="191"/>
      <c r="D24" s="191"/>
      <c r="E24" s="191"/>
      <c r="F24" s="191"/>
      <c r="G24" s="192"/>
      <c r="H24" s="192"/>
      <c r="I24" s="192"/>
      <c r="J24" s="192"/>
      <c r="K24" s="192"/>
      <c r="O24" s="142"/>
      <c r="P24" s="178"/>
      <c r="R24" s="168"/>
      <c r="S24" s="169" t="e">
        <f>IF(R24&lt;&gt;0,0,IF(LEN(P24)&gt;0,#REF!+1,#REF!))</f>
        <v>#REF!</v>
      </c>
      <c r="Y24" s="178">
        <v>-99999999</v>
      </c>
      <c r="Z24" s="178">
        <v>999999999</v>
      </c>
      <c r="AA24" s="179"/>
      <c r="AB24" s="179"/>
      <c r="AC24" s="175"/>
    </row>
    <row r="25" spans="1:29" ht="14.25" customHeight="1">
      <c r="A25" s="193"/>
      <c r="B25" s="193"/>
      <c r="C25" s="193"/>
      <c r="D25" s="193"/>
      <c r="E25" s="193"/>
      <c r="F25" s="193"/>
      <c r="G25" s="193"/>
      <c r="H25" s="193"/>
      <c r="I25" s="193"/>
      <c r="J25" s="193"/>
      <c r="K25" s="193"/>
      <c r="O25" s="83"/>
      <c r="P25" s="178"/>
      <c r="R25" s="168"/>
      <c r="S25" s="169" t="e">
        <f aca="true" t="shared" si="1" ref="S25:S37">IF(R25&lt;&gt;0,0,IF(LEN(P25)&gt;0,S24+1,S24))</f>
        <v>#REF!</v>
      </c>
      <c r="Y25" s="178">
        <v>-99999999</v>
      </c>
      <c r="Z25" s="178">
        <v>999999999</v>
      </c>
      <c r="AA25" s="179"/>
      <c r="AB25" s="179"/>
      <c r="AC25" s="175"/>
    </row>
    <row r="26" spans="16:29" ht="14.25" customHeight="1">
      <c r="P26" s="178"/>
      <c r="R26" s="168"/>
      <c r="S26" s="169" t="e">
        <f t="shared" si="1"/>
        <v>#REF!</v>
      </c>
      <c r="AA26" s="179"/>
      <c r="AB26" s="179"/>
      <c r="AC26" s="175"/>
    </row>
    <row r="27" spans="16:29" ht="14.25" customHeight="1">
      <c r="P27" s="178"/>
      <c r="R27" s="168"/>
      <c r="S27" s="169" t="e">
        <f t="shared" si="1"/>
        <v>#REF!</v>
      </c>
      <c r="AA27" s="179"/>
      <c r="AB27" s="179"/>
      <c r="AC27" s="175"/>
    </row>
    <row r="28" spans="12:29" ht="14.25" customHeight="1">
      <c r="L28" s="232"/>
      <c r="S28" s="169" t="e">
        <f t="shared" si="1"/>
        <v>#REF!</v>
      </c>
      <c r="AA28" s="179"/>
      <c r="AB28" s="179"/>
      <c r="AC28" s="175"/>
    </row>
    <row r="29" spans="19:29" ht="14.25" customHeight="1">
      <c r="S29" s="169" t="e">
        <f t="shared" si="1"/>
        <v>#REF!</v>
      </c>
      <c r="AA29" s="179"/>
      <c r="AB29" s="179"/>
      <c r="AC29" s="175"/>
    </row>
    <row r="30" spans="3:29" ht="14.25" customHeight="1">
      <c r="C30" s="302"/>
      <c r="D30" s="303"/>
      <c r="E30" s="303"/>
      <c r="F30" s="303"/>
      <c r="G30" s="303"/>
      <c r="H30" s="303"/>
      <c r="I30" s="303"/>
      <c r="J30" s="303"/>
      <c r="K30" s="303"/>
      <c r="L30" s="303"/>
      <c r="M30" s="303"/>
      <c r="S30" s="169" t="e">
        <f t="shared" si="1"/>
        <v>#REF!</v>
      </c>
      <c r="AA30" s="179"/>
      <c r="AB30" s="179"/>
      <c r="AC30" s="175"/>
    </row>
    <row r="31" spans="19:29" ht="14.25" customHeight="1">
      <c r="S31" s="169" t="e">
        <f t="shared" si="1"/>
        <v>#REF!</v>
      </c>
      <c r="AA31" s="179"/>
      <c r="AB31" s="179"/>
      <c r="AC31" s="175"/>
    </row>
    <row r="32" spans="19:29" ht="14.25" customHeight="1">
      <c r="S32" s="169" t="e">
        <f t="shared" si="1"/>
        <v>#REF!</v>
      </c>
      <c r="AA32" s="179"/>
      <c r="AB32" s="179"/>
      <c r="AC32" s="175"/>
    </row>
    <row r="33" spans="17:29" ht="14.25" customHeight="1">
      <c r="Q33" s="167"/>
      <c r="R33" s="168"/>
      <c r="S33" s="169" t="e">
        <f t="shared" si="1"/>
        <v>#REF!</v>
      </c>
      <c r="T33" s="167"/>
      <c r="U33" s="170"/>
      <c r="V33" s="170"/>
      <c r="W33" s="171"/>
      <c r="X33" s="171"/>
      <c r="Y33" s="170"/>
      <c r="Z33" s="170"/>
      <c r="AA33" s="172"/>
      <c r="AB33" s="172"/>
      <c r="AC33" s="173"/>
    </row>
    <row r="34" spans="17:29" ht="14.25" customHeight="1">
      <c r="Q34" s="175"/>
      <c r="S34" s="169" t="e">
        <f t="shared" si="1"/>
        <v>#REF!</v>
      </c>
      <c r="AA34" s="179"/>
      <c r="AB34" s="179"/>
      <c r="AC34" s="175"/>
    </row>
    <row r="35" spans="16:29" ht="14.25" customHeight="1">
      <c r="P35" s="168"/>
      <c r="Q35" s="167"/>
      <c r="R35" s="169">
        <f>MAX(R$1:R33)+1</f>
        <v>6</v>
      </c>
      <c r="S35" s="169">
        <f t="shared" si="1"/>
        <v>0</v>
      </c>
      <c r="T35" s="167"/>
      <c r="U35" s="170"/>
      <c r="V35" s="170"/>
      <c r="W35" s="171"/>
      <c r="X35" s="171"/>
      <c r="Y35" s="170"/>
      <c r="Z35" s="170"/>
      <c r="AA35" s="172"/>
      <c r="AB35" s="172"/>
      <c r="AC35" s="173"/>
    </row>
    <row r="36" spans="17:29" ht="14.25" customHeight="1">
      <c r="Q36" s="167"/>
      <c r="R36" s="168"/>
      <c r="S36" s="169">
        <f t="shared" si="1"/>
        <v>0</v>
      </c>
      <c r="T36" s="167"/>
      <c r="U36" s="170"/>
      <c r="V36" s="170"/>
      <c r="W36" s="171"/>
      <c r="X36" s="171"/>
      <c r="Y36" s="170"/>
      <c r="Z36" s="170"/>
      <c r="AA36" s="172"/>
      <c r="AB36" s="172"/>
      <c r="AC36" s="173"/>
    </row>
    <row r="37" spans="19:29" ht="14.25" customHeight="1">
      <c r="S37" s="169">
        <f t="shared" si="1"/>
        <v>0</v>
      </c>
      <c r="AA37" s="179"/>
      <c r="AB37" s="179"/>
      <c r="AC37" s="175"/>
    </row>
    <row r="38" ht="14.25" customHeight="1">
      <c r="N38" s="82"/>
    </row>
    <row r="39" ht="14.25" customHeight="1"/>
    <row r="40" ht="14.25" customHeight="1"/>
    <row r="41" ht="14.25" customHeight="1"/>
    <row r="42" ht="14.25" customHeight="1"/>
    <row r="43" ht="14.25" customHeight="1">
      <c r="R43" s="178"/>
    </row>
    <row r="44" ht="14.25" customHeight="1"/>
    <row r="45" spans="15:21" ht="14.25" customHeight="1" hidden="1">
      <c r="O45" s="82"/>
      <c r="U45" s="178">
        <v>201</v>
      </c>
    </row>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sheetData>
  <sheetProtection password="C6BE" sheet="1" objects="1" scenarios="1"/>
  <mergeCells count="9">
    <mergeCell ref="C30:M30"/>
    <mergeCell ref="A8:J8"/>
    <mergeCell ref="A9:J9"/>
    <mergeCell ref="B22:K22"/>
    <mergeCell ref="B23:K23"/>
    <mergeCell ref="A15:N15"/>
    <mergeCell ref="B18:K18"/>
    <mergeCell ref="B20:K20"/>
    <mergeCell ref="B19:K19"/>
  </mergeCells>
  <conditionalFormatting sqref="A8">
    <cfRule type="expression" priority="1" dxfId="1" stopIfTrue="1">
      <formula>$A8&lt;&gt;""</formula>
    </cfRule>
  </conditionalFormatting>
  <conditionalFormatting sqref="L22:M23 L18:M19">
    <cfRule type="expression" priority="2" dxfId="2" stopIfTrue="1">
      <formula>$A$1=TRUE</formula>
    </cfRule>
  </conditionalFormatting>
  <dataValidations count="1">
    <dataValidation type="list" allowBlank="1" showInputMessage="1" showErrorMessage="1" sqref="L18:L19 L22:L23">
      <formula1>$R$18:$R$19</formula1>
    </dataValidation>
  </dataValidations>
  <printOptions/>
  <pageMargins left="0.3937007874015748" right="0.3937007874015748" top="0.1968503937007874" bottom="0.1968503937007874" header="0.1968503937007874" footer="0.1968503937007874"/>
  <pageSetup horizontalDpi="600" verticalDpi="600" orientation="landscape" paperSize="9" scale="90" r:id="rId3"/>
  <headerFooter alignWithMargins="0">
    <oddHeader>&amp;R&amp;G
  Pagina &amp;[3</oddHeader>
    <oddFooter>&amp;R&amp;8 &amp;A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Bloemen</dc:creator>
  <cp:keywords/>
  <dc:description/>
  <cp:lastModifiedBy>S.A.M. van den Hoek</cp:lastModifiedBy>
  <cp:lastPrinted>2011-03-09T12:13:49Z</cp:lastPrinted>
  <dcterms:created xsi:type="dcterms:W3CDTF">2008-03-11T07:17:43Z</dcterms:created>
  <dcterms:modified xsi:type="dcterms:W3CDTF">2011-03-09T14:00:01Z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THRFR6N5WDQ4-17-3276</vt:lpwstr>
  </property>
  <property fmtid="{D5CDD505-2E9C-101B-9397-08002B2CF9AE}" pid="4" name="_dlc_DocIdItemGu">
    <vt:lpwstr>943318f0-5a0e-45b5-aa95-b466f9f36f1c</vt:lpwstr>
  </property>
  <property fmtid="{D5CDD505-2E9C-101B-9397-08002B2CF9AE}" pid="5" name="_dlc_DocIdU">
    <vt:lpwstr>http://kennisnet.nza.nl/publicaties/Aanleveren/_layouts/DocIdRedir.aspx?ID=THRFR6N5WDQ4-17-3276, THRFR6N5WDQ4-17-3276</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zorg:Verpleging en verzorging|33367432-927b-4a96-adc1-6d221f5d18a9</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verzorging|33367432-927b-4a96-adc1-6d221f5d18a9;#103;#Formulier|4bc40415-667d-4fea-816d-9688ca6ffa69</vt:lpwstr>
  </property>
</Properties>
</file>