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0"/>
  </bookViews>
  <sheets>
    <sheet name="Voorblad" sheetId="1" r:id="rId1"/>
    <sheet name="Toelichting " sheetId="2" r:id="rId2"/>
    <sheet name="Rubrieken" sheetId="3" r:id="rId3"/>
    <sheet name="Recapitulatie" sheetId="4" r:id="rId4"/>
  </sheets>
  <externalReferences>
    <externalReference r:id="rId7"/>
  </externalReferences>
  <definedNames>
    <definedName name="_xlnm.Print_Area" localSheetId="2">'Rubrieken'!$B$1:$J$330</definedName>
    <definedName name="_xlnm.Print_Area" localSheetId="0">'Voorblad'!$A$2:$R$43</definedName>
    <definedName name="INSTELLINGEN">'[1]Blad1'!$B$4:$L$1338</definedName>
    <definedName name="ZK">'[1]Blad1'!$N$4:$P$36</definedName>
  </definedNames>
  <calcPr fullCalcOnLoad="1"/>
</workbook>
</file>

<file path=xl/sharedStrings.xml><?xml version="1.0" encoding="utf-8"?>
<sst xmlns="http://schemas.openxmlformats.org/spreadsheetml/2006/main" count="241" uniqueCount="140">
  <si>
    <t>Aangevraagd door zorgaanbieder</t>
  </si>
  <si>
    <t>Aangevraagd zoor zorgaanbieder</t>
  </si>
  <si>
    <t xml:space="preserve">Leegstandsdagen </t>
  </si>
  <si>
    <t>Totaal aantal leegstandsdagen</t>
  </si>
  <si>
    <t>cat.</t>
  </si>
  <si>
    <t>nr.</t>
  </si>
  <si>
    <t>Registratienummer NZa</t>
  </si>
  <si>
    <t>Toelichting bij elektronisch formulier:</t>
  </si>
  <si>
    <t>Naam</t>
  </si>
  <si>
    <t>Contactpersoon</t>
  </si>
  <si>
    <t>Telefoon</t>
  </si>
  <si>
    <t>Fax</t>
  </si>
  <si>
    <t>E-mail</t>
  </si>
  <si>
    <t>Ondertekening namens het bestuur van de zorgaanbieder:</t>
  </si>
  <si>
    <t>(datum)</t>
  </si>
  <si>
    <t>Methode</t>
  </si>
  <si>
    <t>Totale kosten</t>
  </si>
  <si>
    <t>Kweek</t>
  </si>
  <si>
    <t>PCR</t>
  </si>
  <si>
    <t>Vancomycine</t>
  </si>
  <si>
    <t>Aantal behandelde personen</t>
  </si>
  <si>
    <t>Schorten</t>
  </si>
  <si>
    <t xml:space="preserve">Totale kosten rubriek 3 </t>
  </si>
  <si>
    <t>Middel</t>
  </si>
  <si>
    <t>Functie</t>
  </si>
  <si>
    <t>Verpleegkundige</t>
  </si>
  <si>
    <t>Infectiepreventieadviseur</t>
  </si>
  <si>
    <t>Microbioloog</t>
  </si>
  <si>
    <t>Toelichting rubrieken</t>
  </si>
  <si>
    <t>Mupirocine</t>
  </si>
  <si>
    <t xml:space="preserve">Totale kosten rubriek 6 </t>
  </si>
  <si>
    <t>Zorgaanbieder</t>
  </si>
  <si>
    <t>Aard ruimte/materiaal</t>
  </si>
  <si>
    <t>Desinfecterende shampoos</t>
  </si>
  <si>
    <t>Desinfecterende zepen</t>
  </si>
  <si>
    <t>Chirurgische neusmondmaskers</t>
  </si>
  <si>
    <t>Adres</t>
  </si>
  <si>
    <t>PC/Plaats</t>
  </si>
  <si>
    <t>Gem. prijs per dosis</t>
  </si>
  <si>
    <t>Gem. prijs per kweek/PCR</t>
  </si>
  <si>
    <t>Rubriek 2: Kosten diagnostiek voor het opsporen van MRSA</t>
  </si>
  <si>
    <t>Rubriek 3: Antimicrobiële middelen: medicijnen, shampoos en zepen</t>
  </si>
  <si>
    <t>Rubriek 4: Bijzondere desinfectie van ruimten en materialen</t>
  </si>
  <si>
    <t>Rubriek 5: Persoonlijke beschermingsmiddelen</t>
  </si>
  <si>
    <t>Niet steriele disposable handschoenen</t>
  </si>
  <si>
    <t>Aantal doses</t>
  </si>
  <si>
    <t>Aantal eenheden/dozen</t>
  </si>
  <si>
    <t>Aantal uren</t>
  </si>
  <si>
    <t>Aantal kweken/PCR</t>
  </si>
  <si>
    <t>Totale kosten rubriek 2</t>
  </si>
  <si>
    <t>Jaar</t>
  </si>
  <si>
    <t xml:space="preserve">Totaal aantal MRSA-besmette verpleeghuispersoneelsleden </t>
  </si>
  <si>
    <t>Totaal aantal personeelsleden werkzaam in het verpleeghuis of de verpleeghuizen van uw organisatie</t>
  </si>
  <si>
    <t>Rubriek 1: Algemene gegevens</t>
  </si>
  <si>
    <t xml:space="preserve">Algemeen </t>
  </si>
  <si>
    <t xml:space="preserve">Totale kosten rubriek 2 toegerekend aan jaren                                                      </t>
  </si>
  <si>
    <r>
      <t xml:space="preserve">Totale kosten rubriek 3 toegerekend aan jaren                                                             </t>
    </r>
    <r>
      <rPr>
        <sz val="9"/>
        <rFont val="Verdana"/>
        <family val="2"/>
      </rPr>
      <t xml:space="preserve">   2008</t>
    </r>
  </si>
  <si>
    <t>Totale kosten rubriek 3</t>
  </si>
  <si>
    <t>Aantal ruim-ten/materialen</t>
  </si>
  <si>
    <t>Gem. prijs desinfectiemateriaal</t>
  </si>
  <si>
    <t>Totale kosten rubriek 4</t>
  </si>
  <si>
    <t xml:space="preserve">Totale kosten rubriek 4 toegerekend aan jaren                                                      </t>
  </si>
  <si>
    <t>Totale kosten rubriek 5</t>
  </si>
  <si>
    <t xml:space="preserve">Totale kosten rubriek 5 toegerekend aan jaren                                                      </t>
  </si>
  <si>
    <t>Gem. prijs per eenheid/doos</t>
  </si>
  <si>
    <t>Het gaat hier om de extra personeelskosten van eigen verzorgenden/verpleegkundigen of de extra personeelskosten van ingehuurde verzorgenden/verpleegkundigen.</t>
  </si>
  <si>
    <t>Verzorgende</t>
  </si>
  <si>
    <t>Gemid. loon per functie per uur</t>
  </si>
  <si>
    <t>Aantal extra uren (ingehuurd) personeel</t>
  </si>
  <si>
    <t>Totale kosten rubriek 6</t>
  </si>
  <si>
    <r>
      <t xml:space="preserve">Totale kosten rubriek 6 toegerekend aan jaren                                                             </t>
    </r>
    <r>
      <rPr>
        <sz val="9"/>
        <rFont val="Verdana"/>
        <family val="2"/>
      </rPr>
      <t xml:space="preserve">   </t>
    </r>
  </si>
  <si>
    <t>Rubriek 6: Inzet extra personeel ter vervanging van op non-actief gestelde personeelsleden die met MRSA besmet zijn</t>
  </si>
  <si>
    <r>
      <t>Rubriek 2:</t>
    </r>
    <r>
      <rPr>
        <sz val="9"/>
        <rFont val="Verdana"/>
        <family val="2"/>
      </rPr>
      <t xml:space="preserve"> Kosten diagnostiek voor het opsporen van MRSA</t>
    </r>
  </si>
  <si>
    <r>
      <t>Rubriek 3:</t>
    </r>
    <r>
      <rPr>
        <sz val="9"/>
        <rFont val="Verdana"/>
        <family val="2"/>
      </rPr>
      <t xml:space="preserve"> Antimicrobiële middelen: medicijnen, shampoos en zepen</t>
    </r>
  </si>
  <si>
    <r>
      <t>Rubriek 4:</t>
    </r>
    <r>
      <rPr>
        <sz val="9"/>
        <rFont val="Verdana"/>
        <family val="2"/>
      </rPr>
      <t xml:space="preserve"> Bijzondere desinfectie van ruimten en materialen</t>
    </r>
  </si>
  <si>
    <r>
      <t>Rubriek 5:</t>
    </r>
    <r>
      <rPr>
        <sz val="9"/>
        <rFont val="Verdana"/>
        <family val="2"/>
      </rPr>
      <t xml:space="preserve"> Persoonlijke beschermingsmiddelen</t>
    </r>
  </si>
  <si>
    <t>Totaal</t>
  </si>
  <si>
    <t xml:space="preserve">Totaal aantal bezette verpleeghuisbedden van uw organisatie op kasbasis </t>
  </si>
  <si>
    <t>Totale kosten rubriek 7</t>
  </si>
  <si>
    <t xml:space="preserve">Totale kosten rubriek 7 toegerekend aan jaren                                                      </t>
  </si>
  <si>
    <t>Rubriek 7: Inhuren extra personeel met expertise MRSA</t>
  </si>
  <si>
    <t>Gem. loon per functie per uur</t>
  </si>
  <si>
    <t>Aard gemiste dagen</t>
  </si>
  <si>
    <t>Vesriedatum</t>
  </si>
  <si>
    <t>Datum sluiting verpleeghuis of verpleeghuisafdeling</t>
  </si>
  <si>
    <t>Datum opening verpleeghuis of verpleeghuisafdeling</t>
  </si>
  <si>
    <t>Soort beschermingsmiddel</t>
  </si>
  <si>
    <t>Versiedatum</t>
  </si>
  <si>
    <t>Systeemdatum</t>
  </si>
  <si>
    <t>Rubriek 8: Gevolgen sluiting verpleeghuis of verpleeghuisafdeling</t>
  </si>
  <si>
    <t>De zorgaanbieder verzoekt het aantal gemiste verpleeg- en/of leegstandsdagen in totaliteit als volgt vast te stellen:</t>
  </si>
  <si>
    <r>
      <t xml:space="preserve">Rubriek 6: </t>
    </r>
    <r>
      <rPr>
        <sz val="9"/>
        <rFont val="Verdana"/>
        <family val="2"/>
      </rPr>
      <t>Inzet extra personeel ter vervanging van op non-actief gestelde      personeelsleden die met MRSA besmet zijn</t>
    </r>
  </si>
  <si>
    <t>Rubrieken 2 tot en met 7</t>
  </si>
  <si>
    <t>Rubriek 8</t>
  </si>
  <si>
    <t>Advies Meldpunt MRSA</t>
  </si>
  <si>
    <t>Totaal rubrieken 2 tot en met 7</t>
  </si>
  <si>
    <t xml:space="preserve">In deze rubriek wordt naar een aantal algemene gegevens gevraagd die voor het Meldpunt MRSA van belang zijn om de aanvaardbaarheid van de extra kosten in verband met de MRSA-uitbraak te kunnen vaststellen. </t>
  </si>
  <si>
    <t xml:space="preserve">Onder persoonlijke beschermingsmiddelen worden verstaan: niet steriele disposable handschoenen, chirurgische neusmondmaskers en schorten die in verband met de bestrijding van MRSA door het personeel van het verpleeghuis moeten worden gebruikt. </t>
  </si>
  <si>
    <t>Het gaat hier om de personeels- en materiële kosten die samenhangen met de desinfectie van ruimten; zoals einddesinfectie van de patiëntenkamer na vertrek van de cliënt of het einde van de MRSA-uitbraak en de desinfectie van materialen.</t>
  </si>
  <si>
    <t>Totaal aantal MRSA-besmette verpleeghuiscliënten</t>
  </si>
  <si>
    <t xml:space="preserve">Het betreft hier medisch microbiologisch onderzoek dat verband houdt met het opsporen van MRSA bij contacten van de MRSA-index, inclusief onderzoek ten behoeve van de slotscreening ter zekerstelling van de bestrijding van de MRSA in het verpleeghuis. De methoden van diagnostiek zijn de kweek en de Polymerase Chain Reaction (PCR). </t>
  </si>
  <si>
    <t xml:space="preserve">Het gaat hier om antimicrobiële middelen die worden toegepast bij de bestrijding van MRSA. De antimicrobiële  middelen waar het hier om gaat zijn: mupirocine, vancomycine, desinfecterende shampoos en zepen. Deze rubriek geeft ook de mogelijkheid om  andere antimicrobiële middelen in te vullen. Bij het totaal aantal behandelde personen gaat het om verpleeghuiscliënten en personeelsleden werkzaam in het verpleeghuis. Voor de keuze voor het  gebruik van andere antimicrobiële middelen kunt u gebruik maken van de lijst van antimicrobiële middelen zoals vermeld op de website van de Stichting Werkgroep Antibiotica Beleid (website: www.swab.nl).                             </t>
  </si>
  <si>
    <t>Het gaat hier om de personeelskosten van in verband met de MRSA-uitbraak ingehuurde infectiepreventieadviseurs en microbiologen.</t>
  </si>
  <si>
    <t>Totaal aantal niet bezette verpleeghuisbedden op kasbasis als gevolg van de MRSA-uitbraak in:</t>
  </si>
  <si>
    <t>Totaal aantal niet bezette verpleeghuisbedden op kasbasis als gevolg van de MRSA-uitbraak</t>
  </si>
  <si>
    <t xml:space="preserve">Rubriek 3: Antimicrobiële middelen: medicijnen, shampoos en zepen </t>
  </si>
  <si>
    <t xml:space="preserve">Rubriek 2: Kosten diagnostiek voor het opsporen van MRSA </t>
  </si>
  <si>
    <t xml:space="preserve">Rubriek 4: Bijzondere desinfectie van ruimten en materialen </t>
  </si>
  <si>
    <t>Rubriek 7: Inhuren personeel met expertise MRSA</t>
  </si>
  <si>
    <t xml:space="preserve">Alle door de zorgaanbieder in te vullen velden zijn NZa-blauw gearceerd. Dit kunt u hieronder in- en uitschakelen. De velden in het formulier die oranje gearceerd zijn worden ingevuld door het Meldpunt MRSA. Voor het maken van een duidelijke afdruk van het kostenuitsplitsingsformulier wordt aanbevolen eerst de arcering van de velden uit te zetten. </t>
  </si>
  <si>
    <t>Pagina 2</t>
  </si>
  <si>
    <t>Pagina 3</t>
  </si>
  <si>
    <t>Pagina 4</t>
  </si>
  <si>
    <t>Pagina 5</t>
  </si>
  <si>
    <t>Pagina 6</t>
  </si>
  <si>
    <t>Pagina 8</t>
  </si>
  <si>
    <t>De zorgaanbieder verzoekt de kosten in verband met een MRSA-uitbraak (exclusief gemiste verpleegdagen en leegstandsdagen)  vast te stellen op:</t>
  </si>
  <si>
    <t>Pagina 7</t>
  </si>
  <si>
    <r>
      <t xml:space="preserve">Rubriek 7: </t>
    </r>
    <r>
      <rPr>
        <sz val="9"/>
        <rFont val="Verdana"/>
        <family val="2"/>
      </rPr>
      <t>Inhuren personeel met expertise MRSA</t>
    </r>
  </si>
  <si>
    <t>Gemiste dagen</t>
  </si>
  <si>
    <t>Gevolgen sluiting verpleeghuis of verpleeghuisafdeling (volgens zorgaanbieder)</t>
  </si>
  <si>
    <t>Gevolgen sluiting verpleeghuis of verpleeghuisafdeling (volgens Meldpunt MRSA)</t>
  </si>
  <si>
    <t>Kosten diagnostiek voor het opsporen van MRSA (volgens zorgaanbieder)</t>
  </si>
  <si>
    <t>Kosten diagnostiek voor het opsporen van MRSA (volgens Meldpunt MRSA)</t>
  </si>
  <si>
    <t>Antimicrobiële middelen: medicijnen, shampoos en zepen (volgens zorgaanbieder)</t>
  </si>
  <si>
    <t>Antimicrobiële middelen: medicijnen, shampoos en zepen (volgens Meldpunt MRSA)</t>
  </si>
  <si>
    <t>Bijzondere desinfectie van ruimten en materialen (volgens zorgaanbieder)</t>
  </si>
  <si>
    <t>Bijzondere desinfectie van ruimten en materialen (volgens Meldpunt MRSA)</t>
  </si>
  <si>
    <t>Persoonlijke beschermingsmiddelen (volgens zorgaanbieder)</t>
  </si>
  <si>
    <t>Persoonlijke beschermingsmiddelen (volgens Meldpunt MRSA)</t>
  </si>
  <si>
    <t>Inzet extra personeel ter vervanging van op non-actief gestelde personeelsleden die met MRSA besmet zijn (volgens zorgaanbieder)</t>
  </si>
  <si>
    <t>Inzet extra personeel ter vervanging van op non-actief gestelde personeelsleden die met MRSA besmet zijn (volgens Meldpunt MRSA)</t>
  </si>
  <si>
    <t>Inhuren personeel met expertise MRSA (volgens zorgaanbieder)</t>
  </si>
  <si>
    <t>Inhuren personeel met expertise MRSA (volgens Meldpunt MRSA)</t>
  </si>
  <si>
    <t>Naam van het verpleeghuis of verpleeghuisafdeling waar de MRSA-uitbraak heeft plaatsgevonden:</t>
  </si>
  <si>
    <t>De werkbladen zijn met een wachtwoord beveiligd. Indien u een onjuistheid ontdekt, verzoeken wij u dit aan de NZa via e-mail (vragencare@nza.nl) door te geven. Het ingevulde voorblad kunt u als pdf-file toesturen aan info@nza.nl. Het ingevulde Excel-file kunt u eveneens aan info@nza.nl sturen.</t>
  </si>
  <si>
    <t>Kostenuitsplitsingsformulier MRSA-uitbraak in een verpleeghuis 2012-2014</t>
  </si>
  <si>
    <t>Het bestuur van de zorgaanbieder verklaart hierbij dat het kostenuitsplitsingsformulier MRSA-uitbraak in een verpleeghuis 2012-2014 naar waarheid en in overeenstemming met de voor de jaren 2012 tot en met 2014 geldende Beleidsregel(s) kosten MRSA is ingevuld.</t>
  </si>
  <si>
    <t>In dit formulier kunnen de extra kosten als gevolg van een MRSA-uitbraak door de zorgaanbieder worden ingevuld. De MRSA-uitbraak moet hebben plaatsgevonden in de jaren 2012 tot en met 2014. Het formulier moet door de zorgaanbieder worden ingevuld en naar de NZa worden toegestuurd op het moment als alle maatregelen en activiteiten met betrekking tot de bestrijding van de MRSA-uitbraak in 2014 zijn afgerond. In de rubrieken 2 tot en met 8 worden de extra kosten toegerekend aan de jaren waar deze extra kosten betrekking op hebben. Zo kan bijvoorbeeld een MRSA-uitbraak die in 2012 heeft plaatsgevonden pas in 2014 definitief zijn afgerond. In dat geval moeten de extra kosten worden toegerekend aan de jaren 2012 tot en met 2014. Het kan ook zijn dat een MRSA-uitbraak in 2013 ook in 2013 is afgerond. In dat geval moeten de extra kosten alleen aan het jaar 2013 worden toegerekend. Per afgeronde MRSA-uitbraak dient door de zorgaanbieder een kostenuitsplitsingsformulier te worden ingevuld. Alle bedragen die in dit formulier vermeld worden luiden in Euro's.</t>
  </si>
  <si>
    <t xml:space="preserve">Als gevolg van een sluiting van het verpleeghuis of een verpleeghuisafdeling in verband met de MRSA-uitbraak komen de extra kosten van leegstand die daar het gevolg van zijn voor vergoeding in aanmerking. Deze leegstand ontstaat als er door een verplichte sluiting van een verpleeghuis of verpleeghuisafdeling tijdelijk geen nieuwe verpleeghuiscliënten meer worden toegelaten. Bij de nacalculatie 2014 kan samen met zorgkantoor een tariefafspraak voor een leegstandsdag voor de jaren 2012 tot en met 2014 worden gemaakt. Het Meldpunt MRSA adviseert bij rubriek 8 alleen over het aantal leegstandsdagen.   </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</si>
</sst>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 \ ;\(#,##0\)_ ;"/>
    <numFmt numFmtId="182" formatCode="&quot;€&quot;\ #,##0.00_-"/>
    <numFmt numFmtId="183" formatCode="0.0"/>
    <numFmt numFmtId="184" formatCode="[$-413]dddd\ d\ mmmm\ yyyy"/>
    <numFmt numFmtId="185" formatCode="d/mm/yy;@"/>
    <numFmt numFmtId="186" formatCode="00.00.00.000"/>
    <numFmt numFmtId="187" formatCode="mmm/yyyy"/>
    <numFmt numFmtId="188" formatCode="#,##0.00_ ;\-#,##0.00\ "/>
    <numFmt numFmtId="189" formatCode="#,##0_-"/>
  </numFmts>
  <fonts count="60">
    <font>
      <sz val="10"/>
      <name val="Arial"/>
      <family val="0"/>
    </font>
    <font>
      <sz val="8"/>
      <name val="Tahoma"/>
      <family val="2"/>
    </font>
    <font>
      <b/>
      <sz val="9"/>
      <color indexed="53"/>
      <name val="Verdana"/>
      <family val="2"/>
    </font>
    <font>
      <b/>
      <sz val="9"/>
      <name val="Verdana"/>
      <family val="2"/>
    </font>
    <font>
      <sz val="9"/>
      <name val="Verdana"/>
      <family val="2"/>
    </font>
    <font>
      <b/>
      <sz val="14"/>
      <name val="Verdana"/>
      <family val="2"/>
    </font>
    <font>
      <sz val="9"/>
      <color indexed="9"/>
      <name val="Verdana"/>
      <family val="2"/>
    </font>
    <font>
      <u val="single"/>
      <sz val="10"/>
      <color indexed="12"/>
      <name val="Arial"/>
      <family val="0"/>
    </font>
    <font>
      <b/>
      <sz val="9"/>
      <name val="Arial"/>
      <family val="2"/>
    </font>
    <font>
      <sz val="8"/>
      <name val="Arial"/>
      <family val="0"/>
    </font>
    <font>
      <b/>
      <sz val="10"/>
      <name val="Arial"/>
      <family val="2"/>
    </font>
    <font>
      <u val="single"/>
      <sz val="10"/>
      <color indexed="36"/>
      <name val="Arial"/>
      <family val="0"/>
    </font>
    <font>
      <sz val="9"/>
      <color indexed="8"/>
      <name val="Verdana"/>
      <family val="2"/>
    </font>
    <font>
      <sz val="10"/>
      <color indexed="10"/>
      <name val="Arial"/>
      <family val="0"/>
    </font>
    <font>
      <b/>
      <sz val="9"/>
      <color indexed="8"/>
      <name val="Verdana"/>
      <family val="2"/>
    </font>
    <font>
      <sz val="9"/>
      <color indexed="10"/>
      <name val="Verdana"/>
      <family val="2"/>
    </font>
    <font>
      <b/>
      <sz val="10"/>
      <name val="Verdana"/>
      <family val="2"/>
    </font>
    <font>
      <b/>
      <sz val="9"/>
      <color indexed="10"/>
      <name val="Verdana"/>
      <family val="2"/>
    </font>
    <font>
      <sz val="9"/>
      <name val="Arial"/>
      <family val="0"/>
    </font>
    <font>
      <sz val="6.5"/>
      <color indexed="10"/>
      <name val="Verdana"/>
      <family val="2"/>
    </font>
    <font>
      <sz val="10"/>
      <name val="Verdana"/>
      <family val="2"/>
    </font>
    <font>
      <sz val="7.5"/>
      <color indexed="10"/>
      <name val="Verdana"/>
      <family val="2"/>
    </font>
    <font>
      <sz val="7.5"/>
      <name val="Verdana"/>
      <family val="2"/>
    </font>
    <font>
      <sz val="14"/>
      <name val="Verdana"/>
      <family val="2"/>
    </font>
    <font>
      <b/>
      <sz val="10"/>
      <color indexed="10"/>
      <name val="Verdana"/>
      <family val="2"/>
    </font>
    <font>
      <sz val="8"/>
      <color indexed="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indexed="1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hair"/>
      <right style="hair"/>
      <top style="hair"/>
      <bottom>
        <color indexed="63"/>
      </bottom>
    </border>
    <border>
      <left>
        <color indexed="63"/>
      </left>
      <right style="medium"/>
      <top>
        <color indexed="63"/>
      </top>
      <bottom style="medium"/>
    </border>
    <border>
      <left>
        <color indexed="63"/>
      </left>
      <right style="medium"/>
      <top style="medium"/>
      <bottom style="medium"/>
    </border>
    <border>
      <left>
        <color indexed="63"/>
      </left>
      <right style="hair"/>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hair"/>
      <top>
        <color indexed="63"/>
      </top>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11" fillId="0" borderId="0" applyNumberFormat="0" applyFill="0" applyBorder="0" applyAlignment="0" applyProtection="0"/>
    <xf numFmtId="0" fontId="48" fillId="28" borderId="0" applyNumberFormat="0" applyBorder="0" applyAlignment="0" applyProtection="0"/>
    <xf numFmtId="0" fontId="7" fillId="0" borderId="0" applyNumberFormat="0" applyFill="0" applyBorder="0" applyAlignment="0" applyProtection="0"/>
    <xf numFmtId="0" fontId="4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0" fillId="0" borderId="0" applyFill="0" applyBorder="0">
      <alignment/>
      <protection/>
    </xf>
    <xf numFmtId="0" fontId="0" fillId="0" borderId="0">
      <alignment/>
      <protection/>
    </xf>
    <xf numFmtId="181" fontId="8" fillId="33" borderId="8">
      <alignment/>
      <protection/>
    </xf>
    <xf numFmtId="0" fontId="55" fillId="0" borderId="0" applyNumberFormat="0" applyFill="0" applyBorder="0" applyAlignment="0" applyProtection="0"/>
    <xf numFmtId="0" fontId="56" fillId="0" borderId="9" applyNumberFormat="0" applyFill="0" applyAlignment="0" applyProtection="0"/>
    <xf numFmtId="0" fontId="57" fillId="26"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478">
    <xf numFmtId="0" fontId="0" fillId="0" borderId="0" xfId="0" applyAlignment="1">
      <alignment/>
    </xf>
    <xf numFmtId="0" fontId="2" fillId="0" borderId="0" xfId="56" applyFont="1" applyBorder="1" applyAlignment="1" applyProtection="1">
      <alignment vertical="center"/>
      <protection hidden="1"/>
    </xf>
    <xf numFmtId="0" fontId="3" fillId="0" borderId="0" xfId="56" applyFont="1" applyBorder="1" applyProtection="1">
      <alignment/>
      <protection hidden="1"/>
    </xf>
    <xf numFmtId="0" fontId="3" fillId="0" borderId="0" xfId="56" applyFont="1" applyBorder="1" applyAlignment="1" applyProtection="1">
      <alignment/>
      <protection hidden="1"/>
    </xf>
    <xf numFmtId="0" fontId="3" fillId="0" borderId="0" xfId="56" applyFont="1" applyBorder="1" applyProtection="1">
      <alignment/>
      <protection/>
    </xf>
    <xf numFmtId="0" fontId="4" fillId="0" borderId="0" xfId="56" applyFont="1" applyBorder="1" applyProtection="1">
      <alignment/>
      <protection hidden="1"/>
    </xf>
    <xf numFmtId="0" fontId="4" fillId="0" borderId="0" xfId="56" applyFont="1" applyBorder="1" applyAlignment="1" applyProtection="1">
      <alignment/>
      <protection hidden="1"/>
    </xf>
    <xf numFmtId="0" fontId="4" fillId="0" borderId="0" xfId="56" applyFont="1" applyBorder="1" applyProtection="1">
      <alignment/>
      <protection/>
    </xf>
    <xf numFmtId="0" fontId="4" fillId="0" borderId="0" xfId="56" applyFont="1" applyProtection="1">
      <alignment/>
      <protection/>
    </xf>
    <xf numFmtId="37" fontId="4" fillId="0" borderId="0" xfId="56" applyNumberFormat="1" applyFont="1" applyBorder="1" applyProtection="1">
      <alignment/>
      <protection hidden="1"/>
    </xf>
    <xf numFmtId="0" fontId="6" fillId="0" borderId="0" xfId="56" applyFont="1" applyBorder="1" applyAlignment="1" applyProtection="1">
      <alignment/>
      <protection hidden="1"/>
    </xf>
    <xf numFmtId="0" fontId="4" fillId="0" borderId="0" xfId="56" applyFont="1" applyBorder="1" applyAlignment="1" applyProtection="1">
      <alignment vertical="center"/>
      <protection hidden="1"/>
    </xf>
    <xf numFmtId="0" fontId="4" fillId="0" borderId="0" xfId="56" applyFont="1" applyAlignment="1" applyProtection="1">
      <alignment/>
      <protection hidden="1"/>
    </xf>
    <xf numFmtId="0" fontId="3" fillId="0" borderId="11" xfId="57" applyFont="1" applyFill="1" applyBorder="1" applyAlignment="1" applyProtection="1">
      <alignment horizontal="center" vertical="center"/>
      <protection/>
    </xf>
    <xf numFmtId="0" fontId="4" fillId="0" borderId="0" xfId="57" applyFont="1" applyFill="1" applyBorder="1" applyAlignment="1" applyProtection="1">
      <alignment vertical="center"/>
      <protection/>
    </xf>
    <xf numFmtId="0" fontId="4" fillId="0" borderId="12" xfId="56" applyFont="1" applyBorder="1" applyAlignment="1" applyProtection="1">
      <alignment/>
      <protection/>
    </xf>
    <xf numFmtId="0" fontId="3" fillId="0" borderId="13" xfId="56" applyFont="1" applyBorder="1" applyProtection="1">
      <alignment/>
      <protection/>
    </xf>
    <xf numFmtId="0" fontId="4" fillId="0" borderId="13" xfId="56" applyFont="1" applyBorder="1" applyProtection="1">
      <alignment/>
      <protection/>
    </xf>
    <xf numFmtId="0" fontId="4" fillId="0" borderId="13" xfId="56" applyFont="1" applyBorder="1" applyAlignment="1" applyProtection="1">
      <alignment/>
      <protection/>
    </xf>
    <xf numFmtId="0" fontId="4" fillId="0" borderId="14" xfId="56" applyFont="1" applyBorder="1" applyProtection="1">
      <alignment/>
      <protection/>
    </xf>
    <xf numFmtId="0" fontId="4" fillId="0" borderId="15" xfId="56" applyFont="1" applyBorder="1" applyAlignment="1" applyProtection="1">
      <alignment/>
      <protection/>
    </xf>
    <xf numFmtId="0" fontId="4" fillId="0" borderId="16" xfId="56" applyFont="1" applyBorder="1" applyAlignment="1" applyProtection="1">
      <alignment/>
      <protection/>
    </xf>
    <xf numFmtId="0" fontId="4" fillId="0" borderId="0" xfId="56" applyFont="1" applyFill="1" applyProtection="1">
      <alignment/>
      <protection/>
    </xf>
    <xf numFmtId="0" fontId="4" fillId="0" borderId="0" xfId="56" applyFont="1" applyBorder="1" applyAlignment="1" applyProtection="1">
      <alignment vertical="center"/>
      <protection/>
    </xf>
    <xf numFmtId="0" fontId="3" fillId="0" borderId="0" xfId="56" applyFont="1" applyBorder="1" applyAlignment="1" applyProtection="1">
      <alignment vertical="center" wrapText="1"/>
      <protection/>
    </xf>
    <xf numFmtId="0" fontId="4" fillId="0" borderId="0" xfId="56" applyFont="1" applyAlignment="1" applyProtection="1">
      <alignment vertical="center"/>
      <protection/>
    </xf>
    <xf numFmtId="37" fontId="4" fillId="0" borderId="0" xfId="56" applyNumberFormat="1" applyFont="1" applyFill="1" applyBorder="1" applyAlignment="1" applyProtection="1">
      <alignment vertical="center"/>
      <protection hidden="1"/>
    </xf>
    <xf numFmtId="37" fontId="4" fillId="0" borderId="17" xfId="56" applyNumberFormat="1" applyFont="1" applyFill="1" applyBorder="1" applyAlignment="1" applyProtection="1">
      <alignment vertical="center"/>
      <protection locked="0"/>
    </xf>
    <xf numFmtId="37" fontId="4" fillId="0" borderId="18" xfId="56" applyNumberFormat="1" applyFont="1" applyFill="1" applyBorder="1" applyAlignment="1" applyProtection="1">
      <alignment vertical="center"/>
      <protection locked="0"/>
    </xf>
    <xf numFmtId="14" fontId="4" fillId="0" borderId="0" xfId="56" applyNumberFormat="1" applyFont="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xf>
    <xf numFmtId="4" fontId="3" fillId="0" borderId="0" xfId="0" applyNumberFormat="1" applyFont="1" applyBorder="1" applyAlignment="1">
      <alignment/>
    </xf>
    <xf numFmtId="0" fontId="4" fillId="0" borderId="0" xfId="0" applyFont="1" applyBorder="1" applyAlignment="1">
      <alignment/>
    </xf>
    <xf numFmtId="0" fontId="4" fillId="34" borderId="0" xfId="0" applyFont="1" applyFill="1" applyAlignment="1">
      <alignment/>
    </xf>
    <xf numFmtId="0" fontId="3" fillId="34" borderId="0" xfId="0" applyFont="1" applyFill="1" applyAlignment="1">
      <alignment/>
    </xf>
    <xf numFmtId="0" fontId="4" fillId="34" borderId="0" xfId="0" applyFont="1" applyFill="1" applyBorder="1" applyAlignment="1">
      <alignment/>
    </xf>
    <xf numFmtId="0" fontId="10" fillId="0" borderId="0" xfId="0" applyFont="1" applyAlignment="1">
      <alignment/>
    </xf>
    <xf numFmtId="0" fontId="3" fillId="0" borderId="0" xfId="0" applyFont="1" applyAlignment="1">
      <alignment wrapText="1"/>
    </xf>
    <xf numFmtId="0" fontId="4" fillId="34" borderId="0" xfId="0" applyFont="1" applyFill="1" applyBorder="1" applyAlignment="1">
      <alignment wrapText="1"/>
    </xf>
    <xf numFmtId="0" fontId="4" fillId="34" borderId="0" xfId="0" applyFont="1" applyFill="1" applyAlignment="1">
      <alignment wrapText="1"/>
    </xf>
    <xf numFmtId="0" fontId="3" fillId="34" borderId="0" xfId="0" applyFont="1" applyFill="1" applyAlignment="1">
      <alignment wrapText="1"/>
    </xf>
    <xf numFmtId="0" fontId="0" fillId="0" borderId="0" xfId="0" applyAlignment="1">
      <alignment wrapText="1"/>
    </xf>
    <xf numFmtId="0" fontId="4" fillId="0" borderId="0" xfId="0" applyFont="1" applyAlignment="1">
      <alignment wrapText="1"/>
    </xf>
    <xf numFmtId="0" fontId="13" fillId="0" borderId="0" xfId="0" applyFont="1" applyAlignment="1">
      <alignment/>
    </xf>
    <xf numFmtId="0" fontId="4" fillId="34" borderId="0" xfId="0" applyFont="1" applyFill="1" applyBorder="1" applyAlignment="1">
      <alignment/>
    </xf>
    <xf numFmtId="0" fontId="3" fillId="0" borderId="0" xfId="56" applyFont="1" applyFill="1" applyBorder="1" applyAlignment="1" applyProtection="1">
      <alignment vertical="center"/>
      <protection hidden="1"/>
    </xf>
    <xf numFmtId="4" fontId="3" fillId="0" borderId="0" xfId="58" applyNumberFormat="1" applyFont="1" applyFill="1" applyBorder="1" applyAlignment="1" applyProtection="1">
      <alignment vertical="center"/>
      <protection/>
    </xf>
    <xf numFmtId="0" fontId="3" fillId="0" borderId="0" xfId="0" applyFont="1" applyBorder="1" applyAlignment="1">
      <alignment/>
    </xf>
    <xf numFmtId="0" fontId="15" fillId="0" borderId="0" xfId="0" applyFont="1" applyBorder="1" applyAlignment="1">
      <alignment/>
    </xf>
    <xf numFmtId="4" fontId="3" fillId="0" borderId="0" xfId="56" applyNumberFormat="1" applyFont="1" applyFill="1" applyBorder="1" applyAlignment="1" applyProtection="1">
      <alignment horizontal="center" vertical="center"/>
      <protection locked="0"/>
    </xf>
    <xf numFmtId="37" fontId="4" fillId="0" borderId="19" xfId="56" applyNumberFormat="1" applyFont="1" applyFill="1" applyBorder="1" applyAlignment="1" applyProtection="1">
      <alignment horizontal="center" vertical="center"/>
      <protection/>
    </xf>
    <xf numFmtId="0" fontId="4" fillId="0" borderId="11" xfId="57" applyFont="1" applyFill="1" applyBorder="1" applyAlignment="1" applyProtection="1">
      <alignment horizontal="center" vertical="center"/>
      <protection/>
    </xf>
    <xf numFmtId="0" fontId="3" fillId="0" borderId="11" xfId="0" applyFont="1" applyBorder="1" applyAlignment="1">
      <alignment horizontal="left"/>
    </xf>
    <xf numFmtId="0" fontId="3"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xf>
    <xf numFmtId="0" fontId="17" fillId="0" borderId="0" xfId="0" applyFont="1" applyBorder="1" applyAlignment="1">
      <alignment/>
    </xf>
    <xf numFmtId="0" fontId="4" fillId="0" borderId="0"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4" fontId="4" fillId="0" borderId="11" xfId="0" applyNumberFormat="1" applyFont="1" applyBorder="1" applyAlignment="1" applyProtection="1">
      <alignment/>
      <protection/>
    </xf>
    <xf numFmtId="0" fontId="3" fillId="0" borderId="11" xfId="0" applyFont="1" applyBorder="1" applyAlignment="1">
      <alignment/>
    </xf>
    <xf numFmtId="14" fontId="4" fillId="0" borderId="11" xfId="0" applyNumberFormat="1" applyFont="1" applyBorder="1" applyAlignment="1" applyProtection="1">
      <alignment horizontal="center"/>
      <protection locked="0"/>
    </xf>
    <xf numFmtId="0" fontId="18" fillId="0" borderId="0" xfId="0" applyFont="1" applyAlignment="1">
      <alignment/>
    </xf>
    <xf numFmtId="0" fontId="12" fillId="0" borderId="22" xfId="0" applyFont="1" applyBorder="1" applyAlignment="1">
      <alignment/>
    </xf>
    <xf numFmtId="0" fontId="4" fillId="0" borderId="22" xfId="0" applyFont="1" applyBorder="1" applyAlignment="1">
      <alignment/>
    </xf>
    <xf numFmtId="0" fontId="3" fillId="0" borderId="23" xfId="0" applyFont="1" applyBorder="1" applyAlignment="1">
      <alignment/>
    </xf>
    <xf numFmtId="4" fontId="4" fillId="0" borderId="11" xfId="0" applyNumberFormat="1" applyFont="1" applyBorder="1" applyAlignment="1" applyProtection="1">
      <alignment horizontal="right"/>
      <protection/>
    </xf>
    <xf numFmtId="0" fontId="12" fillId="0" borderId="21" xfId="0" applyFont="1" applyBorder="1" applyAlignment="1">
      <alignment/>
    </xf>
    <xf numFmtId="0" fontId="12" fillId="0" borderId="18" xfId="0" applyFont="1" applyBorder="1" applyAlignment="1">
      <alignment/>
    </xf>
    <xf numFmtId="0" fontId="12" fillId="0" borderId="0" xfId="0" applyFont="1" applyBorder="1" applyAlignment="1">
      <alignment/>
    </xf>
    <xf numFmtId="0" fontId="3" fillId="0" borderId="0" xfId="0" applyFont="1" applyBorder="1" applyAlignment="1">
      <alignment horizontal="left"/>
    </xf>
    <xf numFmtId="1" fontId="4" fillId="34" borderId="23" xfId="0" applyNumberFormat="1" applyFont="1" applyFill="1" applyBorder="1" applyAlignment="1" applyProtection="1">
      <alignment horizontal="right"/>
      <protection locked="0"/>
    </xf>
    <xf numFmtId="0" fontId="3" fillId="0" borderId="11" xfId="0" applyFont="1" applyBorder="1" applyAlignment="1">
      <alignment horizontal="left" wrapText="1"/>
    </xf>
    <xf numFmtId="0" fontId="3" fillId="0" borderId="0" xfId="0" applyFont="1" applyBorder="1" applyAlignment="1">
      <alignment horizontal="center"/>
    </xf>
    <xf numFmtId="0" fontId="4" fillId="0" borderId="24" xfId="0" applyFont="1" applyBorder="1" applyAlignment="1">
      <alignment/>
    </xf>
    <xf numFmtId="0" fontId="3" fillId="0" borderId="25" xfId="0" applyFont="1" applyBorder="1" applyAlignment="1">
      <alignment/>
    </xf>
    <xf numFmtId="0" fontId="3" fillId="0" borderId="11" xfId="0" applyFont="1" applyBorder="1" applyAlignment="1">
      <alignment horizontal="center" wrapText="1"/>
    </xf>
    <xf numFmtId="0" fontId="3" fillId="34" borderId="11" xfId="0" applyFont="1" applyFill="1" applyBorder="1" applyAlignment="1">
      <alignment/>
    </xf>
    <xf numFmtId="2" fontId="4" fillId="34" borderId="0" xfId="0" applyNumberFormat="1" applyFont="1" applyFill="1" applyBorder="1" applyAlignment="1" applyProtection="1">
      <alignment horizontal="center"/>
      <protection locked="0"/>
    </xf>
    <xf numFmtId="0" fontId="0" fillId="0" borderId="0" xfId="0" applyAlignment="1">
      <alignment horizontal="center"/>
    </xf>
    <xf numFmtId="0" fontId="4" fillId="0" borderId="0" xfId="0" applyFont="1" applyAlignment="1">
      <alignment horizontal="right"/>
    </xf>
    <xf numFmtId="0" fontId="3" fillId="0" borderId="0" xfId="0" applyFont="1" applyAlignment="1">
      <alignment/>
    </xf>
    <xf numFmtId="0" fontId="3" fillId="0" borderId="26" xfId="0" applyFont="1" applyBorder="1" applyAlignment="1">
      <alignment horizontal="left" wrapText="1"/>
    </xf>
    <xf numFmtId="4" fontId="4" fillId="0" borderId="26" xfId="0" applyNumberFormat="1" applyFont="1" applyBorder="1" applyAlignment="1" applyProtection="1">
      <alignment horizontal="right"/>
      <protection/>
    </xf>
    <xf numFmtId="4" fontId="4" fillId="0" borderId="26" xfId="0" applyNumberFormat="1" applyFont="1" applyBorder="1" applyAlignment="1" applyProtection="1">
      <alignment/>
      <protection/>
    </xf>
    <xf numFmtId="0" fontId="4" fillId="0" borderId="27" xfId="0" applyFont="1" applyBorder="1" applyAlignment="1">
      <alignment/>
    </xf>
    <xf numFmtId="3" fontId="4" fillId="34" borderId="11" xfId="0" applyNumberFormat="1" applyFont="1" applyFill="1" applyBorder="1" applyAlignment="1" applyProtection="1">
      <alignment horizontal="center"/>
      <protection locked="0"/>
    </xf>
    <xf numFmtId="3" fontId="4" fillId="34" borderId="27" xfId="0" applyNumberFormat="1" applyFont="1" applyFill="1" applyBorder="1" applyAlignment="1" applyProtection="1">
      <alignment horizontal="center"/>
      <protection locked="0"/>
    </xf>
    <xf numFmtId="0" fontId="4" fillId="0" borderId="20" xfId="0" applyFont="1" applyBorder="1" applyAlignment="1">
      <alignment/>
    </xf>
    <xf numFmtId="0" fontId="4" fillId="0" borderId="24" xfId="0" applyFont="1" applyBorder="1" applyAlignment="1">
      <alignment/>
    </xf>
    <xf numFmtId="1" fontId="4" fillId="34" borderId="0" xfId="0" applyNumberFormat="1" applyFont="1" applyFill="1" applyBorder="1" applyAlignment="1" applyProtection="1">
      <alignment horizontal="right"/>
      <protection locked="0"/>
    </xf>
    <xf numFmtId="4" fontId="4" fillId="0" borderId="16" xfId="0" applyNumberFormat="1" applyFont="1" applyBorder="1" applyAlignment="1">
      <alignment horizontal="right"/>
    </xf>
    <xf numFmtId="4" fontId="4" fillId="0" borderId="28" xfId="0" applyNumberFormat="1" applyFont="1" applyBorder="1" applyAlignment="1">
      <alignment horizontal="right" wrapText="1"/>
    </xf>
    <xf numFmtId="4" fontId="3" fillId="0" borderId="29" xfId="0" applyNumberFormat="1" applyFont="1" applyBorder="1" applyAlignment="1">
      <alignment horizontal="right"/>
    </xf>
    <xf numFmtId="4" fontId="4" fillId="0" borderId="16" xfId="0" applyNumberFormat="1" applyFont="1" applyBorder="1" applyAlignment="1">
      <alignment horizontal="right" wrapText="1"/>
    </xf>
    <xf numFmtId="0" fontId="3" fillId="34" borderId="0" xfId="0" applyFont="1" applyFill="1" applyBorder="1" applyAlignment="1">
      <alignment/>
    </xf>
    <xf numFmtId="3" fontId="3" fillId="34" borderId="0" xfId="0" applyNumberFormat="1" applyFont="1" applyFill="1" applyBorder="1" applyAlignment="1">
      <alignment/>
    </xf>
    <xf numFmtId="0" fontId="14" fillId="0" borderId="0" xfId="0" applyFont="1" applyBorder="1" applyAlignment="1">
      <alignment/>
    </xf>
    <xf numFmtId="0" fontId="3" fillId="0" borderId="11" xfId="0" applyFont="1" applyBorder="1" applyAlignment="1">
      <alignment horizontal="right"/>
    </xf>
    <xf numFmtId="0" fontId="12" fillId="0" borderId="0" xfId="0" applyFont="1" applyBorder="1" applyAlignment="1">
      <alignment shrinkToFit="1"/>
    </xf>
    <xf numFmtId="14" fontId="4" fillId="0" borderId="21" xfId="0" applyNumberFormat="1" applyFont="1" applyBorder="1" applyAlignment="1" applyProtection="1">
      <alignment horizontal="center"/>
      <protection locked="0"/>
    </xf>
    <xf numFmtId="14" fontId="4" fillId="0" borderId="0" xfId="0" applyNumberFormat="1" applyFont="1" applyBorder="1" applyAlignment="1" applyProtection="1">
      <alignment horizontal="center"/>
      <protection locked="0"/>
    </xf>
    <xf numFmtId="0" fontId="0" fillId="34" borderId="0" xfId="0" applyFill="1" applyAlignment="1">
      <alignment/>
    </xf>
    <xf numFmtId="0" fontId="3" fillId="34" borderId="23" xfId="0" applyFont="1" applyFill="1" applyBorder="1" applyAlignment="1">
      <alignment horizontal="left"/>
    </xf>
    <xf numFmtId="0" fontId="4" fillId="34" borderId="23" xfId="0" applyFont="1" applyFill="1" applyBorder="1" applyAlignment="1">
      <alignment/>
    </xf>
    <xf numFmtId="0" fontId="3" fillId="34" borderId="0" xfId="0" applyFont="1" applyFill="1" applyBorder="1" applyAlignment="1">
      <alignment horizontal="center"/>
    </xf>
    <xf numFmtId="1" fontId="3" fillId="0" borderId="11" xfId="0" applyNumberFormat="1" applyFont="1" applyBorder="1" applyAlignment="1">
      <alignment horizontal="right" wrapText="1"/>
    </xf>
    <xf numFmtId="1" fontId="3" fillId="0" borderId="30" xfId="0" applyNumberFormat="1" applyFont="1" applyBorder="1" applyAlignment="1">
      <alignment horizontal="right" wrapText="1"/>
    </xf>
    <xf numFmtId="0" fontId="3" fillId="0" borderId="11" xfId="0" applyFont="1" applyBorder="1" applyAlignment="1" applyProtection="1">
      <alignment/>
      <protection/>
    </xf>
    <xf numFmtId="1" fontId="14" fillId="0" borderId="11" xfId="0" applyNumberFormat="1" applyFont="1" applyBorder="1" applyAlignment="1" applyProtection="1">
      <alignment horizontal="center"/>
      <protection/>
    </xf>
    <xf numFmtId="0" fontId="14" fillId="34" borderId="11" xfId="0" applyFont="1" applyFill="1" applyBorder="1" applyAlignment="1" applyProtection="1">
      <alignment horizontal="center"/>
      <protection/>
    </xf>
    <xf numFmtId="0" fontId="14" fillId="0" borderId="11" xfId="0" applyFont="1" applyFill="1" applyBorder="1" applyAlignment="1" applyProtection="1">
      <alignment horizontal="center"/>
      <protection/>
    </xf>
    <xf numFmtId="0" fontId="4" fillId="0" borderId="0" xfId="56" applyFont="1" applyFill="1" applyBorder="1" applyAlignment="1">
      <alignment horizontal="center"/>
      <protection/>
    </xf>
    <xf numFmtId="4" fontId="4" fillId="0" borderId="26" xfId="0" applyNumberFormat="1" applyFont="1" applyBorder="1" applyAlignment="1" applyProtection="1">
      <alignment/>
      <protection locked="0"/>
    </xf>
    <xf numFmtId="4" fontId="4" fillId="0" borderId="11" xfId="0" applyNumberFormat="1" applyFont="1" applyBorder="1" applyAlignment="1" applyProtection="1">
      <alignment/>
      <protection locked="0"/>
    </xf>
    <xf numFmtId="4" fontId="4" fillId="34" borderId="11" xfId="0" applyNumberFormat="1" applyFont="1" applyFill="1" applyBorder="1" applyAlignment="1" applyProtection="1">
      <alignment horizontal="right"/>
      <protection/>
    </xf>
    <xf numFmtId="3" fontId="4" fillId="0" borderId="11" xfId="0" applyNumberFormat="1" applyFont="1" applyBorder="1" applyAlignment="1" applyProtection="1">
      <alignment/>
      <protection locked="0"/>
    </xf>
    <xf numFmtId="0" fontId="4" fillId="0" borderId="11" xfId="0" applyFont="1" applyBorder="1" applyAlignment="1" applyProtection="1">
      <alignment/>
      <protection locked="0"/>
    </xf>
    <xf numFmtId="0" fontId="3" fillId="0" borderId="0" xfId="56" applyFont="1" applyBorder="1" applyAlignment="1" applyProtection="1">
      <alignment horizontal="center"/>
      <protection hidden="1"/>
    </xf>
    <xf numFmtId="0" fontId="4" fillId="0" borderId="0" xfId="0" applyFont="1" applyAlignment="1">
      <alignment/>
    </xf>
    <xf numFmtId="0" fontId="4" fillId="0" borderId="18" xfId="0" applyFont="1" applyBorder="1" applyAlignment="1">
      <alignment/>
    </xf>
    <xf numFmtId="1" fontId="12" fillId="34" borderId="11" xfId="56" applyNumberFormat="1" applyFont="1" applyFill="1" applyBorder="1" applyAlignment="1" applyProtection="1">
      <alignment vertical="center"/>
      <protection locked="0"/>
    </xf>
    <xf numFmtId="1" fontId="12" fillId="0" borderId="0" xfId="0" applyNumberFormat="1" applyFont="1" applyAlignment="1" applyProtection="1">
      <alignment/>
      <protection hidden="1"/>
    </xf>
    <xf numFmtId="1" fontId="12" fillId="0" borderId="11" xfId="0" applyNumberFormat="1" applyFont="1" applyBorder="1" applyAlignment="1" applyProtection="1">
      <alignment/>
      <protection hidden="1"/>
    </xf>
    <xf numFmtId="14" fontId="4" fillId="0" borderId="11" xfId="56" applyNumberFormat="1" applyFont="1" applyBorder="1" applyAlignment="1" applyProtection="1">
      <alignment horizontal="center"/>
      <protection/>
    </xf>
    <xf numFmtId="14" fontId="4" fillId="0" borderId="11" xfId="57" applyNumberFormat="1" applyFont="1" applyFill="1" applyBorder="1" applyAlignment="1" applyProtection="1">
      <alignment horizontal="center" vertical="center"/>
      <protection/>
    </xf>
    <xf numFmtId="0" fontId="12" fillId="34" borderId="0" xfId="56" applyFont="1" applyFill="1" applyBorder="1" applyAlignment="1" applyProtection="1">
      <alignment wrapText="1"/>
      <protection/>
    </xf>
    <xf numFmtId="1" fontId="12" fillId="0" borderId="11" xfId="0" applyNumberFormat="1" applyFont="1" applyBorder="1" applyAlignment="1" applyProtection="1">
      <alignment/>
      <protection/>
    </xf>
    <xf numFmtId="0" fontId="3" fillId="0" borderId="31" xfId="0" applyFont="1" applyBorder="1" applyAlignment="1">
      <alignment horizontal="left"/>
    </xf>
    <xf numFmtId="4" fontId="3" fillId="0" borderId="31" xfId="0" applyNumberFormat="1" applyFont="1" applyBorder="1" applyAlignment="1">
      <alignment horizontal="right"/>
    </xf>
    <xf numFmtId="4" fontId="3" fillId="0" borderId="31" xfId="0" applyNumberFormat="1" applyFont="1" applyBorder="1" applyAlignment="1">
      <alignment horizontal="right" wrapText="1"/>
    </xf>
    <xf numFmtId="0" fontId="3" fillId="0" borderId="32" xfId="0" applyFont="1" applyBorder="1" applyAlignment="1">
      <alignment horizontal="left"/>
    </xf>
    <xf numFmtId="0" fontId="4" fillId="0" borderId="33" xfId="0" applyFont="1" applyBorder="1" applyAlignment="1">
      <alignment horizontal="center"/>
    </xf>
    <xf numFmtId="0" fontId="3" fillId="0" borderId="33" xfId="0" applyFont="1" applyBorder="1" applyAlignment="1">
      <alignment horizontal="left"/>
    </xf>
    <xf numFmtId="0" fontId="3" fillId="0" borderId="33" xfId="0" applyFont="1" applyBorder="1" applyAlignment="1">
      <alignment horizontal="left" wrapText="1"/>
    </xf>
    <xf numFmtId="0" fontId="3" fillId="0" borderId="34" xfId="0" applyFont="1" applyBorder="1" applyAlignment="1">
      <alignment horizontal="left" wrapText="1"/>
    </xf>
    <xf numFmtId="0" fontId="14" fillId="0" borderId="33" xfId="0" applyFont="1" applyBorder="1" applyAlignment="1">
      <alignment/>
    </xf>
    <xf numFmtId="0" fontId="4" fillId="0" borderId="34" xfId="0" applyFont="1" applyBorder="1" applyAlignment="1">
      <alignment/>
    </xf>
    <xf numFmtId="4" fontId="4" fillId="0" borderId="33" xfId="0" applyNumberFormat="1" applyFont="1" applyBorder="1" applyAlignment="1">
      <alignment horizontal="right"/>
    </xf>
    <xf numFmtId="4" fontId="4" fillId="0" borderId="33" xfId="0" applyNumberFormat="1" applyFont="1" applyBorder="1" applyAlignment="1">
      <alignment horizontal="right" wrapText="1"/>
    </xf>
    <xf numFmtId="4" fontId="4" fillId="0" borderId="34" xfId="0" applyNumberFormat="1" applyFont="1" applyBorder="1" applyAlignment="1">
      <alignment horizontal="right" wrapText="1"/>
    </xf>
    <xf numFmtId="1" fontId="3" fillId="0" borderId="11" xfId="0" applyNumberFormat="1" applyFont="1" applyBorder="1" applyAlignment="1" applyProtection="1">
      <alignment horizontal="right"/>
      <protection/>
    </xf>
    <xf numFmtId="0" fontId="3" fillId="0" borderId="31" xfId="0" applyFont="1" applyBorder="1" applyAlignment="1">
      <alignment horizontal="right" wrapText="1"/>
    </xf>
    <xf numFmtId="0" fontId="3" fillId="0" borderId="29" xfId="0" applyFont="1" applyBorder="1" applyAlignment="1">
      <alignment horizontal="right"/>
    </xf>
    <xf numFmtId="0" fontId="3" fillId="0" borderId="31" xfId="0" applyFont="1" applyBorder="1" applyAlignment="1">
      <alignment horizontal="right"/>
    </xf>
    <xf numFmtId="0" fontId="4" fillId="0" borderId="14" xfId="0" applyFont="1" applyBorder="1" applyAlignment="1">
      <alignment/>
    </xf>
    <xf numFmtId="0" fontId="4" fillId="0" borderId="0" xfId="0" applyFont="1" applyAlignment="1">
      <alignment horizontal="center"/>
    </xf>
    <xf numFmtId="0" fontId="4" fillId="0" borderId="0" xfId="0" applyFont="1" applyAlignment="1">
      <alignment horizontal="right" wrapText="1"/>
    </xf>
    <xf numFmtId="0" fontId="4" fillId="0" borderId="33" xfId="0" applyFont="1" applyBorder="1" applyAlignment="1">
      <alignment/>
    </xf>
    <xf numFmtId="0" fontId="4" fillId="0" borderId="33" xfId="0" applyFont="1" applyBorder="1" applyAlignment="1">
      <alignment wrapText="1"/>
    </xf>
    <xf numFmtId="0" fontId="4" fillId="0" borderId="16" xfId="0" applyFont="1" applyBorder="1" applyAlignment="1">
      <alignment/>
    </xf>
    <xf numFmtId="0" fontId="4" fillId="0" borderId="31" xfId="0" applyFont="1" applyBorder="1" applyAlignment="1">
      <alignment horizontal="center"/>
    </xf>
    <xf numFmtId="0" fontId="20" fillId="0" borderId="0" xfId="0" applyFont="1" applyBorder="1" applyAlignment="1">
      <alignment wrapText="1"/>
    </xf>
    <xf numFmtId="0" fontId="20" fillId="0" borderId="0" xfId="0" applyFont="1" applyBorder="1" applyAlignment="1">
      <alignment/>
    </xf>
    <xf numFmtId="0" fontId="3" fillId="0" borderId="0" xfId="56" applyFont="1" applyBorder="1" applyAlignment="1" applyProtection="1">
      <alignment horizontal="left"/>
      <protection hidden="1"/>
    </xf>
    <xf numFmtId="0" fontId="4" fillId="0" borderId="0" xfId="0" applyFont="1" applyBorder="1" applyAlignment="1">
      <alignment horizontal="center"/>
    </xf>
    <xf numFmtId="0" fontId="4" fillId="0" borderId="0" xfId="0" applyFont="1" applyBorder="1" applyAlignment="1">
      <alignment wrapText="1"/>
    </xf>
    <xf numFmtId="2" fontId="3" fillId="0" borderId="0" xfId="0" applyNumberFormat="1" applyFont="1" applyAlignment="1">
      <alignment vertical="center"/>
    </xf>
    <xf numFmtId="4" fontId="4" fillId="0" borderId="0" xfId="0" applyNumberFormat="1" applyFont="1" applyBorder="1" applyAlignment="1">
      <alignment vertical="center"/>
    </xf>
    <xf numFmtId="0" fontId="6" fillId="34"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5" fillId="0" borderId="0" xfId="0" applyFont="1" applyBorder="1" applyAlignment="1">
      <alignment/>
    </xf>
    <xf numFmtId="4" fontId="4" fillId="34" borderId="0" xfId="0" applyNumberFormat="1" applyFont="1" applyFill="1" applyBorder="1" applyAlignment="1">
      <alignment/>
    </xf>
    <xf numFmtId="4" fontId="4" fillId="0" borderId="0" xfId="0" applyNumberFormat="1" applyFont="1" applyBorder="1" applyAlignment="1">
      <alignment/>
    </xf>
    <xf numFmtId="0" fontId="4" fillId="0" borderId="0" xfId="0" applyFont="1" applyBorder="1" applyAlignment="1">
      <alignment shrinkToFit="1"/>
    </xf>
    <xf numFmtId="14" fontId="4" fillId="0" borderId="0" xfId="0" applyNumberFormat="1" applyFont="1" applyBorder="1" applyAlignment="1">
      <alignment shrinkToFit="1"/>
    </xf>
    <xf numFmtId="2" fontId="15" fillId="34" borderId="0" xfId="0" applyNumberFormat="1" applyFont="1" applyFill="1" applyBorder="1" applyAlignment="1" applyProtection="1">
      <alignment horizontal="center" wrapText="1"/>
      <protection locked="0"/>
    </xf>
    <xf numFmtId="2" fontId="4" fillId="34" borderId="0" xfId="0" applyNumberFormat="1" applyFont="1" applyFill="1" applyBorder="1" applyAlignment="1" applyProtection="1">
      <alignment horizontal="center" wrapText="1"/>
      <protection locked="0"/>
    </xf>
    <xf numFmtId="0" fontId="17" fillId="34" borderId="0" xfId="0" applyFont="1" applyFill="1" applyBorder="1" applyAlignment="1">
      <alignment/>
    </xf>
    <xf numFmtId="1" fontId="14" fillId="0" borderId="0" xfId="0" applyNumberFormat="1" applyFont="1" applyAlignment="1" applyProtection="1">
      <alignment/>
      <protection hidden="1"/>
    </xf>
    <xf numFmtId="0" fontId="15" fillId="0" borderId="0" xfId="0" applyNumberFormat="1" applyFont="1" applyBorder="1" applyAlignment="1">
      <alignment/>
    </xf>
    <xf numFmtId="0" fontId="15" fillId="0" borderId="0" xfId="0" applyFont="1" applyAlignment="1">
      <alignment/>
    </xf>
    <xf numFmtId="0" fontId="14" fillId="0" borderId="0" xfId="0" applyFont="1" applyAlignment="1">
      <alignment/>
    </xf>
    <xf numFmtId="0" fontId="3" fillId="0" borderId="0" xfId="0" applyFont="1" applyAlignment="1">
      <alignment horizontal="center"/>
    </xf>
    <xf numFmtId="0" fontId="4" fillId="0" borderId="0" xfId="56" applyFont="1" applyBorder="1" applyProtection="1">
      <alignment/>
      <protection locked="0"/>
    </xf>
    <xf numFmtId="0" fontId="2" fillId="0" borderId="0" xfId="56" applyFont="1" applyBorder="1" applyAlignment="1" applyProtection="1">
      <alignment vertical="center"/>
      <protection hidden="1" locked="0"/>
    </xf>
    <xf numFmtId="0" fontId="4" fillId="0" borderId="35" xfId="0" applyFont="1" applyBorder="1" applyAlignment="1">
      <alignment/>
    </xf>
    <xf numFmtId="0" fontId="21" fillId="0" borderId="0" xfId="0" applyFont="1" applyBorder="1" applyAlignment="1">
      <alignment/>
    </xf>
    <xf numFmtId="0" fontId="21" fillId="0" borderId="0" xfId="0" applyFont="1" applyAlignment="1">
      <alignment/>
    </xf>
    <xf numFmtId="0" fontId="3" fillId="0" borderId="22" xfId="0" applyFont="1" applyBorder="1" applyAlignment="1">
      <alignment/>
    </xf>
    <xf numFmtId="0" fontId="21" fillId="0" borderId="0" xfId="0" applyNumberFormat="1" applyFont="1" applyBorder="1" applyAlignment="1">
      <alignment/>
    </xf>
    <xf numFmtId="0" fontId="21" fillId="0" borderId="18" xfId="0" applyNumberFormat="1" applyFont="1" applyBorder="1" applyAlignment="1">
      <alignment/>
    </xf>
    <xf numFmtId="0" fontId="21" fillId="0" borderId="18" xfId="0" applyFont="1" applyBorder="1" applyAlignment="1">
      <alignment/>
    </xf>
    <xf numFmtId="0" fontId="3" fillId="0" borderId="17" xfId="0" applyFont="1" applyBorder="1" applyAlignment="1">
      <alignment/>
    </xf>
    <xf numFmtId="182" fontId="3" fillId="0" borderId="17" xfId="0" applyNumberFormat="1" applyFont="1" applyBorder="1" applyAlignment="1">
      <alignment/>
    </xf>
    <xf numFmtId="4" fontId="3" fillId="0" borderId="22" xfId="0" applyNumberFormat="1" applyFont="1" applyBorder="1" applyAlignment="1">
      <alignment horizontal="right"/>
    </xf>
    <xf numFmtId="1" fontId="12" fillId="0" borderId="0" xfId="0" applyNumberFormat="1" applyFont="1" applyBorder="1" applyAlignment="1" applyProtection="1">
      <alignment/>
      <protection hidden="1"/>
    </xf>
    <xf numFmtId="1" fontId="14" fillId="34" borderId="0" xfId="0" applyNumberFormat="1" applyFont="1" applyFill="1" applyBorder="1" applyAlignment="1" applyProtection="1">
      <alignment horizontal="right" wrapText="1" shrinkToFit="1"/>
      <protection/>
    </xf>
    <xf numFmtId="2" fontId="4" fillId="0" borderId="0" xfId="0" applyNumberFormat="1" applyFont="1" applyBorder="1" applyAlignment="1" applyProtection="1">
      <alignment wrapText="1"/>
      <protection locked="0"/>
    </xf>
    <xf numFmtId="0" fontId="4" fillId="34" borderId="0" xfId="0" applyFont="1" applyFill="1" applyBorder="1" applyAlignment="1">
      <alignment horizontal="right"/>
    </xf>
    <xf numFmtId="3" fontId="4" fillId="0" borderId="0" xfId="0" applyNumberFormat="1" applyFont="1" applyBorder="1" applyAlignment="1" applyProtection="1">
      <alignment/>
      <protection locked="0"/>
    </xf>
    <xf numFmtId="0" fontId="4" fillId="0" borderId="0" xfId="0" applyNumberFormat="1" applyFont="1" applyAlignment="1">
      <alignment/>
    </xf>
    <xf numFmtId="0" fontId="10" fillId="0" borderId="0" xfId="0" applyFont="1" applyAlignment="1">
      <alignment horizontal="center"/>
    </xf>
    <xf numFmtId="14" fontId="0" fillId="0" borderId="0" xfId="0" applyNumberFormat="1" applyAlignment="1">
      <alignment/>
    </xf>
    <xf numFmtId="0" fontId="0" fillId="0" borderId="0" xfId="0" applyAlignment="1">
      <alignment/>
    </xf>
    <xf numFmtId="2" fontId="21" fillId="34" borderId="0" xfId="0" applyNumberFormat="1" applyFont="1" applyFill="1" applyBorder="1" applyAlignment="1" applyProtection="1">
      <alignment horizontal="center"/>
      <protection locked="0"/>
    </xf>
    <xf numFmtId="4" fontId="4" fillId="0" borderId="33" xfId="0" applyNumberFormat="1" applyFont="1" applyFill="1" applyBorder="1" applyAlignment="1">
      <alignment horizontal="right"/>
    </xf>
    <xf numFmtId="4" fontId="4" fillId="0" borderId="33" xfId="0" applyNumberFormat="1" applyFont="1" applyFill="1" applyBorder="1" applyAlignment="1">
      <alignment horizontal="right" wrapText="1"/>
    </xf>
    <xf numFmtId="4" fontId="4" fillId="0" borderId="16" xfId="0" applyNumberFormat="1" applyFont="1" applyFill="1" applyBorder="1" applyAlignment="1">
      <alignment horizontal="right"/>
    </xf>
    <xf numFmtId="4" fontId="4" fillId="0" borderId="33" xfId="0" applyNumberFormat="1" applyFont="1" applyFill="1" applyBorder="1" applyAlignment="1">
      <alignment/>
    </xf>
    <xf numFmtId="4" fontId="4" fillId="0" borderId="16" xfId="0" applyNumberFormat="1" applyFont="1" applyFill="1" applyBorder="1" applyAlignment="1">
      <alignment horizontal="right" wrapText="1"/>
    </xf>
    <xf numFmtId="4" fontId="4" fillId="0" borderId="33" xfId="0" applyNumberFormat="1" applyFont="1" applyFill="1" applyBorder="1" applyAlignment="1">
      <alignment wrapText="1"/>
    </xf>
    <xf numFmtId="4" fontId="4" fillId="0" borderId="34" xfId="0" applyNumberFormat="1" applyFont="1" applyFill="1" applyBorder="1" applyAlignment="1">
      <alignment horizontal="right" wrapText="1"/>
    </xf>
    <xf numFmtId="4" fontId="4" fillId="0" borderId="28" xfId="0" applyNumberFormat="1" applyFont="1" applyFill="1" applyBorder="1" applyAlignment="1">
      <alignment horizontal="right" wrapText="1"/>
    </xf>
    <xf numFmtId="4" fontId="4" fillId="0" borderId="34" xfId="0" applyNumberFormat="1" applyFont="1" applyFill="1" applyBorder="1" applyAlignment="1">
      <alignment wrapText="1"/>
    </xf>
    <xf numFmtId="4" fontId="3" fillId="0" borderId="31" xfId="0" applyNumberFormat="1" applyFont="1" applyFill="1" applyBorder="1" applyAlignment="1">
      <alignment horizontal="right"/>
    </xf>
    <xf numFmtId="4" fontId="3" fillId="0" borderId="31" xfId="0" applyNumberFormat="1" applyFont="1" applyFill="1" applyBorder="1" applyAlignment="1">
      <alignment horizontal="right" wrapText="1"/>
    </xf>
    <xf numFmtId="4" fontId="3" fillId="0" borderId="29" xfId="0" applyNumberFormat="1" applyFont="1" applyFill="1" applyBorder="1" applyAlignment="1">
      <alignment horizontal="right"/>
    </xf>
    <xf numFmtId="4" fontId="3" fillId="0" borderId="31" xfId="0" applyNumberFormat="1" applyFont="1" applyFill="1" applyBorder="1" applyAlignment="1">
      <alignment/>
    </xf>
    <xf numFmtId="0" fontId="4" fillId="0" borderId="33" xfId="0" applyFont="1" applyFill="1" applyBorder="1" applyAlignment="1">
      <alignment/>
    </xf>
    <xf numFmtId="0" fontId="4" fillId="0" borderId="33" xfId="0" applyFont="1" applyFill="1" applyBorder="1" applyAlignment="1">
      <alignment wrapText="1"/>
    </xf>
    <xf numFmtId="0" fontId="4" fillId="0" borderId="16" xfId="0" applyFont="1" applyFill="1" applyBorder="1" applyAlignment="1">
      <alignment/>
    </xf>
    <xf numFmtId="0" fontId="4" fillId="0" borderId="16" xfId="0" applyFont="1" applyFill="1" applyBorder="1" applyAlignment="1">
      <alignment/>
    </xf>
    <xf numFmtId="0" fontId="21" fillId="0" borderId="0" xfId="0" applyFont="1" applyAlignment="1">
      <alignment/>
    </xf>
    <xf numFmtId="0" fontId="3" fillId="0" borderId="19" xfId="0" applyFont="1" applyBorder="1" applyAlignment="1">
      <alignment horizontal="left"/>
    </xf>
    <xf numFmtId="0" fontId="3" fillId="0" borderId="19" xfId="0" applyFont="1" applyBorder="1" applyAlignment="1">
      <alignment horizontal="center"/>
    </xf>
    <xf numFmtId="1" fontId="4" fillId="0" borderId="0" xfId="0" applyNumberFormat="1" applyFont="1" applyAlignment="1">
      <alignment/>
    </xf>
    <xf numFmtId="0" fontId="24" fillId="0" borderId="0" xfId="0" applyNumberFormat="1" applyFont="1" applyBorder="1" applyAlignment="1">
      <alignment/>
    </xf>
    <xf numFmtId="0" fontId="15" fillId="0" borderId="0" xfId="0" applyFont="1" applyAlignment="1">
      <alignment wrapText="1"/>
    </xf>
    <xf numFmtId="0" fontId="19" fillId="0" borderId="0" xfId="0" applyFont="1" applyAlignment="1">
      <alignment/>
    </xf>
    <xf numFmtId="14" fontId="4" fillId="0" borderId="0" xfId="0" applyNumberFormat="1" applyFont="1" applyAlignment="1">
      <alignment/>
    </xf>
    <xf numFmtId="2" fontId="4" fillId="34" borderId="18" xfId="0" applyNumberFormat="1" applyFont="1" applyFill="1" applyBorder="1" applyAlignment="1">
      <alignment/>
    </xf>
    <xf numFmtId="2" fontId="4" fillId="34" borderId="0" xfId="0" applyNumberFormat="1" applyFont="1" applyFill="1" applyBorder="1" applyAlignment="1">
      <alignment/>
    </xf>
    <xf numFmtId="0" fontId="24" fillId="0" borderId="0" xfId="0" applyFont="1" applyBorder="1" applyAlignment="1">
      <alignment/>
    </xf>
    <xf numFmtId="0" fontId="22" fillId="0" borderId="0" xfId="0" applyFont="1" applyAlignment="1">
      <alignment horizontal="center"/>
    </xf>
    <xf numFmtId="0" fontId="13" fillId="0" borderId="0" xfId="0" applyFont="1" applyAlignment="1">
      <alignment/>
    </xf>
    <xf numFmtId="0" fontId="25" fillId="0" borderId="0" xfId="0" applyFont="1" applyAlignment="1">
      <alignment/>
    </xf>
    <xf numFmtId="0" fontId="21" fillId="34" borderId="0" xfId="0" applyFont="1" applyFill="1" applyBorder="1" applyAlignment="1">
      <alignment/>
    </xf>
    <xf numFmtId="1" fontId="14" fillId="34" borderId="0" xfId="0" applyNumberFormat="1" applyFont="1" applyFill="1" applyBorder="1" applyAlignment="1" applyProtection="1">
      <alignment horizontal="right" wrapText="1" shrinkToFit="1"/>
      <protection locked="0"/>
    </xf>
    <xf numFmtId="0" fontId="14" fillId="0" borderId="0" xfId="0" applyFont="1" applyFill="1" applyBorder="1" applyAlignment="1" applyProtection="1">
      <alignment horizontal="center"/>
      <protection/>
    </xf>
    <xf numFmtId="0" fontId="0" fillId="0" borderId="0" xfId="0" applyBorder="1" applyAlignment="1">
      <alignment/>
    </xf>
    <xf numFmtId="4" fontId="4"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horizontal="center"/>
      <protection/>
    </xf>
    <xf numFmtId="14" fontId="4" fillId="0" borderId="18" xfId="0" applyNumberFormat="1" applyFont="1" applyBorder="1" applyAlignment="1" applyProtection="1">
      <alignment horizontal="center"/>
      <protection/>
    </xf>
    <xf numFmtId="14" fontId="4" fillId="0" borderId="21" xfId="0" applyNumberFormat="1" applyFont="1" applyBorder="1" applyAlignment="1" applyProtection="1">
      <alignment horizontal="center"/>
      <protection/>
    </xf>
    <xf numFmtId="2" fontId="14" fillId="34" borderId="18" xfId="0" applyNumberFormat="1" applyFont="1" applyFill="1" applyBorder="1" applyAlignment="1">
      <alignment/>
    </xf>
    <xf numFmtId="0" fontId="12" fillId="0" borderId="0" xfId="0" applyFont="1" applyBorder="1" applyAlignment="1">
      <alignment wrapText="1"/>
    </xf>
    <xf numFmtId="0" fontId="12" fillId="0" borderId="21" xfId="0" applyFont="1" applyBorder="1" applyAlignment="1">
      <alignment wrapText="1"/>
    </xf>
    <xf numFmtId="3" fontId="4" fillId="0" borderId="21" xfId="0" applyNumberFormat="1" applyFont="1" applyBorder="1" applyAlignment="1" applyProtection="1">
      <alignment horizontal="center"/>
      <protection locked="0"/>
    </xf>
    <xf numFmtId="4" fontId="4" fillId="34" borderId="21" xfId="0" applyNumberFormat="1" applyFont="1" applyFill="1" applyBorder="1" applyAlignment="1" applyProtection="1">
      <alignment horizontal="center"/>
      <protection locked="0"/>
    </xf>
    <xf numFmtId="2" fontId="4" fillId="0" borderId="11" xfId="0" applyNumberFormat="1" applyFont="1" applyBorder="1" applyAlignment="1" applyProtection="1">
      <alignment horizontal="center"/>
      <protection locked="0"/>
    </xf>
    <xf numFmtId="0" fontId="0" fillId="0" borderId="22" xfId="0" applyBorder="1" applyAlignment="1">
      <alignment/>
    </xf>
    <xf numFmtId="0" fontId="14" fillId="34" borderId="0" xfId="0" applyFont="1" applyFill="1" applyBorder="1" applyAlignment="1">
      <alignment shrinkToFit="1"/>
    </xf>
    <xf numFmtId="0" fontId="0" fillId="0" borderId="0" xfId="0" applyBorder="1" applyAlignment="1">
      <alignment shrinkToFit="1"/>
    </xf>
    <xf numFmtId="0" fontId="4" fillId="34" borderId="0" xfId="0" applyFont="1" applyFill="1" applyAlignment="1">
      <alignment vertical="top" wrapText="1"/>
    </xf>
    <xf numFmtId="0" fontId="4" fillId="0" borderId="0" xfId="56" applyFont="1" applyFill="1" applyBorder="1" applyProtection="1">
      <alignment/>
      <protection/>
    </xf>
    <xf numFmtId="0" fontId="4" fillId="0" borderId="0" xfId="56" applyFont="1" applyFill="1" applyBorder="1" applyAlignment="1" applyProtection="1">
      <alignment vertical="top" wrapText="1"/>
      <protection/>
    </xf>
    <xf numFmtId="0" fontId="6" fillId="0" borderId="0" xfId="56" applyFont="1" applyBorder="1" applyAlignment="1" applyProtection="1">
      <alignment vertical="top" wrapText="1"/>
      <protection hidden="1" locked="0"/>
    </xf>
    <xf numFmtId="0" fontId="4" fillId="0" borderId="0" xfId="56" applyFont="1" applyFill="1" applyBorder="1" applyAlignment="1" applyProtection="1">
      <alignment vertical="top"/>
      <protection/>
    </xf>
    <xf numFmtId="0" fontId="4" fillId="0" borderId="15" xfId="56" applyFont="1" applyFill="1" applyBorder="1" applyAlignment="1" applyProtection="1">
      <alignment/>
      <protection/>
    </xf>
    <xf numFmtId="0" fontId="4" fillId="0" borderId="16" xfId="56" applyFont="1" applyFill="1" applyBorder="1" applyAlignment="1" applyProtection="1">
      <alignment/>
      <protection/>
    </xf>
    <xf numFmtId="0" fontId="0" fillId="0" borderId="16" xfId="0" applyBorder="1" applyAlignment="1">
      <alignment/>
    </xf>
    <xf numFmtId="0" fontId="0" fillId="0" borderId="16" xfId="0" applyBorder="1" applyAlignment="1">
      <alignment shrinkToFit="1"/>
    </xf>
    <xf numFmtId="0" fontId="0" fillId="0" borderId="16" xfId="0" applyBorder="1" applyAlignment="1">
      <alignment/>
    </xf>
    <xf numFmtId="0" fontId="4" fillId="0" borderId="36" xfId="56" applyFont="1" applyBorder="1" applyAlignment="1" applyProtection="1">
      <alignment vertical="center"/>
      <protection/>
    </xf>
    <xf numFmtId="0" fontId="4" fillId="0" borderId="37" xfId="56" applyFont="1" applyBorder="1" applyAlignment="1" applyProtection="1">
      <alignment vertical="center"/>
      <protection/>
    </xf>
    <xf numFmtId="0" fontId="3" fillId="0" borderId="28" xfId="56" applyFont="1" applyBorder="1" applyAlignment="1" applyProtection="1">
      <alignment vertical="center" wrapText="1"/>
      <protection/>
    </xf>
    <xf numFmtId="2" fontId="12" fillId="0" borderId="0" xfId="0" applyNumberFormat="1" applyFont="1" applyBorder="1" applyAlignment="1">
      <alignment/>
    </xf>
    <xf numFmtId="2" fontId="21" fillId="0" borderId="0" xfId="0" applyNumberFormat="1" applyFont="1" applyFill="1" applyBorder="1" applyAlignment="1" applyProtection="1">
      <alignment horizontal="center"/>
      <protection locked="0"/>
    </xf>
    <xf numFmtId="14" fontId="4" fillId="0" borderId="11" xfId="0" applyNumberFormat="1" applyFont="1" applyFill="1" applyBorder="1" applyAlignment="1" applyProtection="1">
      <alignment wrapText="1"/>
      <protection locked="0"/>
    </xf>
    <xf numFmtId="0" fontId="4" fillId="0" borderId="11" xfId="0" applyFont="1" applyFill="1" applyBorder="1" applyAlignment="1" applyProtection="1">
      <alignment horizontal="center"/>
      <protection locked="0"/>
    </xf>
    <xf numFmtId="3" fontId="4" fillId="0" borderId="11" xfId="0" applyNumberFormat="1" applyFont="1" applyFill="1" applyBorder="1" applyAlignment="1" applyProtection="1">
      <alignment horizontal="center"/>
      <protection locked="0"/>
    </xf>
    <xf numFmtId="3" fontId="4" fillId="0" borderId="27" xfId="0" applyNumberFormat="1" applyFont="1" applyFill="1" applyBorder="1" applyAlignment="1" applyProtection="1">
      <alignment horizontal="center"/>
      <protection locked="0"/>
    </xf>
    <xf numFmtId="4" fontId="4" fillId="0" borderId="11" xfId="0" applyNumberFormat="1" applyFont="1" applyFill="1" applyBorder="1" applyAlignment="1" applyProtection="1">
      <alignment/>
      <protection locked="0"/>
    </xf>
    <xf numFmtId="0" fontId="4" fillId="0" borderId="0" xfId="0" applyFont="1" applyAlignment="1">
      <alignment vertical="top" wrapText="1"/>
    </xf>
    <xf numFmtId="0" fontId="4" fillId="0" borderId="0" xfId="0" applyFont="1" applyAlignment="1">
      <alignment vertical="top"/>
    </xf>
    <xf numFmtId="0" fontId="4" fillId="34" borderId="0" xfId="0" applyFont="1" applyFill="1" applyBorder="1" applyAlignment="1">
      <alignment vertical="top" wrapText="1"/>
    </xf>
    <xf numFmtId="0" fontId="0" fillId="0" borderId="23" xfId="0" applyBorder="1" applyAlignment="1">
      <alignment horizontal="left"/>
    </xf>
    <xf numFmtId="1" fontId="14" fillId="34" borderId="27" xfId="0" applyNumberFormat="1" applyFont="1" applyFill="1" applyBorder="1" applyAlignment="1" applyProtection="1">
      <alignment horizontal="right" wrapText="1" shrinkToFit="1"/>
      <protection/>
    </xf>
    <xf numFmtId="3" fontId="4" fillId="0" borderId="26" xfId="0" applyNumberFormat="1" applyFont="1" applyBorder="1" applyAlignment="1" applyProtection="1">
      <alignment/>
      <protection locked="0"/>
    </xf>
    <xf numFmtId="3" fontId="4" fillId="0" borderId="34" xfId="0" applyNumberFormat="1" applyFont="1" applyFill="1" applyBorder="1" applyAlignment="1">
      <alignment vertical="center"/>
    </xf>
    <xf numFmtId="3" fontId="4" fillId="0" borderId="34"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xf>
    <xf numFmtId="3" fontId="4" fillId="0" borderId="28" xfId="0" applyNumberFormat="1" applyFont="1" applyFill="1" applyBorder="1" applyAlignment="1">
      <alignment vertical="center"/>
    </xf>
    <xf numFmtId="3" fontId="4" fillId="0" borderId="34" xfId="0" applyNumberFormat="1" applyFont="1" applyBorder="1" applyAlignment="1">
      <alignment vertical="center"/>
    </xf>
    <xf numFmtId="3" fontId="4" fillId="0" borderId="34" xfId="0" applyNumberFormat="1" applyFont="1" applyBorder="1" applyAlignment="1">
      <alignment horizontal="right" vertical="center" wrapText="1"/>
    </xf>
    <xf numFmtId="3" fontId="4" fillId="0" borderId="28" xfId="0" applyNumberFormat="1" applyFont="1" applyBorder="1" applyAlignment="1">
      <alignment horizontal="right" vertical="center"/>
    </xf>
    <xf numFmtId="3" fontId="4" fillId="0" borderId="28" xfId="0" applyNumberFormat="1" applyFont="1" applyBorder="1" applyAlignment="1">
      <alignment vertical="center"/>
    </xf>
    <xf numFmtId="3" fontId="4" fillId="0" borderId="16" xfId="0" applyNumberFormat="1" applyFont="1" applyBorder="1" applyAlignment="1">
      <alignment/>
    </xf>
    <xf numFmtId="0" fontId="4" fillId="0" borderId="34" xfId="57" applyFont="1" applyFill="1" applyBorder="1" applyAlignment="1" applyProtection="1">
      <alignment vertical="center"/>
      <protection/>
    </xf>
    <xf numFmtId="0" fontId="4" fillId="0" borderId="0" xfId="0" applyFont="1" applyFill="1" applyAlignment="1">
      <alignment vertical="top" wrapText="1"/>
    </xf>
    <xf numFmtId="0" fontId="4" fillId="0" borderId="23" xfId="0" applyFont="1" applyBorder="1" applyAlignment="1">
      <alignment/>
    </xf>
    <xf numFmtId="0" fontId="0" fillId="0" borderId="20" xfId="0" applyBorder="1" applyAlignment="1">
      <alignment wrapText="1"/>
    </xf>
    <xf numFmtId="0" fontId="0" fillId="0" borderId="35" xfId="0" applyBorder="1" applyAlignment="1">
      <alignment wrapText="1"/>
    </xf>
    <xf numFmtId="0" fontId="0" fillId="0" borderId="22" xfId="0" applyBorder="1" applyAlignment="1">
      <alignment/>
    </xf>
    <xf numFmtId="0" fontId="0" fillId="0" borderId="30" xfId="0" applyBorder="1" applyAlignment="1">
      <alignment/>
    </xf>
    <xf numFmtId="0" fontId="14" fillId="0" borderId="26" xfId="0" applyFont="1" applyBorder="1" applyAlignment="1">
      <alignment/>
    </xf>
    <xf numFmtId="0" fontId="14" fillId="0" borderId="22" xfId="0" applyFont="1" applyBorder="1" applyAlignment="1">
      <alignment/>
    </xf>
    <xf numFmtId="0" fontId="14" fillId="0" borderId="30" xfId="0" applyFont="1" applyBorder="1" applyAlignment="1">
      <alignment/>
    </xf>
    <xf numFmtId="0" fontId="14" fillId="34" borderId="11" xfId="0" applyFont="1" applyFill="1" applyBorder="1" applyAlignment="1">
      <alignment/>
    </xf>
    <xf numFmtId="0" fontId="12" fillId="34" borderId="11" xfId="0" applyFont="1" applyFill="1" applyBorder="1" applyAlignment="1">
      <alignment/>
    </xf>
    <xf numFmtId="0" fontId="4" fillId="0" borderId="0" xfId="0" applyFont="1" applyFill="1" applyAlignment="1">
      <alignment/>
    </xf>
    <xf numFmtId="4" fontId="3" fillId="35" borderId="26" xfId="0" applyNumberFormat="1" applyFont="1" applyFill="1" applyBorder="1" applyAlignment="1">
      <alignment/>
    </xf>
    <xf numFmtId="2" fontId="14" fillId="34" borderId="0" xfId="0" applyNumberFormat="1" applyFont="1" applyFill="1" applyBorder="1" applyAlignment="1">
      <alignment/>
    </xf>
    <xf numFmtId="0" fontId="0" fillId="0" borderId="23" xfId="0" applyBorder="1" applyAlignment="1">
      <alignment/>
    </xf>
    <xf numFmtId="0" fontId="4" fillId="35"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4" fontId="3" fillId="35" borderId="11" xfId="0" applyNumberFormat="1" applyFont="1" applyFill="1" applyBorder="1" applyAlignment="1">
      <alignment/>
    </xf>
    <xf numFmtId="1" fontId="4" fillId="0" borderId="11" xfId="0" applyNumberFormat="1" applyFont="1" applyBorder="1" applyAlignment="1" applyProtection="1">
      <alignment horizontal="center"/>
      <protection locked="0"/>
    </xf>
    <xf numFmtId="3" fontId="3" fillId="0" borderId="26" xfId="0" applyNumberFormat="1" applyFont="1" applyBorder="1" applyAlignment="1">
      <alignment horizontal="center"/>
    </xf>
    <xf numFmtId="3" fontId="3" fillId="0" borderId="30" xfId="0" applyNumberFormat="1" applyFont="1" applyBorder="1" applyAlignment="1">
      <alignment horizontal="center"/>
    </xf>
    <xf numFmtId="0" fontId="4" fillId="0" borderId="0" xfId="0" applyFont="1" applyAlignment="1">
      <alignment/>
    </xf>
    <xf numFmtId="0" fontId="4" fillId="0" borderId="26" xfId="56" applyNumberFormat="1" applyFont="1" applyFill="1" applyBorder="1" applyAlignment="1" applyProtection="1">
      <alignment horizontal="left" vertical="center"/>
      <protection locked="0"/>
    </xf>
    <xf numFmtId="0" fontId="4" fillId="0" borderId="22" xfId="56" applyNumberFormat="1" applyFont="1" applyFill="1" applyBorder="1" applyAlignment="1" applyProtection="1">
      <alignment horizontal="left"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vertical="center"/>
      <protection locked="0"/>
    </xf>
    <xf numFmtId="37" fontId="7" fillId="0" borderId="26" xfId="44" applyNumberFormat="1" applyFill="1" applyBorder="1" applyAlignment="1" applyProtection="1">
      <alignment vertical="center"/>
      <protection locked="0"/>
    </xf>
    <xf numFmtId="37" fontId="4" fillId="0" borderId="22" xfId="56" applyNumberFormat="1" applyFont="1" applyFill="1" applyBorder="1" applyAlignment="1" applyProtection="1">
      <alignment vertical="center"/>
      <protection locked="0"/>
    </xf>
    <xf numFmtId="0" fontId="4" fillId="0" borderId="25" xfId="57" applyFont="1" applyFill="1" applyBorder="1" applyAlignment="1" applyProtection="1">
      <alignment vertical="top" wrapText="1"/>
      <protection/>
    </xf>
    <xf numFmtId="0" fontId="4" fillId="0" borderId="21" xfId="0" applyFont="1" applyBorder="1" applyAlignment="1">
      <alignment/>
    </xf>
    <xf numFmtId="0" fontId="4" fillId="0" borderId="20" xfId="0" applyFont="1" applyBorder="1" applyAlignment="1">
      <alignment/>
    </xf>
    <xf numFmtId="0" fontId="4" fillId="0" borderId="23" xfId="0" applyFont="1" applyBorder="1" applyAlignment="1">
      <alignment/>
    </xf>
    <xf numFmtId="0" fontId="4" fillId="0" borderId="0" xfId="0" applyFont="1" applyBorder="1" applyAlignment="1">
      <alignment/>
    </xf>
    <xf numFmtId="0" fontId="4" fillId="0" borderId="2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35" xfId="0" applyFont="1" applyBorder="1" applyAlignment="1">
      <alignment/>
    </xf>
    <xf numFmtId="14" fontId="4" fillId="0" borderId="17" xfId="56" applyNumberFormat="1" applyFont="1" applyFill="1" applyBorder="1" applyAlignment="1" applyProtection="1">
      <alignment horizontal="center" vertical="center"/>
      <protection locked="0"/>
    </xf>
    <xf numFmtId="14" fontId="4" fillId="0" borderId="35" xfId="56" applyNumberFormat="1" applyFont="1" applyFill="1" applyBorder="1" applyAlignment="1" applyProtection="1">
      <alignment horizontal="center" vertical="center"/>
      <protection locked="0"/>
    </xf>
    <xf numFmtId="37" fontId="4" fillId="0" borderId="25" xfId="56" applyNumberFormat="1" applyFont="1" applyFill="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26" xfId="57" applyFont="1" applyFill="1" applyBorder="1" applyAlignment="1" applyProtection="1">
      <alignment vertical="center"/>
      <protection/>
    </xf>
    <xf numFmtId="0" fontId="4" fillId="0" borderId="30" xfId="0" applyFont="1" applyBorder="1" applyAlignment="1">
      <alignment vertical="center"/>
    </xf>
    <xf numFmtId="2" fontId="3" fillId="0" borderId="0" xfId="57" applyNumberFormat="1" applyFont="1" applyFill="1" applyBorder="1" applyAlignment="1" applyProtection="1">
      <alignment vertical="center"/>
      <protection/>
    </xf>
    <xf numFmtId="2" fontId="3" fillId="0" borderId="0" xfId="0" applyNumberFormat="1" applyFont="1" applyAlignment="1">
      <alignment vertical="center"/>
    </xf>
    <xf numFmtId="0" fontId="4" fillId="0" borderId="0" xfId="56" applyFont="1" applyBorder="1" applyAlignment="1" applyProtection="1">
      <alignment horizontal="justify" vertical="top" shrinkToFit="1"/>
      <protection/>
    </xf>
    <xf numFmtId="0" fontId="0" fillId="0" borderId="0" xfId="0" applyAlignment="1">
      <alignment/>
    </xf>
    <xf numFmtId="0" fontId="4" fillId="0" borderId="0" xfId="56" applyFont="1" applyBorder="1" applyAlignment="1" applyProtection="1">
      <alignment horizontal="justify" vertical="top" wrapText="1"/>
      <protection/>
    </xf>
    <xf numFmtId="0" fontId="3" fillId="0" borderId="26" xfId="57" applyFont="1" applyFill="1" applyBorder="1" applyAlignment="1" applyProtection="1">
      <alignment vertical="center"/>
      <protection/>
    </xf>
    <xf numFmtId="0" fontId="4" fillId="0" borderId="22" xfId="0" applyFont="1" applyBorder="1" applyAlignment="1">
      <alignment vertical="center"/>
    </xf>
    <xf numFmtId="0" fontId="3" fillId="0" borderId="0" xfId="56" applyFont="1" applyFill="1" applyBorder="1" applyAlignment="1" applyProtection="1">
      <alignment vertical="center" wrapText="1"/>
      <protection/>
    </xf>
    <xf numFmtId="2" fontId="4" fillId="0" borderId="26" xfId="56" applyNumberFormat="1" applyFont="1" applyFill="1" applyBorder="1" applyAlignment="1" applyProtection="1">
      <alignment vertical="center"/>
      <protection locked="0"/>
    </xf>
    <xf numFmtId="2" fontId="4" fillId="0" borderId="22" xfId="56" applyNumberFormat="1" applyFont="1" applyFill="1" applyBorder="1" applyAlignment="1" applyProtection="1">
      <alignment vertical="center"/>
      <protection locked="0"/>
    </xf>
    <xf numFmtId="2" fontId="4" fillId="0" borderId="22" xfId="0" applyNumberFormat="1" applyFont="1" applyBorder="1" applyAlignment="1" applyProtection="1">
      <alignment vertical="center"/>
      <protection locked="0"/>
    </xf>
    <xf numFmtId="37" fontId="4" fillId="0" borderId="26" xfId="56" applyNumberFormat="1" applyFont="1" applyFill="1" applyBorder="1" applyAlignment="1" applyProtection="1">
      <alignment horizontal="right" vertical="center"/>
      <protection/>
    </xf>
    <xf numFmtId="0" fontId="4" fillId="0" borderId="22"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182" fontId="3" fillId="0" borderId="26" xfId="56" applyNumberFormat="1" applyFont="1" applyFill="1" applyBorder="1" applyAlignment="1" applyProtection="1">
      <alignment horizontal="center" vertical="center"/>
      <protection/>
    </xf>
    <xf numFmtId="182" fontId="4" fillId="0" borderId="30" xfId="0" applyNumberFormat="1" applyFont="1" applyBorder="1" applyAlignment="1" applyProtection="1">
      <alignment horizontal="center" vertical="center"/>
      <protection/>
    </xf>
    <xf numFmtId="14" fontId="4" fillId="0" borderId="0" xfId="57" applyNumberFormat="1" applyFont="1" applyFill="1" applyBorder="1" applyAlignment="1" applyProtection="1">
      <alignment horizontal="center" vertical="center"/>
      <protection/>
    </xf>
    <xf numFmtId="0" fontId="4" fillId="0" borderId="0" xfId="0" applyFont="1" applyBorder="1" applyAlignment="1">
      <alignment horizontal="center"/>
    </xf>
    <xf numFmtId="37" fontId="4" fillId="0" borderId="26" xfId="56" applyNumberFormat="1" applyFont="1" applyFill="1" applyBorder="1" applyAlignment="1" applyProtection="1">
      <alignment vertical="center"/>
      <protection locked="0"/>
    </xf>
    <xf numFmtId="4" fontId="3" fillId="0" borderId="0" xfId="56" applyNumberFormat="1" applyFont="1" applyFill="1" applyBorder="1" applyAlignment="1" applyProtection="1">
      <alignment horizontal="center" vertical="center"/>
      <protection locked="0"/>
    </xf>
    <xf numFmtId="4" fontId="0" fillId="0" borderId="0" xfId="0" applyNumberFormat="1" applyBorder="1" applyAlignment="1">
      <alignment horizontal="center" vertical="center"/>
    </xf>
    <xf numFmtId="3" fontId="16" fillId="0" borderId="0" xfId="0" applyNumberFormat="1" applyFont="1" applyBorder="1" applyAlignment="1">
      <alignment horizontal="center"/>
    </xf>
    <xf numFmtId="3" fontId="3" fillId="0" borderId="0" xfId="0" applyNumberFormat="1" applyFont="1" applyBorder="1" applyAlignment="1">
      <alignment horizontal="center"/>
    </xf>
    <xf numFmtId="0" fontId="4" fillId="0" borderId="22" xfId="56" applyFont="1" applyBorder="1" applyAlignment="1" applyProtection="1">
      <alignment vertical="center"/>
      <protection locked="0"/>
    </xf>
    <xf numFmtId="0" fontId="3" fillId="0" borderId="38" xfId="56" applyFont="1" applyBorder="1" applyAlignment="1" applyProtection="1">
      <alignment vertical="top"/>
      <protection/>
    </xf>
    <xf numFmtId="0" fontId="0" fillId="0" borderId="39" xfId="0" applyBorder="1" applyAlignment="1">
      <alignment/>
    </xf>
    <xf numFmtId="0" fontId="0" fillId="0" borderId="40" xfId="0" applyBorder="1" applyAlignment="1">
      <alignment/>
    </xf>
    <xf numFmtId="2" fontId="3" fillId="0" borderId="26" xfId="57" applyNumberFormat="1" applyFont="1" applyFill="1" applyBorder="1" applyAlignment="1" applyProtection="1">
      <alignment vertical="center"/>
      <protection/>
    </xf>
    <xf numFmtId="2" fontId="4" fillId="0" borderId="22" xfId="0" applyNumberFormat="1" applyFont="1" applyBorder="1" applyAlignment="1">
      <alignment vertical="center"/>
    </xf>
    <xf numFmtId="0" fontId="4" fillId="0" borderId="0" xfId="0" applyFont="1" applyBorder="1" applyAlignment="1">
      <alignment horizontal="center" vertical="center"/>
    </xf>
    <xf numFmtId="0" fontId="3" fillId="0" borderId="0" xfId="57" applyFont="1" applyFill="1" applyBorder="1" applyAlignment="1" applyProtection="1">
      <alignment vertical="center"/>
      <protection/>
    </xf>
    <xf numFmtId="0" fontId="4" fillId="0" borderId="0" xfId="56" applyFont="1" applyBorder="1" applyAlignment="1">
      <alignment/>
      <protection/>
    </xf>
    <xf numFmtId="0" fontId="4" fillId="0" borderId="22" xfId="56" applyNumberFormat="1" applyFont="1" applyBorder="1" applyAlignment="1" applyProtection="1">
      <alignment horizontal="left" vertical="center"/>
      <protection locked="0"/>
    </xf>
    <xf numFmtId="0" fontId="2" fillId="0" borderId="0" xfId="56" applyFont="1" applyBorder="1" applyAlignment="1" applyProtection="1">
      <alignment vertical="center"/>
      <protection/>
    </xf>
    <xf numFmtId="0" fontId="4" fillId="0" borderId="0" xfId="0" applyFont="1" applyAlignment="1" applyProtection="1">
      <alignment/>
      <protection/>
    </xf>
    <xf numFmtId="0" fontId="3" fillId="0" borderId="0" xfId="56" applyFont="1" applyBorder="1" applyAlignment="1" applyProtection="1">
      <alignment/>
      <protection hidden="1"/>
    </xf>
    <xf numFmtId="0" fontId="4" fillId="0" borderId="0" xfId="0" applyFont="1" applyAlignment="1">
      <alignment/>
    </xf>
    <xf numFmtId="0" fontId="4" fillId="0" borderId="0" xfId="56" applyFont="1" applyBorder="1" applyAlignment="1" applyProtection="1">
      <alignment/>
      <protection/>
    </xf>
    <xf numFmtId="14" fontId="4" fillId="0" borderId="26" xfId="56" applyNumberFormat="1" applyFont="1" applyBorder="1" applyAlignment="1" applyProtection="1">
      <alignment/>
      <protection/>
    </xf>
    <xf numFmtId="0" fontId="4" fillId="0" borderId="30" xfId="0" applyFont="1" applyBorder="1" applyAlignment="1" applyProtection="1">
      <alignment/>
      <protection/>
    </xf>
    <xf numFmtId="0" fontId="5" fillId="0" borderId="0" xfId="56" applyFont="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4" fillId="0" borderId="22" xfId="0" applyFont="1" applyBorder="1" applyAlignment="1">
      <alignment/>
    </xf>
    <xf numFmtId="0" fontId="4" fillId="0" borderId="30" xfId="0" applyFont="1" applyBorder="1" applyAlignment="1">
      <alignment/>
    </xf>
    <xf numFmtId="0" fontId="4" fillId="34" borderId="0" xfId="0" applyFont="1" applyFill="1" applyAlignment="1">
      <alignment wrapText="1"/>
    </xf>
    <xf numFmtId="0" fontId="3" fillId="35" borderId="17" xfId="0" applyFont="1" applyFill="1" applyBorder="1" applyAlignment="1">
      <alignment/>
    </xf>
    <xf numFmtId="0" fontId="3" fillId="35" borderId="18" xfId="0" applyFont="1" applyFill="1" applyBorder="1" applyAlignment="1">
      <alignment/>
    </xf>
    <xf numFmtId="0" fontId="0" fillId="0" borderId="35" xfId="0" applyBorder="1" applyAlignment="1">
      <alignment/>
    </xf>
    <xf numFmtId="0" fontId="24" fillId="0" borderId="0" xfId="0" applyNumberFormat="1" applyFont="1" applyBorder="1" applyAlignment="1">
      <alignment/>
    </xf>
    <xf numFmtId="0" fontId="14" fillId="34" borderId="11" xfId="0" applyFont="1" applyFill="1" applyBorder="1" applyAlignment="1">
      <alignment/>
    </xf>
    <xf numFmtId="0" fontId="12" fillId="34" borderId="11" xfId="0" applyFont="1" applyFill="1" applyBorder="1" applyAlignment="1">
      <alignment/>
    </xf>
    <xf numFmtId="0" fontId="4" fillId="0" borderId="11" xfId="0" applyFont="1" applyBorder="1" applyAlignment="1">
      <alignment/>
    </xf>
    <xf numFmtId="0" fontId="24" fillId="0" borderId="0" xfId="0" applyFont="1" applyBorder="1" applyAlignment="1">
      <alignment/>
    </xf>
    <xf numFmtId="0" fontId="0" fillId="0" borderId="0" xfId="0" applyBorder="1" applyAlignment="1">
      <alignment/>
    </xf>
    <xf numFmtId="4" fontId="4" fillId="34" borderId="11" xfId="0" applyNumberFormat="1" applyFont="1" applyFill="1" applyBorder="1" applyAlignment="1" applyProtection="1">
      <alignment horizontal="center"/>
      <protection locked="0"/>
    </xf>
    <xf numFmtId="4" fontId="4" fillId="0" borderId="11" xfId="0" applyNumberFormat="1" applyFont="1" applyBorder="1" applyAlignment="1" applyProtection="1">
      <alignment horizontal="center"/>
      <protection locked="0"/>
    </xf>
    <xf numFmtId="2" fontId="12" fillId="0" borderId="25" xfId="0" applyNumberFormat="1" applyFont="1" applyBorder="1" applyAlignment="1">
      <alignment wrapText="1"/>
    </xf>
    <xf numFmtId="0" fontId="4" fillId="0" borderId="21" xfId="0" applyFont="1" applyBorder="1" applyAlignment="1">
      <alignment wrapText="1"/>
    </xf>
    <xf numFmtId="0" fontId="4" fillId="0" borderId="20" xfId="0"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0" fontId="4" fillId="0" borderId="35" xfId="0" applyFont="1" applyBorder="1" applyAlignment="1">
      <alignment wrapText="1"/>
    </xf>
    <xf numFmtId="0" fontId="3" fillId="35" borderId="26" xfId="0" applyFont="1" applyFill="1" applyBorder="1" applyAlignment="1">
      <alignment/>
    </xf>
    <xf numFmtId="0" fontId="3" fillId="35" borderId="22" xfId="0" applyFont="1" applyFill="1" applyBorder="1" applyAlignment="1">
      <alignment/>
    </xf>
    <xf numFmtId="0" fontId="0" fillId="0" borderId="30" xfId="0" applyBorder="1" applyAlignment="1">
      <alignment/>
    </xf>
    <xf numFmtId="0" fontId="3" fillId="0" borderId="22" xfId="0" applyFont="1" applyBorder="1" applyAlignment="1">
      <alignment/>
    </xf>
    <xf numFmtId="0" fontId="12" fillId="0" borderId="26" xfId="0" applyFont="1" applyBorder="1" applyAlignment="1">
      <alignment wrapText="1"/>
    </xf>
    <xf numFmtId="0" fontId="12" fillId="0" borderId="22" xfId="0" applyFont="1" applyBorder="1" applyAlignment="1">
      <alignment wrapText="1"/>
    </xf>
    <xf numFmtId="0" fontId="12" fillId="0" borderId="30" xfId="0" applyFont="1" applyBorder="1" applyAlignment="1">
      <alignment wrapText="1"/>
    </xf>
    <xf numFmtId="4" fontId="4" fillId="34" borderId="26" xfId="0" applyNumberFormat="1" applyFont="1" applyFill="1" applyBorder="1" applyAlignment="1" applyProtection="1">
      <alignment horizontal="center"/>
      <protection locked="0"/>
    </xf>
    <xf numFmtId="4" fontId="4" fillId="0" borderId="30" xfId="0" applyNumberFormat="1" applyFont="1" applyBorder="1" applyAlignment="1" applyProtection="1">
      <alignment horizontal="center"/>
      <protection locked="0"/>
    </xf>
    <xf numFmtId="0" fontId="24" fillId="0" borderId="0" xfId="0" applyNumberFormat="1" applyFont="1" applyBorder="1" applyAlignment="1">
      <alignment shrinkToFit="1"/>
    </xf>
    <xf numFmtId="0" fontId="3" fillId="0" borderId="26" xfId="0" applyFont="1" applyBorder="1" applyAlignment="1">
      <alignment/>
    </xf>
    <xf numFmtId="0" fontId="14" fillId="34" borderId="26" xfId="0" applyFont="1" applyFill="1" applyBorder="1" applyAlignment="1">
      <alignment/>
    </xf>
    <xf numFmtId="0" fontId="0" fillId="0" borderId="22" xfId="0" applyBorder="1" applyAlignment="1">
      <alignment/>
    </xf>
    <xf numFmtId="0" fontId="3" fillId="0" borderId="11" xfId="0" applyFont="1" applyBorder="1" applyAlignment="1">
      <alignment horizontal="center"/>
    </xf>
    <xf numFmtId="0" fontId="4" fillId="0" borderId="11" xfId="0" applyFont="1" applyBorder="1" applyAlignment="1">
      <alignment horizontal="center"/>
    </xf>
    <xf numFmtId="0" fontId="12" fillId="0" borderId="26" xfId="0" applyFont="1" applyBorder="1" applyAlignment="1">
      <alignment/>
    </xf>
    <xf numFmtId="0" fontId="12" fillId="0" borderId="22" xfId="0" applyFont="1" applyBorder="1" applyAlignment="1">
      <alignment/>
    </xf>
    <xf numFmtId="0" fontId="3" fillId="0" borderId="26" xfId="0" applyFont="1"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14" fillId="0" borderId="26" xfId="0" applyFont="1" applyBorder="1" applyAlignment="1">
      <alignment horizontal="center"/>
    </xf>
    <xf numFmtId="0" fontId="12" fillId="0" borderId="25" xfId="0" applyFont="1" applyBorder="1" applyAlignment="1">
      <alignment/>
    </xf>
    <xf numFmtId="4" fontId="4" fillId="0" borderId="22" xfId="0" applyNumberFormat="1" applyFont="1" applyBorder="1" applyAlignment="1" applyProtection="1">
      <alignment horizontal="center"/>
      <protection locked="0"/>
    </xf>
    <xf numFmtId="0" fontId="14" fillId="0" borderId="26" xfId="0" applyFont="1" applyBorder="1" applyAlignment="1">
      <alignment/>
    </xf>
    <xf numFmtId="0" fontId="12" fillId="0" borderId="26" xfId="0" applyFont="1" applyBorder="1" applyAlignment="1">
      <alignment shrinkToFit="1"/>
    </xf>
    <xf numFmtId="0" fontId="4" fillId="0" borderId="22" xfId="0" applyFont="1" applyBorder="1" applyAlignment="1">
      <alignment shrinkToFit="1"/>
    </xf>
    <xf numFmtId="0" fontId="4" fillId="0" borderId="30" xfId="0" applyFont="1" applyBorder="1" applyAlignment="1">
      <alignment shrinkToFit="1"/>
    </xf>
    <xf numFmtId="0" fontId="3" fillId="0" borderId="30" xfId="0" applyFont="1" applyBorder="1" applyAlignment="1">
      <alignment/>
    </xf>
    <xf numFmtId="0" fontId="4" fillId="0" borderId="26" xfId="0" applyFont="1" applyBorder="1" applyAlignment="1">
      <alignment/>
    </xf>
    <xf numFmtId="0" fontId="3" fillId="0" borderId="11" xfId="0" applyFont="1" applyBorder="1" applyAlignment="1">
      <alignment/>
    </xf>
    <xf numFmtId="0" fontId="3" fillId="0" borderId="26" xfId="0" applyFont="1" applyFill="1" applyBorder="1" applyAlignment="1">
      <alignment/>
    </xf>
    <xf numFmtId="0" fontId="3" fillId="0" borderId="22" xfId="0" applyFont="1" applyFill="1" applyBorder="1" applyAlignment="1">
      <alignment/>
    </xf>
    <xf numFmtId="0" fontId="21" fillId="0" borderId="0" xfId="0" applyFont="1" applyAlignment="1">
      <alignment/>
    </xf>
    <xf numFmtId="0" fontId="14" fillId="34" borderId="26" xfId="0" applyFont="1" applyFill="1" applyBorder="1" applyAlignment="1" applyProtection="1">
      <alignment/>
      <protection/>
    </xf>
    <xf numFmtId="3" fontId="4" fillId="34" borderId="26" xfId="0" applyNumberFormat="1" applyFont="1" applyFill="1" applyBorder="1" applyAlignment="1" applyProtection="1">
      <alignment horizontal="center"/>
      <protection locked="0"/>
    </xf>
    <xf numFmtId="3" fontId="4" fillId="34" borderId="30" xfId="0" applyNumberFormat="1" applyFont="1" applyFill="1" applyBorder="1" applyAlignment="1" applyProtection="1">
      <alignment horizontal="center"/>
      <protection locked="0"/>
    </xf>
    <xf numFmtId="4" fontId="4" fillId="34" borderId="30" xfId="0" applyNumberFormat="1" applyFont="1" applyFill="1" applyBorder="1" applyAlignment="1" applyProtection="1">
      <alignment horizontal="center"/>
      <protection locked="0"/>
    </xf>
    <xf numFmtId="0" fontId="3" fillId="34" borderId="17" xfId="0" applyFont="1" applyFill="1" applyBorder="1" applyAlignment="1">
      <alignment horizontal="center" wrapText="1"/>
    </xf>
    <xf numFmtId="0" fontId="4" fillId="0" borderId="35" xfId="0" applyFont="1" applyBorder="1" applyAlignment="1">
      <alignment horizontal="center" wrapText="1"/>
    </xf>
    <xf numFmtId="0" fontId="16" fillId="0" borderId="0" xfId="0" applyFont="1" applyAlignment="1">
      <alignment/>
    </xf>
    <xf numFmtId="0" fontId="12" fillId="34" borderId="22" xfId="0" applyFont="1" applyFill="1" applyBorder="1" applyAlignment="1">
      <alignment/>
    </xf>
    <xf numFmtId="0" fontId="12" fillId="0" borderId="11" xfId="0" applyFont="1" applyBorder="1" applyAlignment="1">
      <alignment/>
    </xf>
    <xf numFmtId="0" fontId="12" fillId="0" borderId="30" xfId="0" applyFont="1" applyBorder="1" applyAlignment="1">
      <alignment/>
    </xf>
    <xf numFmtId="0" fontId="25" fillId="34" borderId="0" xfId="0" applyFont="1" applyFill="1" applyBorder="1" applyAlignment="1">
      <alignment/>
    </xf>
    <xf numFmtId="0" fontId="25" fillId="0" borderId="0" xfId="0" applyFont="1" applyAlignment="1">
      <alignment/>
    </xf>
    <xf numFmtId="0" fontId="3" fillId="0" borderId="26" xfId="0" applyFont="1" applyBorder="1" applyAlignment="1">
      <alignment horizontal="center" wrapText="1"/>
    </xf>
    <xf numFmtId="0" fontId="4" fillId="0" borderId="30" xfId="0" applyFont="1" applyBorder="1" applyAlignment="1">
      <alignment horizontal="center" wrapText="1"/>
    </xf>
    <xf numFmtId="4" fontId="4" fillId="0" borderId="26" xfId="0" applyNumberFormat="1" applyFont="1" applyFill="1" applyBorder="1" applyAlignment="1" applyProtection="1">
      <alignment horizontal="center"/>
      <protection locked="0"/>
    </xf>
    <xf numFmtId="4" fontId="4" fillId="0" borderId="22" xfId="0" applyNumberFormat="1" applyFont="1" applyFill="1" applyBorder="1" applyAlignment="1" applyProtection="1">
      <alignment horizontal="center"/>
      <protection locked="0"/>
    </xf>
    <xf numFmtId="4" fontId="4" fillId="0" borderId="30" xfId="0" applyNumberFormat="1" applyFont="1" applyFill="1" applyBorder="1" applyAlignment="1" applyProtection="1">
      <alignment horizontal="center"/>
      <protection locked="0"/>
    </xf>
    <xf numFmtId="0" fontId="24" fillId="0" borderId="0" xfId="0" applyFont="1" applyAlignment="1">
      <alignment/>
    </xf>
    <xf numFmtId="0" fontId="15" fillId="0" borderId="0" xfId="0" applyNumberFormat="1" applyFont="1" applyBorder="1" applyAlignment="1">
      <alignment/>
    </xf>
    <xf numFmtId="0" fontId="15" fillId="0" borderId="0" xfId="0" applyFont="1" applyAlignment="1">
      <alignment/>
    </xf>
    <xf numFmtId="0" fontId="3" fillId="0" borderId="23" xfId="0" applyFont="1" applyBorder="1" applyAlignment="1">
      <alignment horizontal="center"/>
    </xf>
    <xf numFmtId="0" fontId="3" fillId="0" borderId="0" xfId="0" applyFont="1" applyBorder="1" applyAlignment="1">
      <alignment horizontal="center"/>
    </xf>
    <xf numFmtId="0" fontId="3" fillId="35" borderId="35" xfId="0" applyFont="1" applyFill="1" applyBorder="1" applyAlignment="1">
      <alignment/>
    </xf>
    <xf numFmtId="0" fontId="4" fillId="0" borderId="0" xfId="0" applyNumberFormat="1" applyFont="1" applyBorder="1" applyAlignment="1">
      <alignment/>
    </xf>
    <xf numFmtId="0" fontId="17" fillId="0" borderId="0" xfId="0" applyNumberFormat="1" applyFont="1" applyBorder="1" applyAlignment="1" applyProtection="1">
      <alignment/>
      <protection/>
    </xf>
    <xf numFmtId="0" fontId="17" fillId="0" borderId="0" xfId="0" applyFont="1" applyAlignment="1" applyProtection="1">
      <alignment/>
      <protection/>
    </xf>
    <xf numFmtId="0" fontId="21" fillId="0" borderId="0" xfId="0" applyNumberFormat="1" applyFont="1" applyBorder="1" applyAlignment="1">
      <alignment/>
    </xf>
    <xf numFmtId="0" fontId="21" fillId="0" borderId="0" xfId="0" applyFont="1" applyBorder="1" applyAlignment="1">
      <alignment/>
    </xf>
    <xf numFmtId="0" fontId="24" fillId="0" borderId="0" xfId="0" applyFont="1" applyBorder="1" applyAlignment="1">
      <alignment shrinkToFit="1"/>
    </xf>
    <xf numFmtId="0" fontId="16" fillId="0" borderId="0" xfId="0" applyFont="1" applyAlignment="1">
      <alignment shrinkToFit="1"/>
    </xf>
    <xf numFmtId="2" fontId="21" fillId="0" borderId="23" xfId="0" applyNumberFormat="1" applyFont="1" applyFill="1" applyBorder="1" applyAlignment="1" applyProtection="1">
      <alignment horizontal="center"/>
      <protection locked="0"/>
    </xf>
    <xf numFmtId="0" fontId="22" fillId="0" borderId="0" xfId="0" applyFont="1" applyFill="1" applyAlignment="1">
      <alignment horizontal="center"/>
    </xf>
    <xf numFmtId="0" fontId="14" fillId="0" borderId="22" xfId="0" applyFont="1" applyBorder="1" applyAlignment="1">
      <alignment/>
    </xf>
    <xf numFmtId="0" fontId="14" fillId="0" borderId="30" xfId="0" applyFont="1" applyBorder="1" applyAlignment="1">
      <alignment/>
    </xf>
    <xf numFmtId="0" fontId="3" fillId="34" borderId="35" xfId="0" applyFont="1" applyFill="1" applyBorder="1" applyAlignment="1">
      <alignment horizontal="center" wrapText="1"/>
    </xf>
    <xf numFmtId="0" fontId="4" fillId="0" borderId="26" xfId="0" applyFont="1" applyFill="1" applyBorder="1" applyAlignment="1" applyProtection="1">
      <alignment horizontal="left"/>
      <protection locked="0"/>
    </xf>
    <xf numFmtId="0" fontId="0" fillId="0" borderId="22" xfId="0" applyBorder="1" applyAlignment="1">
      <alignment horizontal="left"/>
    </xf>
    <xf numFmtId="0" fontId="14" fillId="34" borderId="26" xfId="0" applyFont="1" applyFill="1" applyBorder="1" applyAlignment="1">
      <alignment shrinkToFit="1"/>
    </xf>
    <xf numFmtId="0" fontId="0" fillId="0" borderId="22" xfId="0" applyBorder="1" applyAlignment="1">
      <alignment shrinkToFit="1"/>
    </xf>
    <xf numFmtId="0" fontId="0" fillId="0" borderId="30" xfId="0" applyBorder="1" applyAlignment="1">
      <alignment shrinkToFit="1"/>
    </xf>
    <xf numFmtId="0" fontId="14" fillId="34" borderId="26" xfId="0" applyFont="1" applyFill="1" applyBorder="1" applyAlignment="1" applyProtection="1">
      <alignment shrinkToFit="1"/>
      <protection/>
    </xf>
    <xf numFmtId="0" fontId="14" fillId="34" borderId="25" xfId="0" applyFont="1" applyFill="1" applyBorder="1" applyAlignment="1" applyProtection="1">
      <alignment shrinkToFit="1"/>
      <protection/>
    </xf>
    <xf numFmtId="0" fontId="0" fillId="0" borderId="21" xfId="0" applyBorder="1" applyAlignment="1">
      <alignment shrinkToFit="1"/>
    </xf>
    <xf numFmtId="0" fontId="0" fillId="0" borderId="17" xfId="0" applyBorder="1" applyAlignment="1">
      <alignment shrinkToFit="1"/>
    </xf>
    <xf numFmtId="0" fontId="0" fillId="0" borderId="18" xfId="0" applyBorder="1" applyAlignment="1">
      <alignment shrinkToFit="1"/>
    </xf>
    <xf numFmtId="0" fontId="3" fillId="0" borderId="41" xfId="0" applyFont="1" applyBorder="1" applyAlignment="1">
      <alignment horizontal="center" wrapText="1"/>
    </xf>
    <xf numFmtId="0" fontId="4" fillId="0" borderId="42" xfId="0" applyFont="1" applyBorder="1" applyAlignment="1">
      <alignment horizontal="center"/>
    </xf>
    <xf numFmtId="0" fontId="4"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10Nnacalculatieformulier GGZ 2006 versie 060724" xfId="56"/>
    <cellStyle name="Standaard_Concept nac 2004 ent II" xfId="57"/>
    <cellStyle name="Tabelstandaard Totaal_10Nnacalculatieformulier GGZ 2006 versie 060724" xfId="58"/>
    <cellStyle name="Titel" xfId="59"/>
    <cellStyle name="Totaal" xfId="60"/>
    <cellStyle name="Uitvoer" xfId="61"/>
    <cellStyle name="Currency" xfId="62"/>
    <cellStyle name="Currency [0]" xfId="63"/>
    <cellStyle name="Verklarende tekst" xfId="64"/>
    <cellStyle name="Waarschuwingstekst" xfId="65"/>
  </cellStyles>
  <dxfs count="7">
    <dxf>
      <fill>
        <patternFill patternType="none">
          <bgColor indexed="65"/>
        </patternFill>
      </fill>
    </dxf>
    <dxf>
      <fill>
        <patternFill>
          <bgColor indexed="45"/>
        </patternFill>
      </fill>
    </dxf>
    <dxf>
      <fill>
        <patternFill>
          <bgColor indexed="51"/>
        </patternFill>
      </fill>
    </dxf>
    <dxf>
      <fill>
        <patternFill>
          <bgColor indexed="9"/>
        </patternFill>
      </fill>
    </dxf>
    <dxf>
      <fill>
        <patternFill>
          <bgColor indexed="47"/>
        </patternFill>
      </fill>
    </dxf>
    <dxf>
      <fill>
        <patternFill>
          <bgColor indexed="45"/>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14</xdr:row>
      <xdr:rowOff>47625</xdr:rowOff>
    </xdr:from>
    <xdr:to>
      <xdr:col>2</xdr:col>
      <xdr:colOff>171450</xdr:colOff>
      <xdr:row>14</xdr:row>
      <xdr:rowOff>123825</xdr:rowOff>
    </xdr:to>
    <xdr:sp>
      <xdr:nvSpPr>
        <xdr:cNvPr id="1" name="Rectangle 2"/>
        <xdr:cNvSpPr>
          <a:spLocks/>
        </xdr:cNvSpPr>
      </xdr:nvSpPr>
      <xdr:spPr>
        <a:xfrm>
          <a:off x="1276350" y="22288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10</xdr:row>
      <xdr:rowOff>142875</xdr:rowOff>
    </xdr:from>
    <xdr:to>
      <xdr:col>2</xdr:col>
      <xdr:colOff>180975</xdr:colOff>
      <xdr:row>11</xdr:row>
      <xdr:rowOff>57150</xdr:rowOff>
    </xdr:to>
    <xdr:sp>
      <xdr:nvSpPr>
        <xdr:cNvPr id="2" name="Rectangle 3"/>
        <xdr:cNvSpPr>
          <a:spLocks/>
        </xdr:cNvSpPr>
      </xdr:nvSpPr>
      <xdr:spPr>
        <a:xfrm>
          <a:off x="1285875" y="16764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0</xdr:colOff>
      <xdr:row>3</xdr:row>
      <xdr:rowOff>0</xdr:rowOff>
    </xdr:from>
    <xdr:to>
      <xdr:col>17</xdr:col>
      <xdr:colOff>457200</xdr:colOff>
      <xdr:row>8</xdr:row>
      <xdr:rowOff>76200</xdr:rowOff>
    </xdr:to>
    <xdr:pic>
      <xdr:nvPicPr>
        <xdr:cNvPr id="3" name="Picture 20"/>
        <xdr:cNvPicPr preferRelativeResize="1">
          <a:picLocks noChangeAspect="1"/>
        </xdr:cNvPicPr>
      </xdr:nvPicPr>
      <xdr:blipFill>
        <a:blip r:embed="rId1"/>
        <a:stretch>
          <a:fillRect/>
        </a:stretch>
      </xdr:blipFill>
      <xdr:spPr>
        <a:xfrm>
          <a:off x="9344025" y="323850"/>
          <a:ext cx="190500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are\Algemeen\Beoordeling\VV\2008\Nacalculatie\Nacalculatieformulie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Voorblad"/>
      <sheetName val="Tijdsbesteding"/>
      <sheetName val="Inhoudsopgave"/>
      <sheetName val="Toelichting"/>
      <sheetName val="Aanvaardbare kosten"/>
      <sheetName val="Lokaal overleg"/>
      <sheetName val="Vragenlijst"/>
    </sheetNames>
    <sheetDataSet>
      <sheetData sheetId="0">
        <row r="4">
          <cell r="B4">
            <v>3633</v>
          </cell>
          <cell r="C4" t="str">
            <v>NBON</v>
          </cell>
          <cell r="D4" t="str">
            <v>*mPP</v>
          </cell>
          <cell r="E4" t="str">
            <v>Maatschap voor Psychologie en Psychiatrie</v>
          </cell>
          <cell r="F4" t="str">
            <v>BEEK LB</v>
          </cell>
          <cell r="H4">
            <v>3300</v>
          </cell>
          <cell r="I4">
            <v>0</v>
          </cell>
          <cell r="J4">
            <v>0</v>
          </cell>
          <cell r="K4">
            <v>38353</v>
          </cell>
          <cell r="L4">
            <v>39083</v>
          </cell>
          <cell r="N4">
            <v>3010</v>
          </cell>
          <cell r="O4" t="str">
            <v>Zorgkantoor Groningen</v>
          </cell>
          <cell r="P4" t="str">
            <v>GRONINGEN</v>
          </cell>
        </row>
        <row r="5">
          <cell r="B5">
            <v>3635</v>
          </cell>
          <cell r="C5" t="str">
            <v>CSTS</v>
          </cell>
          <cell r="D5" t="str">
            <v>De Schuilplaats</v>
          </cell>
          <cell r="E5" t="str">
            <v>Stichting Evangelisch begeleidingscentrum (EBC)</v>
          </cell>
          <cell r="F5" t="str">
            <v>'T HARDE</v>
          </cell>
          <cell r="G5" t="str">
            <v>0252-637230</v>
          </cell>
          <cell r="H5">
            <v>3040</v>
          </cell>
          <cell r="I5">
            <v>0</v>
          </cell>
          <cell r="J5">
            <v>0</v>
          </cell>
          <cell r="K5">
            <v>38353</v>
          </cell>
          <cell r="N5">
            <v>3020</v>
          </cell>
          <cell r="O5" t="str">
            <v>Zorgkantoor Friesland</v>
          </cell>
          <cell r="P5" t="str">
            <v>LEEUWARDEN</v>
          </cell>
        </row>
        <row r="6">
          <cell r="B6">
            <v>3636</v>
          </cell>
          <cell r="C6" t="str">
            <v>NBON</v>
          </cell>
          <cell r="D6" t="str">
            <v>Opvangcentrum Purmerend</v>
          </cell>
          <cell r="E6" t="str">
            <v>Stichting Algemeen Opvangcentrum Purmerend</v>
          </cell>
          <cell r="F6" t="str">
            <v>PURMEREND</v>
          </cell>
          <cell r="H6">
            <v>3140</v>
          </cell>
          <cell r="I6">
            <v>0</v>
          </cell>
          <cell r="J6">
            <v>0</v>
          </cell>
          <cell r="K6">
            <v>38353</v>
          </cell>
          <cell r="N6">
            <v>3030</v>
          </cell>
          <cell r="O6" t="str">
            <v>Zorgkantoor Drenthe</v>
          </cell>
          <cell r="P6" t="str">
            <v>ZWOLLE</v>
          </cell>
        </row>
        <row r="7">
          <cell r="B7">
            <v>3637</v>
          </cell>
          <cell r="C7" t="str">
            <v>JFLT</v>
          </cell>
          <cell r="D7" t="str">
            <v>Stichting Hera</v>
          </cell>
          <cell r="E7" t="str">
            <v>Stichting Hera</v>
          </cell>
          <cell r="F7" t="str">
            <v>ARNHEM</v>
          </cell>
          <cell r="G7" t="str">
            <v>026-3525810</v>
          </cell>
          <cell r="H7">
            <v>3070</v>
          </cell>
          <cell r="I7">
            <v>0</v>
          </cell>
          <cell r="J7">
            <v>0</v>
          </cell>
          <cell r="K7">
            <v>38353</v>
          </cell>
          <cell r="N7">
            <v>3040</v>
          </cell>
          <cell r="O7" t="str">
            <v>Zorgkantoor Zwolle</v>
          </cell>
          <cell r="P7" t="str">
            <v>ZWOLLE</v>
          </cell>
        </row>
        <row r="8">
          <cell r="B8">
            <v>3638</v>
          </cell>
          <cell r="C8" t="str">
            <v>HVEN</v>
          </cell>
          <cell r="D8" t="str">
            <v>Vrouwenopvang Amsterdam Flevoland</v>
          </cell>
          <cell r="E8" t="str">
            <v>Vrouwenopvang Amsterdam Flevoland</v>
          </cell>
          <cell r="F8" t="str">
            <v>AMSTERDAM</v>
          </cell>
          <cell r="G8" t="str">
            <v>020-5210150</v>
          </cell>
          <cell r="H8">
            <v>3150</v>
          </cell>
          <cell r="I8">
            <v>0</v>
          </cell>
          <cell r="J8">
            <v>0</v>
          </cell>
          <cell r="K8">
            <v>38353</v>
          </cell>
          <cell r="N8">
            <v>3050</v>
          </cell>
          <cell r="O8" t="str">
            <v>Zorgkantoor Twente</v>
          </cell>
          <cell r="P8" t="str">
            <v>ENSCHEDE</v>
          </cell>
        </row>
        <row r="9">
          <cell r="B9">
            <v>3639</v>
          </cell>
          <cell r="C9" t="str">
            <v>EWAS</v>
          </cell>
          <cell r="D9" t="str">
            <v>Noenes Have</v>
          </cell>
          <cell r="E9" t="str">
            <v>Stichting Noenes Have</v>
          </cell>
          <cell r="F9" t="str">
            <v>HAAREN</v>
          </cell>
          <cell r="H9">
            <v>3280</v>
          </cell>
          <cell r="I9">
            <v>0</v>
          </cell>
          <cell r="J9">
            <v>0</v>
          </cell>
          <cell r="K9">
            <v>38353</v>
          </cell>
          <cell r="N9">
            <v>3060</v>
          </cell>
          <cell r="O9" t="str">
            <v>Zorgkantoor Apeldoorn Zutphen e.o. (AGIS Zorgverzekeringen)</v>
          </cell>
          <cell r="P9" t="str">
            <v>AMERSFOORT</v>
          </cell>
        </row>
        <row r="10">
          <cell r="B10">
            <v>3645</v>
          </cell>
          <cell r="C10" t="str">
            <v>MSTN</v>
          </cell>
          <cell r="D10" t="str">
            <v>Vrouwenopvang Overijssel</v>
          </cell>
          <cell r="E10" t="str">
            <v>Stichting Vrouwenopvang Overijssel</v>
          </cell>
          <cell r="F10" t="str">
            <v>ZWOLLE</v>
          </cell>
          <cell r="H10">
            <v>3040</v>
          </cell>
          <cell r="I10">
            <v>0</v>
          </cell>
          <cell r="J10">
            <v>0</v>
          </cell>
          <cell r="K10">
            <v>38353</v>
          </cell>
          <cell r="N10">
            <v>3061</v>
          </cell>
          <cell r="O10" t="str">
            <v>Zorgkantoor Midden IJssel</v>
          </cell>
          <cell r="P10" t="str">
            <v>DEVENTER</v>
          </cell>
        </row>
        <row r="11">
          <cell r="B11">
            <v>3646</v>
          </cell>
          <cell r="C11" t="str">
            <v>MNIS</v>
          </cell>
          <cell r="D11" t="str">
            <v>Doortocht</v>
          </cell>
          <cell r="E11" t="str">
            <v>Stichting Doortocht</v>
          </cell>
          <cell r="F11" t="str">
            <v>VENLO</v>
          </cell>
          <cell r="H11">
            <v>3300</v>
          </cell>
          <cell r="I11">
            <v>0</v>
          </cell>
          <cell r="J11">
            <v>0</v>
          </cell>
          <cell r="K11">
            <v>38353</v>
          </cell>
          <cell r="N11">
            <v>3070</v>
          </cell>
          <cell r="O11" t="str">
            <v>Zorgkantoor Arnhem</v>
          </cell>
          <cell r="P11" t="str">
            <v>ENSCHEDE</v>
          </cell>
        </row>
        <row r="12">
          <cell r="B12">
            <v>3652</v>
          </cell>
          <cell r="C12" t="str">
            <v>ZKAN</v>
          </cell>
          <cell r="D12" t="str">
            <v>ArosA, vrouwenopvang Rotterdam</v>
          </cell>
          <cell r="E12" t="str">
            <v>Stichting ArosA</v>
          </cell>
          <cell r="F12" t="str">
            <v>ROTTERDAM</v>
          </cell>
          <cell r="G12" t="str">
            <v>010-4769044</v>
          </cell>
          <cell r="H12">
            <v>3210</v>
          </cell>
          <cell r="I12">
            <v>0</v>
          </cell>
          <cell r="J12">
            <v>0</v>
          </cell>
          <cell r="K12">
            <v>38353</v>
          </cell>
          <cell r="N12">
            <v>3080</v>
          </cell>
          <cell r="O12" t="str">
            <v>Zorgkantoor Nijmegen</v>
          </cell>
          <cell r="P12" t="str">
            <v>NIJMEGEN</v>
          </cell>
        </row>
        <row r="13">
          <cell r="B13">
            <v>8320</v>
          </cell>
          <cell r="C13" t="str">
            <v>JFLT</v>
          </cell>
          <cell r="D13" t="str">
            <v>Stichting Welzijn</v>
          </cell>
          <cell r="E13" t="str">
            <v>Stichting Welzijn</v>
          </cell>
          <cell r="F13" t="str">
            <v>BAEXEM</v>
          </cell>
          <cell r="G13" t="str">
            <v>0475-453033</v>
          </cell>
          <cell r="H13">
            <v>3300</v>
          </cell>
          <cell r="I13">
            <v>0</v>
          </cell>
          <cell r="J13">
            <v>0</v>
          </cell>
          <cell r="K13">
            <v>38353</v>
          </cell>
          <cell r="N13">
            <v>3090</v>
          </cell>
          <cell r="O13" t="str">
            <v>Zorgkantoor Utrecht (AGIS Zorgverzekeringen)</v>
          </cell>
          <cell r="P13" t="str">
            <v>AMERSFOORT</v>
          </cell>
        </row>
        <row r="14">
          <cell r="B14">
            <v>8321</v>
          </cell>
          <cell r="C14" t="str">
            <v>FPOL</v>
          </cell>
          <cell r="D14" t="str">
            <v>Maatschappelijke en Vrouwenopvang 's-Hertogenbosch</v>
          </cell>
          <cell r="E14" t="str">
            <v>Stichting Maatschappelijke en Vrouwenopvang 's-Hertogenbosch e.o.</v>
          </cell>
          <cell r="F14" t="str">
            <v>'S-HERTOGENBOSCH</v>
          </cell>
          <cell r="G14" t="str">
            <v>073-6375888</v>
          </cell>
          <cell r="H14">
            <v>3280</v>
          </cell>
          <cell r="I14">
            <v>0</v>
          </cell>
          <cell r="J14">
            <v>0</v>
          </cell>
          <cell r="K14">
            <v>38353</v>
          </cell>
          <cell r="N14">
            <v>3100</v>
          </cell>
          <cell r="O14" t="str">
            <v>Zorgkantoor Flevoland</v>
          </cell>
          <cell r="P14" t="str">
            <v>ZWOLLE</v>
          </cell>
        </row>
        <row r="15">
          <cell r="B15">
            <v>8322</v>
          </cell>
          <cell r="C15" t="str">
            <v>GKOK</v>
          </cell>
          <cell r="D15" t="str">
            <v>De Kruidenhoeve</v>
          </cell>
          <cell r="E15" t="str">
            <v>De Kruidenhoeve</v>
          </cell>
          <cell r="F15" t="str">
            <v>MILHEEZE</v>
          </cell>
          <cell r="H15">
            <v>3290</v>
          </cell>
          <cell r="I15">
            <v>0</v>
          </cell>
          <cell r="J15">
            <v>0</v>
          </cell>
          <cell r="K15">
            <v>38353</v>
          </cell>
          <cell r="N15">
            <v>3101</v>
          </cell>
          <cell r="O15" t="str">
            <v>Zorgkantoor Flevoland (AGIS Zorgverzekeringen)</v>
          </cell>
          <cell r="P15" t="str">
            <v>AMERSFOORT</v>
          </cell>
        </row>
        <row r="16">
          <cell r="B16">
            <v>8323</v>
          </cell>
          <cell r="C16" t="str">
            <v>EWAS</v>
          </cell>
          <cell r="D16" t="str">
            <v>#Ikos, praktijk voor psychologische hulpverlening</v>
          </cell>
          <cell r="E16" t="str">
            <v>Ikos, praktijk voor psychologische hulpverlening</v>
          </cell>
          <cell r="F16" t="str">
            <v>HARDERWIJK</v>
          </cell>
          <cell r="G16" t="str">
            <v>0341-432832</v>
          </cell>
          <cell r="H16">
            <v>3040</v>
          </cell>
          <cell r="I16">
            <v>0</v>
          </cell>
          <cell r="J16">
            <v>0</v>
          </cell>
          <cell r="K16">
            <v>38353</v>
          </cell>
          <cell r="N16">
            <v>3110</v>
          </cell>
          <cell r="O16" t="str">
            <v>Zorgkantoor 't Gooi (AGIS Zorgverzekeringen)</v>
          </cell>
          <cell r="P16" t="str">
            <v>AMERSFOORT</v>
          </cell>
        </row>
        <row r="17">
          <cell r="B17">
            <v>8324</v>
          </cell>
          <cell r="C17" t="str">
            <v>JFLT</v>
          </cell>
          <cell r="D17" t="str">
            <v>Vrouwenopvang Utrecht</v>
          </cell>
          <cell r="E17" t="str">
            <v>Stichting Vrouwenopvang Utrecht</v>
          </cell>
          <cell r="F17" t="str">
            <v>UTRECHT</v>
          </cell>
          <cell r="H17">
            <v>3090</v>
          </cell>
          <cell r="I17">
            <v>0</v>
          </cell>
          <cell r="J17">
            <v>0</v>
          </cell>
          <cell r="K17">
            <v>38353</v>
          </cell>
          <cell r="N17">
            <v>3120</v>
          </cell>
          <cell r="O17" t="str">
            <v>Zorgkantoor Noord-Holland Noord</v>
          </cell>
          <cell r="P17" t="str">
            <v>ALKMAAR</v>
          </cell>
        </row>
        <row r="18">
          <cell r="B18">
            <v>8325</v>
          </cell>
          <cell r="C18" t="str">
            <v>GKOK</v>
          </cell>
          <cell r="D18" t="str">
            <v>TBA Zorg BV</v>
          </cell>
          <cell r="E18" t="str">
            <v>TBA Zorg BV</v>
          </cell>
          <cell r="F18" t="str">
            <v>WAALRE</v>
          </cell>
          <cell r="H18">
            <v>3290</v>
          </cell>
          <cell r="I18">
            <v>0</v>
          </cell>
          <cell r="J18">
            <v>0</v>
          </cell>
          <cell r="K18">
            <v>38353</v>
          </cell>
          <cell r="N18">
            <v>3130</v>
          </cell>
          <cell r="O18" t="str">
            <v>Zorgkantoor Kennemerland</v>
          </cell>
          <cell r="P18" t="str">
            <v>ZWOLLE</v>
          </cell>
        </row>
        <row r="19">
          <cell r="B19">
            <v>8326</v>
          </cell>
          <cell r="C19" t="str">
            <v>ZKAN</v>
          </cell>
          <cell r="D19" t="str">
            <v>Ambulante Thuis Zorg BV</v>
          </cell>
          <cell r="E19" t="str">
            <v>Ambulante Thuis Zorg BV</v>
          </cell>
          <cell r="F19" t="str">
            <v>HEERLEN</v>
          </cell>
          <cell r="G19" t="str">
            <v>045-5610855</v>
          </cell>
          <cell r="H19">
            <v>3310</v>
          </cell>
          <cell r="I19">
            <v>0</v>
          </cell>
          <cell r="J19">
            <v>0</v>
          </cell>
          <cell r="K19">
            <v>38353</v>
          </cell>
          <cell r="N19">
            <v>3140</v>
          </cell>
          <cell r="O19" t="str">
            <v>Zorgkantoor Zaanstreek/Waterland</v>
          </cell>
          <cell r="P19" t="str">
            <v>ZWOLLE</v>
          </cell>
        </row>
        <row r="20">
          <cell r="B20">
            <v>8319</v>
          </cell>
          <cell r="C20" t="str">
            <v>GKOK</v>
          </cell>
          <cell r="D20" t="str">
            <v>Stichting Rijn en IJssel</v>
          </cell>
          <cell r="E20" t="str">
            <v>Stichting Rijn en IJssel</v>
          </cell>
          <cell r="F20" t="str">
            <v>LAAG KEPPEL</v>
          </cell>
          <cell r="G20" t="str">
            <v>0314-380799</v>
          </cell>
          <cell r="H20">
            <v>3070</v>
          </cell>
          <cell r="I20">
            <v>0</v>
          </cell>
          <cell r="J20">
            <v>0</v>
          </cell>
          <cell r="K20">
            <v>38353</v>
          </cell>
          <cell r="N20">
            <v>3150</v>
          </cell>
          <cell r="O20" t="str">
            <v>Zorgkantoor Amsterdam (AGIS Zorgverzekeringen)</v>
          </cell>
          <cell r="P20" t="str">
            <v>AMERSFOORT</v>
          </cell>
        </row>
        <row r="21">
          <cell r="B21">
            <v>8327</v>
          </cell>
          <cell r="C21" t="str">
            <v>PERP</v>
          </cell>
          <cell r="D21" t="str">
            <v>Vrouwenopvang Zaanstreek</v>
          </cell>
          <cell r="E21" t="str">
            <v>Vrouwenopvang Zaanstreek</v>
          </cell>
          <cell r="F21" t="str">
            <v>ZAANDAM</v>
          </cell>
          <cell r="G21" t="str">
            <v>020-5210150</v>
          </cell>
          <cell r="H21">
            <v>3140</v>
          </cell>
          <cell r="I21">
            <v>0</v>
          </cell>
          <cell r="J21">
            <v>0</v>
          </cell>
          <cell r="K21">
            <v>38353</v>
          </cell>
          <cell r="N21">
            <v>3160</v>
          </cell>
          <cell r="O21" t="str">
            <v>Zorgkantoor Amstelland en De Meerlanden</v>
          </cell>
          <cell r="P21" t="str">
            <v>LEIDEN</v>
          </cell>
        </row>
        <row r="22">
          <cell r="B22">
            <v>8318</v>
          </cell>
          <cell r="C22" t="str">
            <v>GKOK</v>
          </cell>
          <cell r="D22" t="str">
            <v>Maria-Oord</v>
          </cell>
          <cell r="E22" t="str">
            <v>Stichting Maria-Oord</v>
          </cell>
          <cell r="F22" t="str">
            <v>DONGEN</v>
          </cell>
          <cell r="G22" t="str">
            <v>0162-381100</v>
          </cell>
          <cell r="H22">
            <v>3270</v>
          </cell>
          <cell r="I22">
            <v>0</v>
          </cell>
          <cell r="J22">
            <v>0</v>
          </cell>
          <cell r="K22">
            <v>38353</v>
          </cell>
          <cell r="L22">
            <v>38718</v>
          </cell>
          <cell r="N22">
            <v>3170</v>
          </cell>
          <cell r="O22" t="str">
            <v>Zorgkantoor Zuid-Holland Noord</v>
          </cell>
          <cell r="P22" t="str">
            <v>LEIDEN</v>
          </cell>
        </row>
        <row r="23">
          <cell r="B23">
            <v>8328</v>
          </cell>
          <cell r="C23" t="str">
            <v>RKLR</v>
          </cell>
          <cell r="D23" t="str">
            <v>Vrouwenopvang Zuid-Holland</v>
          </cell>
          <cell r="E23" t="str">
            <v>Stichting Vrouwenopvang Zuid-Holland</v>
          </cell>
          <cell r="F23" t="str">
            <v>DELFT</v>
          </cell>
          <cell r="G23" t="str">
            <v>015-2126511</v>
          </cell>
          <cell r="H23">
            <v>3190</v>
          </cell>
          <cell r="I23">
            <v>0</v>
          </cell>
          <cell r="J23">
            <v>0</v>
          </cell>
          <cell r="K23">
            <v>38353</v>
          </cell>
          <cell r="N23">
            <v>3180</v>
          </cell>
          <cell r="O23" t="str">
            <v>Zorgkantoor Haaglanden</v>
          </cell>
          <cell r="P23" t="str">
            <v>'S-GRAVENHAGE</v>
          </cell>
        </row>
        <row r="24">
          <cell r="B24">
            <v>8329</v>
          </cell>
          <cell r="C24" t="str">
            <v>EWAS</v>
          </cell>
          <cell r="D24" t="str">
            <v>*Expert, Zorg- en Adviesbureau</v>
          </cell>
          <cell r="E24" t="str">
            <v>Expert, Zorg- en Adviesbureau</v>
          </cell>
          <cell r="F24" t="str">
            <v>VEENDAM</v>
          </cell>
          <cell r="H24">
            <v>3010</v>
          </cell>
          <cell r="I24">
            <v>0</v>
          </cell>
          <cell r="J24">
            <v>0</v>
          </cell>
          <cell r="K24">
            <v>38353</v>
          </cell>
          <cell r="L24">
            <v>39083</v>
          </cell>
          <cell r="N24">
            <v>3190</v>
          </cell>
          <cell r="O24" t="str">
            <v>Zorgkantoor Delft Westland Oostland</v>
          </cell>
          <cell r="P24" t="str">
            <v>SCHIEDAM</v>
          </cell>
        </row>
        <row r="25">
          <cell r="B25">
            <v>8330</v>
          </cell>
          <cell r="C25" t="str">
            <v>LDYK</v>
          </cell>
          <cell r="D25" t="str">
            <v>*Triton</v>
          </cell>
          <cell r="E25" t="str">
            <v>Stichting Triton p/a Rensen Advocaten</v>
          </cell>
          <cell r="F25" t="str">
            <v>DEN HELDER</v>
          </cell>
          <cell r="H25">
            <v>3120</v>
          </cell>
          <cell r="I25">
            <v>0</v>
          </cell>
          <cell r="J25">
            <v>0</v>
          </cell>
          <cell r="K25">
            <v>38353</v>
          </cell>
          <cell r="N25">
            <v>3200</v>
          </cell>
          <cell r="O25" t="str">
            <v>Zorgkantoor Midden-Holland</v>
          </cell>
          <cell r="P25" t="str">
            <v>GORINCHEM</v>
          </cell>
        </row>
        <row r="26">
          <cell r="B26">
            <v>8331</v>
          </cell>
          <cell r="C26" t="str">
            <v>CWIT</v>
          </cell>
          <cell r="D26" t="str">
            <v>Landbouw en Zorgboerderij Erve Meyerinkbroek</v>
          </cell>
          <cell r="E26" t="str">
            <v>Landbouw en Zorgboerderij Erve Meyerinkbroek</v>
          </cell>
          <cell r="F26" t="str">
            <v>HAAKSBERGEN</v>
          </cell>
          <cell r="G26" t="str">
            <v>074-3575311</v>
          </cell>
          <cell r="H26">
            <v>3050</v>
          </cell>
          <cell r="I26">
            <v>0</v>
          </cell>
          <cell r="J26">
            <v>0</v>
          </cell>
          <cell r="K26">
            <v>38353</v>
          </cell>
          <cell r="N26">
            <v>3210</v>
          </cell>
          <cell r="O26" t="str">
            <v>Zorgkantoor Rotterdam</v>
          </cell>
          <cell r="P26" t="str">
            <v>ZWOLLE</v>
          </cell>
        </row>
        <row r="27">
          <cell r="B27">
            <v>8332</v>
          </cell>
          <cell r="C27" t="str">
            <v>GKOK</v>
          </cell>
          <cell r="D27" t="str">
            <v>Zorgboerderij voor ouderen Erve Knippert</v>
          </cell>
          <cell r="E27" t="str">
            <v>Zorgboerderij voor ouderen Erve Knippert</v>
          </cell>
          <cell r="F27" t="str">
            <v>HAAKSBERGEN</v>
          </cell>
          <cell r="H27">
            <v>3050</v>
          </cell>
          <cell r="I27">
            <v>0</v>
          </cell>
          <cell r="J27">
            <v>0</v>
          </cell>
          <cell r="K27">
            <v>38353</v>
          </cell>
          <cell r="N27">
            <v>3220</v>
          </cell>
          <cell r="O27" t="str">
            <v>Zorgkantoor Nieuwe Waterweg Noord</v>
          </cell>
          <cell r="P27" t="str">
            <v>SCHIEDAM</v>
          </cell>
        </row>
        <row r="28">
          <cell r="B28">
            <v>8333</v>
          </cell>
          <cell r="C28" t="str">
            <v>MSTN</v>
          </cell>
          <cell r="D28" t="str">
            <v>Hulpvaardig</v>
          </cell>
          <cell r="E28" t="str">
            <v>Stichting Hulpvaardig</v>
          </cell>
          <cell r="F28" t="str">
            <v>NIBBIXWOUD</v>
          </cell>
          <cell r="H28">
            <v>3120</v>
          </cell>
          <cell r="I28">
            <v>0</v>
          </cell>
          <cell r="J28">
            <v>0</v>
          </cell>
          <cell r="K28">
            <v>38353</v>
          </cell>
          <cell r="N28">
            <v>3230</v>
          </cell>
          <cell r="O28" t="str">
            <v>Zorgkantoor Zuid-Hollandse Eilanden</v>
          </cell>
          <cell r="P28" t="str">
            <v>BREDA</v>
          </cell>
        </row>
        <row r="29">
          <cell r="B29">
            <v>8334</v>
          </cell>
          <cell r="C29" t="str">
            <v>ISCS</v>
          </cell>
          <cell r="D29" t="str">
            <v>Vrouwenopvang Haarlem</v>
          </cell>
          <cell r="E29" t="str">
            <v>Vrouwenopvang Haarlem</v>
          </cell>
          <cell r="F29" t="str">
            <v>HAARLEM</v>
          </cell>
          <cell r="G29" t="str">
            <v>020-5210150</v>
          </cell>
          <cell r="H29">
            <v>3130</v>
          </cell>
          <cell r="I29">
            <v>0</v>
          </cell>
          <cell r="J29">
            <v>0</v>
          </cell>
          <cell r="K29">
            <v>38353</v>
          </cell>
          <cell r="N29">
            <v>3240</v>
          </cell>
          <cell r="O29" t="str">
            <v>Zorgkantoor Waardenland</v>
          </cell>
          <cell r="P29" t="str">
            <v>GORINCHEM</v>
          </cell>
        </row>
        <row r="30">
          <cell r="B30">
            <v>8335</v>
          </cell>
          <cell r="C30" t="str">
            <v>JSTR</v>
          </cell>
          <cell r="D30" t="str">
            <v>/Blijf van mijn Lijf IJmond</v>
          </cell>
          <cell r="E30" t="str">
            <v>Stichting Blijf van mijn Lijf IJmond</v>
          </cell>
          <cell r="F30" t="str">
            <v>BEVERWIJK</v>
          </cell>
          <cell r="G30" t="str">
            <v>0251-242627</v>
          </cell>
          <cell r="H30">
            <v>3130</v>
          </cell>
          <cell r="I30">
            <v>0</v>
          </cell>
          <cell r="J30">
            <v>0</v>
          </cell>
          <cell r="K30">
            <v>38353</v>
          </cell>
          <cell r="N30">
            <v>3250</v>
          </cell>
          <cell r="O30" t="str">
            <v>Zorgkantoor Zeeland Afdeling Zorg</v>
          </cell>
          <cell r="P30" t="str">
            <v>GOES</v>
          </cell>
        </row>
        <row r="31">
          <cell r="B31">
            <v>8336</v>
          </cell>
          <cell r="C31" t="str">
            <v>NBON</v>
          </cell>
          <cell r="D31" t="str">
            <v>Take Good Care Kennemerland</v>
          </cell>
          <cell r="E31" t="str">
            <v>Stichting Take Good Care Kennemerland</v>
          </cell>
          <cell r="F31" t="str">
            <v>HAARLEM</v>
          </cell>
          <cell r="G31" t="str">
            <v>023-7511600</v>
          </cell>
          <cell r="H31">
            <v>3130</v>
          </cell>
          <cell r="I31">
            <v>0</v>
          </cell>
          <cell r="J31">
            <v>0</v>
          </cell>
          <cell r="K31">
            <v>38353</v>
          </cell>
          <cell r="N31">
            <v>3260</v>
          </cell>
          <cell r="O31" t="str">
            <v>Zorgkantoor West-Brabant</v>
          </cell>
          <cell r="P31" t="str">
            <v>BREDA</v>
          </cell>
        </row>
        <row r="32">
          <cell r="B32">
            <v>8337</v>
          </cell>
          <cell r="C32" t="str">
            <v>HVEN</v>
          </cell>
          <cell r="D32" t="str">
            <v>'t Kabouterhuis</v>
          </cell>
          <cell r="E32" t="str">
            <v>Stichting 't Kabouterhuis</v>
          </cell>
          <cell r="F32" t="str">
            <v>AMSTERDAM</v>
          </cell>
          <cell r="H32">
            <v>3150</v>
          </cell>
          <cell r="I32">
            <v>0</v>
          </cell>
          <cell r="J32">
            <v>0</v>
          </cell>
          <cell r="K32">
            <v>38353</v>
          </cell>
          <cell r="N32">
            <v>3270</v>
          </cell>
          <cell r="O32" t="str">
            <v>Zorgkantoor Midden-Brabant</v>
          </cell>
          <cell r="P32" t="str">
            <v>TILBURG</v>
          </cell>
        </row>
        <row r="33">
          <cell r="B33">
            <v>8338</v>
          </cell>
          <cell r="C33" t="str">
            <v>RSOS</v>
          </cell>
          <cell r="D33" t="str">
            <v>Home Care</v>
          </cell>
          <cell r="E33" t="str">
            <v>Home Care</v>
          </cell>
          <cell r="F33" t="str">
            <v>HEERLEN</v>
          </cell>
          <cell r="G33" t="str">
            <v>045-5281360</v>
          </cell>
          <cell r="H33">
            <v>3310</v>
          </cell>
          <cell r="I33">
            <v>0</v>
          </cell>
          <cell r="J33">
            <v>0</v>
          </cell>
          <cell r="K33">
            <v>38353</v>
          </cell>
          <cell r="N33">
            <v>3280</v>
          </cell>
          <cell r="O33" t="str">
            <v>Zorgkantoor Noordoost-Brabant</v>
          </cell>
          <cell r="P33" t="str">
            <v>TILBURG</v>
          </cell>
        </row>
        <row r="34">
          <cell r="B34">
            <v>7</v>
          </cell>
          <cell r="C34" t="str">
            <v>AHES</v>
          </cell>
          <cell r="D34" t="str">
            <v>Zorgcentrum 'De Blanckenb”rg'</v>
          </cell>
          <cell r="E34" t="str">
            <v>Zorgcentrum 'De Blanckenb”rg'</v>
          </cell>
          <cell r="F34" t="str">
            <v>BLIJHAM</v>
          </cell>
          <cell r="G34" t="str">
            <v>0597-565500</v>
          </cell>
          <cell r="H34">
            <v>3010</v>
          </cell>
          <cell r="I34">
            <v>0</v>
          </cell>
          <cell r="J34">
            <v>0</v>
          </cell>
          <cell r="K34">
            <v>38353</v>
          </cell>
          <cell r="N34">
            <v>3290</v>
          </cell>
          <cell r="O34" t="str">
            <v>Zorgkantoor Zuidoost-Brabant Afdeling Zorg</v>
          </cell>
          <cell r="P34" t="str">
            <v>TILBURG</v>
          </cell>
        </row>
        <row r="35">
          <cell r="B35">
            <v>10</v>
          </cell>
          <cell r="C35" t="str">
            <v>RTOR</v>
          </cell>
          <cell r="D35" t="str">
            <v>Woon- en Zorgcentrum Julsingha Tehuis</v>
          </cell>
          <cell r="E35" t="str">
            <v>Woon-en Zorgcentrum Burgemeester van Julsingha Tehuis</v>
          </cell>
          <cell r="F35" t="str">
            <v>DELFZIJL</v>
          </cell>
          <cell r="G35" t="str">
            <v>0569-635080</v>
          </cell>
          <cell r="H35">
            <v>3010</v>
          </cell>
          <cell r="I35">
            <v>0</v>
          </cell>
          <cell r="J35">
            <v>0</v>
          </cell>
          <cell r="K35">
            <v>38353</v>
          </cell>
          <cell r="N35">
            <v>3300</v>
          </cell>
          <cell r="O35" t="str">
            <v>Zorgkantoor Noord-Limburg</v>
          </cell>
          <cell r="P35" t="str">
            <v>VENLO</v>
          </cell>
        </row>
        <row r="36">
          <cell r="B36">
            <v>26</v>
          </cell>
          <cell r="C36" t="str">
            <v>EKEP</v>
          </cell>
          <cell r="D36" t="str">
            <v>Woon-/Zorgcentrum Het Hooge Heem</v>
          </cell>
          <cell r="E36" t="str">
            <v>Stichting Bejaardencentrum Grootegast-Oldekerk</v>
          </cell>
          <cell r="F36" t="str">
            <v>GROOTEGAST</v>
          </cell>
          <cell r="G36" t="str">
            <v>0594-695800</v>
          </cell>
          <cell r="H36">
            <v>3010</v>
          </cell>
          <cell r="I36">
            <v>0</v>
          </cell>
          <cell r="J36">
            <v>0</v>
          </cell>
          <cell r="K36">
            <v>38353</v>
          </cell>
          <cell r="N36">
            <v>3310</v>
          </cell>
          <cell r="O36" t="str">
            <v>Zorgkantoor Zuid-Limburg Afdeling Zorg</v>
          </cell>
          <cell r="P36" t="str">
            <v>SITTARD</v>
          </cell>
        </row>
        <row r="37">
          <cell r="B37">
            <v>30</v>
          </cell>
          <cell r="C37" t="str">
            <v>NBON</v>
          </cell>
          <cell r="D37" t="str">
            <v>Woon-Zorgcentrum De Zonnehof</v>
          </cell>
          <cell r="E37" t="str">
            <v>Woon-Zorgcentrum De Zonnehof</v>
          </cell>
          <cell r="F37" t="str">
            <v>HAREN GN</v>
          </cell>
          <cell r="G37" t="str">
            <v>050-5346644</v>
          </cell>
          <cell r="H37">
            <v>3010</v>
          </cell>
          <cell r="I37">
            <v>0</v>
          </cell>
          <cell r="J37">
            <v>0</v>
          </cell>
          <cell r="K37">
            <v>38353</v>
          </cell>
        </row>
        <row r="38">
          <cell r="B38">
            <v>33</v>
          </cell>
          <cell r="C38" t="str">
            <v>GKOK</v>
          </cell>
          <cell r="D38" t="str">
            <v>Voor Anker</v>
          </cell>
          <cell r="E38" t="str">
            <v>Stichting Voor Anker</v>
          </cell>
          <cell r="F38" t="str">
            <v>HOOGEZAND</v>
          </cell>
          <cell r="G38" t="str">
            <v>0598-317417</v>
          </cell>
          <cell r="H38">
            <v>3010</v>
          </cell>
          <cell r="I38">
            <v>0</v>
          </cell>
          <cell r="J38">
            <v>0</v>
          </cell>
          <cell r="K38">
            <v>38353</v>
          </cell>
          <cell r="L38">
            <v>38718</v>
          </cell>
        </row>
        <row r="39">
          <cell r="B39">
            <v>35</v>
          </cell>
          <cell r="C39" t="str">
            <v>HVEN</v>
          </cell>
          <cell r="D39" t="str">
            <v>Vredewold</v>
          </cell>
          <cell r="E39" t="str">
            <v>Stichting Vredewold</v>
          </cell>
          <cell r="F39" t="str">
            <v>LEEK</v>
          </cell>
          <cell r="G39" t="str">
            <v>0594-512436</v>
          </cell>
          <cell r="H39">
            <v>3010</v>
          </cell>
          <cell r="I39">
            <v>0</v>
          </cell>
          <cell r="J39">
            <v>0</v>
          </cell>
          <cell r="K39">
            <v>38353</v>
          </cell>
        </row>
        <row r="40">
          <cell r="B40">
            <v>45</v>
          </cell>
          <cell r="C40" t="str">
            <v>AHES</v>
          </cell>
          <cell r="D40" t="str">
            <v>Woon- zorgcentrum Sint Jozef</v>
          </cell>
          <cell r="E40" t="str">
            <v>Stichting Huize Sint Jozef (SVONN)</v>
          </cell>
          <cell r="F40" t="str">
            <v>SAPPEMEER</v>
          </cell>
          <cell r="G40" t="str">
            <v>0598-316950</v>
          </cell>
          <cell r="H40">
            <v>3010</v>
          </cell>
          <cell r="I40">
            <v>0</v>
          </cell>
          <cell r="J40">
            <v>0</v>
          </cell>
          <cell r="K40">
            <v>38353</v>
          </cell>
        </row>
        <row r="41">
          <cell r="B41">
            <v>54</v>
          </cell>
          <cell r="C41" t="str">
            <v>AHES</v>
          </cell>
          <cell r="D41" t="str">
            <v>Huize St. Franciscus</v>
          </cell>
          <cell r="E41" t="str">
            <v>stichting R.K. Ouderenzorg St. Franciscus</v>
          </cell>
          <cell r="F41" t="str">
            <v>VEENDAM</v>
          </cell>
          <cell r="G41" t="str">
            <v>0598-366700</v>
          </cell>
          <cell r="H41">
            <v>3010</v>
          </cell>
          <cell r="I41">
            <v>0</v>
          </cell>
          <cell r="J41">
            <v>0</v>
          </cell>
          <cell r="K41">
            <v>38353</v>
          </cell>
        </row>
        <row r="42">
          <cell r="B42">
            <v>65</v>
          </cell>
          <cell r="C42" t="str">
            <v>EKEP</v>
          </cell>
          <cell r="D42" t="str">
            <v>Bejaardenhuis Gockingaheem</v>
          </cell>
          <cell r="E42" t="str">
            <v>Stichting Ouderenvoorzieningen Menterwolde</v>
          </cell>
          <cell r="F42" t="str">
            <v>NOORDBROEK</v>
          </cell>
          <cell r="G42" t="str">
            <v>0598-452655</v>
          </cell>
          <cell r="H42">
            <v>3010</v>
          </cell>
          <cell r="I42">
            <v>0</v>
          </cell>
          <cell r="J42">
            <v>0</v>
          </cell>
          <cell r="K42">
            <v>38353</v>
          </cell>
        </row>
        <row r="43">
          <cell r="B43">
            <v>76</v>
          </cell>
          <cell r="C43" t="str">
            <v>EKEP</v>
          </cell>
          <cell r="D43" t="str">
            <v>Heemstra State</v>
          </cell>
          <cell r="E43" t="str">
            <v>Stichting Heemstra State (Skewiel Trynwƒlden)</v>
          </cell>
          <cell r="F43" t="str">
            <v>OENTSJERK</v>
          </cell>
          <cell r="G43" t="str">
            <v>058-2564141</v>
          </cell>
          <cell r="H43">
            <v>3020</v>
          </cell>
          <cell r="I43">
            <v>0</v>
          </cell>
          <cell r="J43">
            <v>0</v>
          </cell>
          <cell r="K43">
            <v>38353</v>
          </cell>
        </row>
        <row r="44">
          <cell r="B44">
            <v>77</v>
          </cell>
          <cell r="C44" t="str">
            <v>EWAS</v>
          </cell>
          <cell r="D44" t="str">
            <v>Zorgcentrum De Uiterton</v>
          </cell>
          <cell r="E44" t="str">
            <v>Stichting Huisvesting Bejaarden Vlieland</v>
          </cell>
          <cell r="F44" t="str">
            <v>VLIELAND</v>
          </cell>
          <cell r="G44" t="str">
            <v>0562-447100</v>
          </cell>
          <cell r="H44">
            <v>3020</v>
          </cell>
          <cell r="I44">
            <v>0</v>
          </cell>
          <cell r="J44">
            <v>0</v>
          </cell>
          <cell r="K44">
            <v>38353</v>
          </cell>
        </row>
        <row r="45">
          <cell r="B45">
            <v>89</v>
          </cell>
          <cell r="C45" t="str">
            <v>JFLT</v>
          </cell>
          <cell r="D45" t="str">
            <v>De Warrenhove</v>
          </cell>
          <cell r="E45" t="str">
            <v>Stichting Verzorgingscentrum voor Bejaarden De Warrenhove</v>
          </cell>
          <cell r="F45" t="str">
            <v>DRACHTEN</v>
          </cell>
          <cell r="G45" t="str">
            <v>0512-570200</v>
          </cell>
          <cell r="H45">
            <v>3020</v>
          </cell>
          <cell r="I45">
            <v>0</v>
          </cell>
          <cell r="J45">
            <v>0</v>
          </cell>
          <cell r="K45">
            <v>38353</v>
          </cell>
        </row>
        <row r="46">
          <cell r="B46">
            <v>121</v>
          </cell>
          <cell r="C46" t="str">
            <v>EWAS</v>
          </cell>
          <cell r="D46" t="str">
            <v>WoonZorgCentrum Foswert</v>
          </cell>
          <cell r="E46" t="str">
            <v>Protestants Christelijke Stichting WoonZorgcentrum Foswert</v>
          </cell>
          <cell r="F46" t="str">
            <v>FERWERT</v>
          </cell>
          <cell r="G46" t="str">
            <v>0518-418333</v>
          </cell>
          <cell r="H46">
            <v>3020</v>
          </cell>
          <cell r="I46">
            <v>0</v>
          </cell>
          <cell r="J46">
            <v>0</v>
          </cell>
          <cell r="K46">
            <v>38353</v>
          </cell>
        </row>
        <row r="47">
          <cell r="B47">
            <v>126</v>
          </cell>
          <cell r="C47" t="str">
            <v>JSTR</v>
          </cell>
          <cell r="D47" t="str">
            <v>Verzorgingscentrum Leppehiem</v>
          </cell>
          <cell r="E47" t="str">
            <v>Stichting Verzorgingscentra Uteringadeel</v>
          </cell>
          <cell r="F47" t="str">
            <v>AKKRUM</v>
          </cell>
          <cell r="G47" t="str">
            <v>0566-654654</v>
          </cell>
          <cell r="H47">
            <v>3020</v>
          </cell>
          <cell r="I47">
            <v>0</v>
          </cell>
          <cell r="J47">
            <v>0</v>
          </cell>
          <cell r="K47">
            <v>38353</v>
          </cell>
        </row>
        <row r="48">
          <cell r="B48">
            <v>129</v>
          </cell>
          <cell r="C48" t="str">
            <v>JFLT</v>
          </cell>
          <cell r="D48" t="str">
            <v>Verzorgingshuis Talma Veenwouden</v>
          </cell>
          <cell r="E48" t="str">
            <v>Stichting Verzorgingshuis Talma Veenwouden</v>
          </cell>
          <cell r="F48" t="str">
            <v>VEENWOUDEN</v>
          </cell>
          <cell r="G48" t="str">
            <v>0511-473555</v>
          </cell>
          <cell r="H48">
            <v>3020</v>
          </cell>
          <cell r="I48">
            <v>0</v>
          </cell>
          <cell r="J48">
            <v>0</v>
          </cell>
          <cell r="K48">
            <v>38353</v>
          </cell>
        </row>
        <row r="49">
          <cell r="B49">
            <v>132</v>
          </cell>
          <cell r="C49" t="str">
            <v>EWAS</v>
          </cell>
          <cell r="D49" t="str">
            <v>De Stelp</v>
          </cell>
          <cell r="E49" t="str">
            <v>Stichting Bejaardenverzorging Ameland</v>
          </cell>
          <cell r="F49" t="str">
            <v>HOLLUM</v>
          </cell>
          <cell r="G49" t="str">
            <v>0519-554141</v>
          </cell>
          <cell r="H49">
            <v>3020</v>
          </cell>
          <cell r="I49">
            <v>0</v>
          </cell>
          <cell r="J49">
            <v>0</v>
          </cell>
          <cell r="K49">
            <v>38353</v>
          </cell>
        </row>
        <row r="50">
          <cell r="B50">
            <v>133</v>
          </cell>
          <cell r="C50" t="str">
            <v>JFLT</v>
          </cell>
          <cell r="D50" t="str">
            <v>Verzorgingscentrum het Bildt</v>
          </cell>
          <cell r="E50" t="str">
            <v>Stichting Verzorgingscentrum het Bildt</v>
          </cell>
          <cell r="F50" t="str">
            <v>SINT ANNAPAROCHIE</v>
          </cell>
          <cell r="G50" t="str">
            <v>0518-401532</v>
          </cell>
          <cell r="H50">
            <v>3020</v>
          </cell>
          <cell r="I50">
            <v>0</v>
          </cell>
          <cell r="J50">
            <v>0</v>
          </cell>
          <cell r="K50">
            <v>38353</v>
          </cell>
        </row>
        <row r="51">
          <cell r="B51">
            <v>135</v>
          </cell>
          <cell r="C51" t="str">
            <v>PERP</v>
          </cell>
          <cell r="D51" t="str">
            <v>Verzorgingshuis De Boshof</v>
          </cell>
          <cell r="E51" t="str">
            <v>Verzorgingshuis De Boshof</v>
          </cell>
          <cell r="F51" t="str">
            <v>ASSEN</v>
          </cell>
          <cell r="G51" t="str">
            <v>0592-332222</v>
          </cell>
          <cell r="H51">
            <v>3030</v>
          </cell>
          <cell r="I51">
            <v>0</v>
          </cell>
          <cell r="J51">
            <v>0</v>
          </cell>
          <cell r="K51">
            <v>38353</v>
          </cell>
        </row>
        <row r="52">
          <cell r="B52">
            <v>136</v>
          </cell>
          <cell r="C52" t="str">
            <v>AHES</v>
          </cell>
          <cell r="D52" t="str">
            <v>Arendshorst</v>
          </cell>
          <cell r="E52" t="str">
            <v>Arendshorst</v>
          </cell>
          <cell r="F52" t="str">
            <v>ASSEN</v>
          </cell>
          <cell r="G52" t="str">
            <v>0592-341116</v>
          </cell>
          <cell r="H52">
            <v>3030</v>
          </cell>
          <cell r="I52">
            <v>0</v>
          </cell>
          <cell r="J52">
            <v>0</v>
          </cell>
          <cell r="K52">
            <v>38353</v>
          </cell>
        </row>
        <row r="53">
          <cell r="B53">
            <v>139</v>
          </cell>
          <cell r="C53" t="str">
            <v>JFLT</v>
          </cell>
          <cell r="D53" t="str">
            <v>Zorgcentrum De Wester Es</v>
          </cell>
          <cell r="E53" t="str">
            <v>Stichting Bejaardenoord Beilen</v>
          </cell>
          <cell r="F53" t="str">
            <v>BEILEN</v>
          </cell>
          <cell r="G53" t="str">
            <v>0593-523455</v>
          </cell>
          <cell r="H53">
            <v>3030</v>
          </cell>
          <cell r="I53">
            <v>0</v>
          </cell>
          <cell r="J53">
            <v>0</v>
          </cell>
          <cell r="K53">
            <v>38353</v>
          </cell>
          <cell r="L53">
            <v>38718</v>
          </cell>
        </row>
        <row r="54">
          <cell r="B54">
            <v>145</v>
          </cell>
          <cell r="C54" t="str">
            <v>JFLT</v>
          </cell>
          <cell r="D54" t="str">
            <v>Else van der Laanhuis</v>
          </cell>
          <cell r="E54" t="str">
            <v>Humanistische Stichting Huisvesting van Bejaarden</v>
          </cell>
          <cell r="F54" t="str">
            <v>EELDE</v>
          </cell>
          <cell r="G54" t="str">
            <v>050-3092626</v>
          </cell>
          <cell r="H54">
            <v>3030</v>
          </cell>
          <cell r="I54">
            <v>0</v>
          </cell>
          <cell r="J54">
            <v>0</v>
          </cell>
          <cell r="K54">
            <v>38353</v>
          </cell>
          <cell r="L54">
            <v>38718</v>
          </cell>
        </row>
        <row r="55">
          <cell r="B55">
            <v>154</v>
          </cell>
          <cell r="C55" t="str">
            <v>RTOR</v>
          </cell>
          <cell r="D55" t="str">
            <v>Verzorgingshuis Dekelhem</v>
          </cell>
          <cell r="E55" t="str">
            <v>Verzorgingshuis Dekelhem</v>
          </cell>
          <cell r="F55" t="str">
            <v>GIETEN</v>
          </cell>
          <cell r="G55" t="str">
            <v>0592-233888</v>
          </cell>
          <cell r="H55">
            <v>3030</v>
          </cell>
          <cell r="I55">
            <v>0</v>
          </cell>
          <cell r="J55">
            <v>0</v>
          </cell>
          <cell r="K55">
            <v>38353</v>
          </cell>
        </row>
        <row r="56">
          <cell r="B56">
            <v>156</v>
          </cell>
          <cell r="C56" t="str">
            <v>NBON</v>
          </cell>
          <cell r="D56" t="str">
            <v>Woon-Zorgcentrum Beatrix</v>
          </cell>
          <cell r="E56" t="str">
            <v>Woon-Zorgcentrum Beatrix</v>
          </cell>
          <cell r="F56" t="str">
            <v>HOLLANDSCHEVELD</v>
          </cell>
          <cell r="G56" t="str">
            <v>0528-348248</v>
          </cell>
          <cell r="H56">
            <v>3030</v>
          </cell>
          <cell r="I56">
            <v>0</v>
          </cell>
          <cell r="J56">
            <v>0</v>
          </cell>
          <cell r="K56">
            <v>38353</v>
          </cell>
        </row>
        <row r="57">
          <cell r="B57">
            <v>157</v>
          </cell>
          <cell r="C57" t="str">
            <v>EWAS</v>
          </cell>
          <cell r="D57" t="str">
            <v>Jannes van der Sleedenhuis</v>
          </cell>
          <cell r="E57" t="str">
            <v>Humanistische Stichting voor Ouderen Hoogeveen</v>
          </cell>
          <cell r="F57" t="str">
            <v>HOOGEVEEN</v>
          </cell>
          <cell r="G57" t="str">
            <v>0528-344622</v>
          </cell>
          <cell r="H57">
            <v>3030</v>
          </cell>
          <cell r="I57">
            <v>0</v>
          </cell>
          <cell r="J57">
            <v>0</v>
          </cell>
          <cell r="K57">
            <v>38353</v>
          </cell>
        </row>
        <row r="58">
          <cell r="B58">
            <v>158</v>
          </cell>
          <cell r="C58" t="str">
            <v>JFLT</v>
          </cell>
          <cell r="D58" t="str">
            <v>De Westerkim</v>
          </cell>
          <cell r="E58" t="str">
            <v>Hervormde Stichting Bejaardenzorg regio Hoogeveen</v>
          </cell>
          <cell r="F58" t="str">
            <v>HOOGEVEEN</v>
          </cell>
          <cell r="G58" t="str">
            <v>0528-264038</v>
          </cell>
          <cell r="H58">
            <v>3030</v>
          </cell>
          <cell r="I58">
            <v>0</v>
          </cell>
          <cell r="J58">
            <v>0</v>
          </cell>
          <cell r="K58">
            <v>38353</v>
          </cell>
        </row>
        <row r="59">
          <cell r="B59">
            <v>170</v>
          </cell>
          <cell r="C59" t="str">
            <v>JSTR</v>
          </cell>
          <cell r="D59" t="str">
            <v>Woonzorgcentrum 't Derkshoes</v>
          </cell>
          <cell r="E59" t="str">
            <v>Stichting Huisvesting Ouderen Westerbork</v>
          </cell>
          <cell r="F59" t="str">
            <v>WESTERBORK</v>
          </cell>
          <cell r="G59" t="str">
            <v>0593-333366</v>
          </cell>
          <cell r="H59">
            <v>3030</v>
          </cell>
          <cell r="I59">
            <v>0</v>
          </cell>
          <cell r="J59">
            <v>0</v>
          </cell>
          <cell r="K59">
            <v>38353</v>
          </cell>
        </row>
        <row r="60">
          <cell r="B60">
            <v>171</v>
          </cell>
          <cell r="C60" t="str">
            <v>RTOR</v>
          </cell>
          <cell r="D60" t="str">
            <v>De Menning</v>
          </cell>
          <cell r="E60" t="str">
            <v>Stichting De Menning, centrum voor ouderenzorg</v>
          </cell>
          <cell r="F60" t="str">
            <v>WILHELMINAOORD</v>
          </cell>
          <cell r="G60" t="str">
            <v>0521-381541</v>
          </cell>
          <cell r="H60">
            <v>3030</v>
          </cell>
          <cell r="I60">
            <v>0</v>
          </cell>
          <cell r="J60">
            <v>0</v>
          </cell>
          <cell r="K60">
            <v>38353</v>
          </cell>
        </row>
        <row r="61">
          <cell r="B61">
            <v>172</v>
          </cell>
          <cell r="C61" t="str">
            <v>JFLT</v>
          </cell>
          <cell r="D61" t="str">
            <v>Tienelswolde</v>
          </cell>
          <cell r="E61" t="str">
            <v>Stichting Interkerkelijke WoonZorgCentrum 'Tienelswolde'</v>
          </cell>
          <cell r="F61" t="str">
            <v>ZUIDLAREN</v>
          </cell>
          <cell r="G61" t="str">
            <v>050-4093200</v>
          </cell>
          <cell r="H61">
            <v>3030</v>
          </cell>
          <cell r="I61">
            <v>0</v>
          </cell>
          <cell r="J61">
            <v>0</v>
          </cell>
          <cell r="K61">
            <v>38353</v>
          </cell>
          <cell r="L61">
            <v>38718</v>
          </cell>
        </row>
        <row r="62">
          <cell r="B62">
            <v>178</v>
          </cell>
          <cell r="C62" t="str">
            <v>NBON</v>
          </cell>
          <cell r="D62" t="str">
            <v>Woon- en Zorgcentrum Friso</v>
          </cell>
          <cell r="E62" t="str">
            <v>Stichting Woon- en Zorgcentrum Friso</v>
          </cell>
          <cell r="F62" t="str">
            <v>ALMELO</v>
          </cell>
          <cell r="G62" t="str">
            <v>0546-863068</v>
          </cell>
          <cell r="H62">
            <v>3050</v>
          </cell>
          <cell r="I62">
            <v>0</v>
          </cell>
          <cell r="J62">
            <v>0</v>
          </cell>
          <cell r="K62">
            <v>38353</v>
          </cell>
        </row>
        <row r="63">
          <cell r="B63">
            <v>179</v>
          </cell>
          <cell r="C63" t="str">
            <v>RKLR</v>
          </cell>
          <cell r="D63" t="str">
            <v>Avondlicht</v>
          </cell>
          <cell r="E63" t="str">
            <v>Algemeen Christelijke Stichting voor Wonen en Zorg Avondlicht</v>
          </cell>
          <cell r="F63" t="str">
            <v>DEDEMSVAART</v>
          </cell>
          <cell r="G63" t="str">
            <v>0523-629000</v>
          </cell>
          <cell r="H63">
            <v>3040</v>
          </cell>
          <cell r="I63">
            <v>0</v>
          </cell>
          <cell r="J63">
            <v>0</v>
          </cell>
          <cell r="K63">
            <v>38353</v>
          </cell>
        </row>
        <row r="64">
          <cell r="B64">
            <v>180</v>
          </cell>
          <cell r="C64" t="str">
            <v>EWAS</v>
          </cell>
          <cell r="D64" t="str">
            <v>Woon- Zorg- en Dienstencentrum 't Dijkhuis</v>
          </cell>
          <cell r="E64" t="str">
            <v>Woon- Zorg- en Dienstencentrum 't Dijkhuis</v>
          </cell>
          <cell r="F64" t="str">
            <v>BATHMEN</v>
          </cell>
          <cell r="G64" t="str">
            <v>0570-541644</v>
          </cell>
          <cell r="H64">
            <v>3061</v>
          </cell>
          <cell r="I64">
            <v>0</v>
          </cell>
          <cell r="J64">
            <v>0</v>
          </cell>
          <cell r="K64">
            <v>38353</v>
          </cell>
        </row>
        <row r="65">
          <cell r="B65">
            <v>185</v>
          </cell>
          <cell r="C65" t="str">
            <v>MNIS</v>
          </cell>
          <cell r="D65" t="str">
            <v>Rosengaerde</v>
          </cell>
          <cell r="E65" t="str">
            <v>Stichting Rosengaerde</v>
          </cell>
          <cell r="F65" t="str">
            <v>DALFSEN</v>
          </cell>
          <cell r="G65" t="str">
            <v>0529-431541</v>
          </cell>
          <cell r="H65">
            <v>3040</v>
          </cell>
          <cell r="I65">
            <v>0</v>
          </cell>
          <cell r="J65">
            <v>0</v>
          </cell>
          <cell r="K65">
            <v>38353</v>
          </cell>
        </row>
        <row r="66">
          <cell r="B66">
            <v>193</v>
          </cell>
          <cell r="C66" t="str">
            <v>JFLT</v>
          </cell>
          <cell r="D66" t="str">
            <v>Woon- en Zorgcentrum Humanitas</v>
          </cell>
          <cell r="E66" t="str">
            <v>Stichting Woon- en Zorgcentrum Humanitas</v>
          </cell>
          <cell r="F66" t="str">
            <v>DEVENTER</v>
          </cell>
          <cell r="G66" t="str">
            <v>0570-628633</v>
          </cell>
          <cell r="H66">
            <v>3061</v>
          </cell>
          <cell r="I66">
            <v>0</v>
          </cell>
          <cell r="J66">
            <v>0</v>
          </cell>
          <cell r="K66">
            <v>38353</v>
          </cell>
        </row>
        <row r="67">
          <cell r="B67">
            <v>201</v>
          </cell>
          <cell r="C67" t="str">
            <v>GKOK</v>
          </cell>
          <cell r="D67" t="str">
            <v>Zorggroep Manna, verzorgingshuis</v>
          </cell>
          <cell r="E67" t="str">
            <v>Zorggroep Manna, verzorgingshuis</v>
          </cell>
          <cell r="F67" t="str">
            <v>ENSCHEDE</v>
          </cell>
          <cell r="G67" t="str">
            <v>053-4832300</v>
          </cell>
          <cell r="H67">
            <v>3050</v>
          </cell>
          <cell r="I67">
            <v>0</v>
          </cell>
          <cell r="J67">
            <v>0</v>
          </cell>
          <cell r="K67">
            <v>38353</v>
          </cell>
          <cell r="L67">
            <v>39083</v>
          </cell>
        </row>
        <row r="68">
          <cell r="B68">
            <v>204</v>
          </cell>
          <cell r="C68" t="str">
            <v>MNIS</v>
          </cell>
          <cell r="D68" t="str">
            <v>Herfstzon, Wooncentrum voor Ouderen</v>
          </cell>
          <cell r="E68" t="str">
            <v>Herfstzon, Wooncentrum voor Ouderen</v>
          </cell>
          <cell r="F68" t="str">
            <v>GOOR</v>
          </cell>
          <cell r="G68" t="str">
            <v>0547-272342</v>
          </cell>
          <cell r="H68">
            <v>3050</v>
          </cell>
          <cell r="I68">
            <v>0</v>
          </cell>
          <cell r="J68">
            <v>0</v>
          </cell>
          <cell r="K68">
            <v>38353</v>
          </cell>
        </row>
        <row r="69">
          <cell r="B69">
            <v>207</v>
          </cell>
          <cell r="C69" t="str">
            <v>MNIS</v>
          </cell>
          <cell r="D69" t="str">
            <v>Huize 't Vrijland</v>
          </cell>
          <cell r="E69" t="str">
            <v>Huize 't Vrijland</v>
          </cell>
          <cell r="F69" t="str">
            <v>GOOR</v>
          </cell>
          <cell r="G69" t="str">
            <v>074-2671605</v>
          </cell>
          <cell r="H69">
            <v>3050</v>
          </cell>
          <cell r="I69">
            <v>0</v>
          </cell>
          <cell r="J69">
            <v>0</v>
          </cell>
          <cell r="K69">
            <v>38353</v>
          </cell>
        </row>
        <row r="70">
          <cell r="B70">
            <v>229</v>
          </cell>
          <cell r="C70" t="str">
            <v>GKOK</v>
          </cell>
          <cell r="D70" t="str">
            <v>R.K. Woon-Zorgcentrum Mariahof</v>
          </cell>
          <cell r="E70" t="str">
            <v>R.K. Woon-Zorgcentrum Mariahof</v>
          </cell>
          <cell r="F70" t="str">
            <v>OLDENZAAL</v>
          </cell>
          <cell r="G70" t="str">
            <v>0541-513274</v>
          </cell>
          <cell r="H70">
            <v>3050</v>
          </cell>
          <cell r="I70">
            <v>0</v>
          </cell>
          <cell r="J70">
            <v>0</v>
          </cell>
          <cell r="K70">
            <v>38353</v>
          </cell>
        </row>
        <row r="71">
          <cell r="B71">
            <v>231</v>
          </cell>
          <cell r="C71" t="str">
            <v>JFLT</v>
          </cell>
          <cell r="D71" t="str">
            <v>Scholtenhof</v>
          </cell>
          <cell r="E71" t="str">
            <v>Scholtenhof</v>
          </cell>
          <cell r="F71" t="str">
            <v>OLDENZAAL</v>
          </cell>
          <cell r="G71" t="str">
            <v>0541-513433</v>
          </cell>
          <cell r="H71">
            <v>3050</v>
          </cell>
          <cell r="I71">
            <v>0</v>
          </cell>
          <cell r="J71">
            <v>0</v>
          </cell>
          <cell r="K71">
            <v>38353</v>
          </cell>
        </row>
        <row r="72">
          <cell r="B72">
            <v>234</v>
          </cell>
          <cell r="C72" t="str">
            <v>MNIS</v>
          </cell>
          <cell r="D72" t="str">
            <v>Oldenhaghen</v>
          </cell>
          <cell r="E72" t="str">
            <v>Christelijke Stichting voor Bejaardenzorg</v>
          </cell>
          <cell r="F72" t="str">
            <v>OMMEN</v>
          </cell>
          <cell r="G72" t="str">
            <v>0529-469000</v>
          </cell>
          <cell r="H72">
            <v>3040</v>
          </cell>
          <cell r="I72">
            <v>0</v>
          </cell>
          <cell r="J72">
            <v>0</v>
          </cell>
          <cell r="K72">
            <v>38353</v>
          </cell>
        </row>
        <row r="73">
          <cell r="B73">
            <v>249</v>
          </cell>
          <cell r="C73" t="str">
            <v>ISCS</v>
          </cell>
          <cell r="D73" t="str">
            <v>Woon- en Zorgcentrum De Vriezenhof</v>
          </cell>
          <cell r="E73" t="str">
            <v>Prot. Chr. Stichting voor Ouderenzorg Huize Vriezenhof</v>
          </cell>
          <cell r="F73" t="str">
            <v>VRIEZENVEEN</v>
          </cell>
          <cell r="G73" t="str">
            <v>0546-561661</v>
          </cell>
          <cell r="H73">
            <v>3050</v>
          </cell>
          <cell r="I73">
            <v>0</v>
          </cell>
          <cell r="J73">
            <v>0</v>
          </cell>
          <cell r="K73">
            <v>38353</v>
          </cell>
        </row>
        <row r="74">
          <cell r="B74">
            <v>260</v>
          </cell>
          <cell r="C74" t="str">
            <v>NBON</v>
          </cell>
          <cell r="D74" t="str">
            <v>De Kievitsbloem</v>
          </cell>
          <cell r="E74" t="str">
            <v>Stichting De Kievitsbloem</v>
          </cell>
          <cell r="F74" t="str">
            <v>ZWOLLE</v>
          </cell>
          <cell r="G74" t="str">
            <v>038-4660455</v>
          </cell>
          <cell r="H74">
            <v>3040</v>
          </cell>
          <cell r="I74">
            <v>0</v>
          </cell>
          <cell r="J74">
            <v>0</v>
          </cell>
          <cell r="K74">
            <v>38353</v>
          </cell>
          <cell r="L74">
            <v>39083</v>
          </cell>
        </row>
        <row r="75">
          <cell r="B75">
            <v>262</v>
          </cell>
          <cell r="C75" t="str">
            <v>MNIS</v>
          </cell>
          <cell r="D75" t="str">
            <v>Woonzorgcentrum De Wissel</v>
          </cell>
          <cell r="E75" t="str">
            <v>Stichting Berkumstede</v>
          </cell>
          <cell r="F75" t="str">
            <v>ZWOLLE</v>
          </cell>
          <cell r="G75" t="str">
            <v>038-4535597</v>
          </cell>
          <cell r="H75">
            <v>3040</v>
          </cell>
          <cell r="I75">
            <v>0</v>
          </cell>
          <cell r="J75">
            <v>0</v>
          </cell>
          <cell r="K75">
            <v>38353</v>
          </cell>
        </row>
        <row r="76">
          <cell r="B76">
            <v>263</v>
          </cell>
          <cell r="C76" t="str">
            <v>MNIS</v>
          </cell>
          <cell r="D76" t="str">
            <v>De Molenhof</v>
          </cell>
          <cell r="E76" t="str">
            <v>De Molenhof, Hervormd woon- en zorgcentrum (Zorgcombinatie Zwolle)</v>
          </cell>
          <cell r="F76" t="str">
            <v>ZWOLLE</v>
          </cell>
          <cell r="G76" t="str">
            <v>038-4211875</v>
          </cell>
          <cell r="H76">
            <v>3040</v>
          </cell>
          <cell r="I76">
            <v>0</v>
          </cell>
          <cell r="J76">
            <v>0</v>
          </cell>
          <cell r="K76">
            <v>38353</v>
          </cell>
        </row>
        <row r="77">
          <cell r="B77">
            <v>280</v>
          </cell>
          <cell r="C77" t="str">
            <v>MNIS</v>
          </cell>
          <cell r="D77" t="str">
            <v>Talma Borgh Woon-Zorgcentrum</v>
          </cell>
          <cell r="E77" t="str">
            <v>Stichting Verzorgingshuis Talma Apeldoorn</v>
          </cell>
          <cell r="F77" t="str">
            <v>APELDOORN</v>
          </cell>
          <cell r="H77">
            <v>3060</v>
          </cell>
          <cell r="I77">
            <v>0</v>
          </cell>
          <cell r="J77">
            <v>0</v>
          </cell>
          <cell r="K77">
            <v>38353</v>
          </cell>
        </row>
        <row r="78">
          <cell r="B78">
            <v>284</v>
          </cell>
          <cell r="C78" t="str">
            <v>AWEK</v>
          </cell>
          <cell r="D78" t="str">
            <v>Woonzorgcentrum Drie Gasthuizen</v>
          </cell>
          <cell r="E78" t="str">
            <v>Stichting Catharina</v>
          </cell>
          <cell r="F78" t="str">
            <v>ARNHEM</v>
          </cell>
          <cell r="G78" t="str">
            <v>026-3842456</v>
          </cell>
          <cell r="H78">
            <v>3070</v>
          </cell>
          <cell r="I78">
            <v>0</v>
          </cell>
          <cell r="J78">
            <v>0</v>
          </cell>
          <cell r="K78">
            <v>38353</v>
          </cell>
          <cell r="L78">
            <v>38718</v>
          </cell>
        </row>
        <row r="79">
          <cell r="B79">
            <v>286</v>
          </cell>
          <cell r="C79" t="str">
            <v>AWEK</v>
          </cell>
          <cell r="D79" t="str">
            <v>Verzorgingshuis Huis en Haard</v>
          </cell>
          <cell r="E79" t="str">
            <v>Stichting Huis en Haard</v>
          </cell>
          <cell r="F79" t="str">
            <v>ARNHEM</v>
          </cell>
          <cell r="G79" t="str">
            <v>026-3842456</v>
          </cell>
          <cell r="H79">
            <v>3070</v>
          </cell>
          <cell r="I79">
            <v>0</v>
          </cell>
          <cell r="J79">
            <v>0</v>
          </cell>
          <cell r="K79">
            <v>38353</v>
          </cell>
          <cell r="L79">
            <v>38718</v>
          </cell>
        </row>
        <row r="80">
          <cell r="B80">
            <v>287</v>
          </cell>
          <cell r="C80" t="str">
            <v>GKOK</v>
          </cell>
          <cell r="D80" t="str">
            <v>Huize Kohlmann</v>
          </cell>
          <cell r="E80" t="str">
            <v>Stichting Huize Kohlmann</v>
          </cell>
          <cell r="F80" t="str">
            <v>ARNHEM</v>
          </cell>
          <cell r="G80" t="str">
            <v>026-4433788</v>
          </cell>
          <cell r="H80">
            <v>3070</v>
          </cell>
          <cell r="I80">
            <v>0</v>
          </cell>
          <cell r="J80">
            <v>0</v>
          </cell>
          <cell r="K80">
            <v>38353</v>
          </cell>
        </row>
        <row r="81">
          <cell r="B81">
            <v>289</v>
          </cell>
          <cell r="C81" t="str">
            <v>AWEK</v>
          </cell>
          <cell r="D81" t="str">
            <v>Woonzorgcentrum Paasberg</v>
          </cell>
          <cell r="E81" t="str">
            <v>Algemene Stichting voor Huisvesting Bejaarden</v>
          </cell>
          <cell r="F81" t="str">
            <v>ARNHEM</v>
          </cell>
          <cell r="G81" t="str">
            <v>026-3842456</v>
          </cell>
          <cell r="H81">
            <v>3070</v>
          </cell>
          <cell r="I81">
            <v>0</v>
          </cell>
          <cell r="J81">
            <v>0</v>
          </cell>
          <cell r="K81">
            <v>38353</v>
          </cell>
          <cell r="L81">
            <v>38718</v>
          </cell>
        </row>
        <row r="82">
          <cell r="B82">
            <v>291</v>
          </cell>
          <cell r="C82" t="str">
            <v>EWAS</v>
          </cell>
          <cell r="D82" t="str">
            <v>Vreedenhoff</v>
          </cell>
          <cell r="E82" t="str">
            <v>Stichting Vreedenhoff</v>
          </cell>
          <cell r="F82" t="str">
            <v>ARNHEM</v>
          </cell>
          <cell r="G82" t="str">
            <v>026-3846500</v>
          </cell>
          <cell r="H82">
            <v>3070</v>
          </cell>
          <cell r="I82">
            <v>0</v>
          </cell>
          <cell r="J82">
            <v>0</v>
          </cell>
          <cell r="K82">
            <v>38353</v>
          </cell>
        </row>
        <row r="83">
          <cell r="B83">
            <v>293</v>
          </cell>
          <cell r="C83" t="str">
            <v>JFLT</v>
          </cell>
          <cell r="D83" t="str">
            <v>Zorgcentrum Nebo</v>
          </cell>
          <cell r="E83" t="str">
            <v>Hervormde Stichting tot Verzorging van Ouderen</v>
          </cell>
          <cell r="F83" t="str">
            <v>BARNEVELD</v>
          </cell>
          <cell r="G83" t="str">
            <v>0342-411811</v>
          </cell>
          <cell r="H83">
            <v>3070</v>
          </cell>
          <cell r="I83">
            <v>0</v>
          </cell>
          <cell r="J83">
            <v>0</v>
          </cell>
          <cell r="K83">
            <v>38353</v>
          </cell>
        </row>
        <row r="84">
          <cell r="B84">
            <v>296</v>
          </cell>
          <cell r="C84" t="str">
            <v>GKOK</v>
          </cell>
          <cell r="D84" t="str">
            <v>Verzorgingshuis St. Liduina</v>
          </cell>
          <cell r="E84" t="str">
            <v>Verzorgingshuis St. Liduina</v>
          </cell>
          <cell r="F84" t="str">
            <v>BEMMEL</v>
          </cell>
          <cell r="G84" t="str">
            <v>0481-470600</v>
          </cell>
          <cell r="H84">
            <v>3070</v>
          </cell>
          <cell r="I84">
            <v>0</v>
          </cell>
          <cell r="J84">
            <v>0</v>
          </cell>
          <cell r="K84">
            <v>38353</v>
          </cell>
        </row>
        <row r="85">
          <cell r="B85">
            <v>301</v>
          </cell>
          <cell r="C85" t="str">
            <v>GKOK</v>
          </cell>
          <cell r="D85" t="str">
            <v>J.W. Andriessenhuis, WoonZorgcentrum</v>
          </cell>
          <cell r="E85" t="str">
            <v>Interkerkelijke Stichting Woon-Zorgcentrum te Borculo</v>
          </cell>
          <cell r="F85" t="str">
            <v>BORCULO</v>
          </cell>
          <cell r="G85" t="str">
            <v>0545-251100</v>
          </cell>
          <cell r="H85">
            <v>3070</v>
          </cell>
          <cell r="I85">
            <v>0</v>
          </cell>
          <cell r="J85">
            <v>0</v>
          </cell>
          <cell r="K85">
            <v>38353</v>
          </cell>
        </row>
        <row r="86">
          <cell r="B86">
            <v>305</v>
          </cell>
          <cell r="C86" t="str">
            <v>NBON</v>
          </cell>
          <cell r="D86" t="str">
            <v>Elisabeth-hof</v>
          </cell>
          <cell r="E86" t="str">
            <v>Elisabeth-hof</v>
          </cell>
          <cell r="F86" t="str">
            <v>CULEMBORG</v>
          </cell>
          <cell r="G86" t="str">
            <v>0345-512310</v>
          </cell>
          <cell r="H86">
            <v>3080</v>
          </cell>
          <cell r="I86">
            <v>0</v>
          </cell>
          <cell r="J86">
            <v>0</v>
          </cell>
          <cell r="K86">
            <v>38353</v>
          </cell>
        </row>
        <row r="87">
          <cell r="B87">
            <v>307</v>
          </cell>
          <cell r="C87" t="str">
            <v>RSOS</v>
          </cell>
          <cell r="D87" t="str">
            <v>Dr. Jenny Woon- Zorgcentrum</v>
          </cell>
          <cell r="E87" t="str">
            <v>Stichting Dr. Jenny Woon- Zorgcentrum</v>
          </cell>
          <cell r="F87" t="str">
            <v>DINXPERLO</v>
          </cell>
          <cell r="G87" t="str">
            <v>0315-657500</v>
          </cell>
          <cell r="H87">
            <v>3070</v>
          </cell>
          <cell r="I87">
            <v>0</v>
          </cell>
          <cell r="J87">
            <v>0</v>
          </cell>
          <cell r="K87">
            <v>38353</v>
          </cell>
        </row>
        <row r="88">
          <cell r="B88">
            <v>317</v>
          </cell>
          <cell r="C88" t="str">
            <v>EWAS</v>
          </cell>
          <cell r="D88" t="str">
            <v>Woon- Zorg- en dienstencentrum Bethani‰</v>
          </cell>
          <cell r="E88" t="str">
            <v>Stichting Hervormde Wooncentra Ede</v>
          </cell>
          <cell r="F88" t="str">
            <v>EDE GLD</v>
          </cell>
          <cell r="G88" t="str">
            <v>0318-689999</v>
          </cell>
          <cell r="H88">
            <v>3070</v>
          </cell>
          <cell r="I88">
            <v>0</v>
          </cell>
          <cell r="J88">
            <v>0</v>
          </cell>
          <cell r="K88">
            <v>38353</v>
          </cell>
        </row>
        <row r="89">
          <cell r="B89">
            <v>319</v>
          </cell>
          <cell r="C89" t="str">
            <v>AHES</v>
          </cell>
          <cell r="D89" t="str">
            <v>Verzorgingshuis Het Maanderzand</v>
          </cell>
          <cell r="E89" t="str">
            <v>Stichting Het Maanderzand Gereformeerd Verzorgingshuis</v>
          </cell>
          <cell r="F89" t="str">
            <v>EDE GLD</v>
          </cell>
          <cell r="G89" t="str">
            <v>0318-685300</v>
          </cell>
          <cell r="H89">
            <v>3070</v>
          </cell>
          <cell r="I89">
            <v>0</v>
          </cell>
          <cell r="J89">
            <v>0</v>
          </cell>
          <cell r="K89">
            <v>38353</v>
          </cell>
        </row>
        <row r="90">
          <cell r="B90">
            <v>322</v>
          </cell>
          <cell r="C90" t="str">
            <v>AWEK</v>
          </cell>
          <cell r="D90" t="str">
            <v>De Stolpe, locatie Harskamp</v>
          </cell>
          <cell r="E90" t="str">
            <v>Stichting De Stolpe Harskamp</v>
          </cell>
          <cell r="F90" t="str">
            <v>HARSKAMP</v>
          </cell>
          <cell r="G90" t="str">
            <v>0318-456311</v>
          </cell>
          <cell r="H90">
            <v>3070</v>
          </cell>
          <cell r="I90">
            <v>0</v>
          </cell>
          <cell r="J90">
            <v>0</v>
          </cell>
          <cell r="K90">
            <v>38353</v>
          </cell>
          <cell r="L90">
            <v>38718</v>
          </cell>
        </row>
        <row r="91">
          <cell r="B91">
            <v>325</v>
          </cell>
          <cell r="C91" t="str">
            <v>ZKAN</v>
          </cell>
          <cell r="D91" t="str">
            <v>Het Nieuwe Feithenhof</v>
          </cell>
          <cell r="E91" t="str">
            <v>Stichting Het Nieuwe Feithenhof</v>
          </cell>
          <cell r="F91" t="str">
            <v>ELBURG</v>
          </cell>
          <cell r="G91" t="str">
            <v>0525-681334</v>
          </cell>
          <cell r="H91">
            <v>3040</v>
          </cell>
          <cell r="I91">
            <v>0</v>
          </cell>
          <cell r="J91">
            <v>0</v>
          </cell>
          <cell r="K91">
            <v>38353</v>
          </cell>
          <cell r="L91">
            <v>39083</v>
          </cell>
        </row>
        <row r="92">
          <cell r="B92">
            <v>326</v>
          </cell>
          <cell r="C92" t="str">
            <v>ZKAN</v>
          </cell>
          <cell r="D92" t="str">
            <v>Zorgcentrum Mariposa</v>
          </cell>
          <cell r="E92" t="str">
            <v>Stichting Protestants Christelijke Bejaardenzorg 't Harde e.o.</v>
          </cell>
          <cell r="F92" t="str">
            <v>'T HARDE</v>
          </cell>
          <cell r="G92" t="str">
            <v>0525-653553</v>
          </cell>
          <cell r="H92">
            <v>3040</v>
          </cell>
          <cell r="I92">
            <v>0</v>
          </cell>
          <cell r="J92">
            <v>0</v>
          </cell>
          <cell r="K92">
            <v>38353</v>
          </cell>
          <cell r="L92">
            <v>39083</v>
          </cell>
        </row>
        <row r="93">
          <cell r="B93">
            <v>327</v>
          </cell>
          <cell r="C93" t="str">
            <v>AHES</v>
          </cell>
          <cell r="D93" t="str">
            <v>Woonzorgcentrum Tertzio</v>
          </cell>
          <cell r="E93" t="str">
            <v>Stichting Vrede en Rust</v>
          </cell>
          <cell r="F93" t="str">
            <v>ELST GLD</v>
          </cell>
          <cell r="G93" t="str">
            <v>0481-427900</v>
          </cell>
          <cell r="H93">
            <v>3070</v>
          </cell>
          <cell r="I93">
            <v>0</v>
          </cell>
          <cell r="J93">
            <v>0</v>
          </cell>
          <cell r="K93">
            <v>38353</v>
          </cell>
        </row>
        <row r="94">
          <cell r="B94">
            <v>329</v>
          </cell>
          <cell r="C94" t="str">
            <v>RTOR</v>
          </cell>
          <cell r="D94" t="str">
            <v>Huize Sint Jozef</v>
          </cell>
          <cell r="E94" t="str">
            <v>Huize Sint Jozef</v>
          </cell>
          <cell r="F94" t="str">
            <v>LENT</v>
          </cell>
          <cell r="G94" t="str">
            <v>024-3813600</v>
          </cell>
          <cell r="H94">
            <v>3080</v>
          </cell>
          <cell r="I94">
            <v>0</v>
          </cell>
          <cell r="J94">
            <v>0</v>
          </cell>
          <cell r="K94">
            <v>38353</v>
          </cell>
        </row>
        <row r="95">
          <cell r="B95">
            <v>330</v>
          </cell>
          <cell r="C95" t="str">
            <v>ZKAN</v>
          </cell>
          <cell r="D95" t="str">
            <v>De Boskamp</v>
          </cell>
          <cell r="E95" t="str">
            <v>Protestants Christelijke Stichting voor Ouderenzorg Epe</v>
          </cell>
          <cell r="F95" t="str">
            <v>EPE</v>
          </cell>
          <cell r="G95" t="str">
            <v>0578-615522</v>
          </cell>
          <cell r="H95">
            <v>3060</v>
          </cell>
          <cell r="I95">
            <v>0</v>
          </cell>
          <cell r="J95">
            <v>0</v>
          </cell>
          <cell r="K95">
            <v>38353</v>
          </cell>
        </row>
        <row r="96">
          <cell r="B96">
            <v>331</v>
          </cell>
          <cell r="C96" t="str">
            <v>ZKAN</v>
          </cell>
          <cell r="D96" t="str">
            <v>De Klaarbeek, zorgcentrum</v>
          </cell>
          <cell r="E96" t="str">
            <v>Stichting Algemeen Bejaardencentrum Epe</v>
          </cell>
          <cell r="F96" t="str">
            <v>EPE</v>
          </cell>
          <cell r="G96" t="str">
            <v>0578-614933</v>
          </cell>
          <cell r="H96">
            <v>3060</v>
          </cell>
          <cell r="I96">
            <v>0</v>
          </cell>
          <cell r="J96">
            <v>0</v>
          </cell>
          <cell r="K96">
            <v>38353</v>
          </cell>
          <cell r="L96">
            <v>39083</v>
          </cell>
        </row>
        <row r="97">
          <cell r="B97">
            <v>332</v>
          </cell>
          <cell r="C97" t="str">
            <v>ZKAN</v>
          </cell>
          <cell r="D97" t="str">
            <v>Woon- en Zorgcentrum De Speulbrink</v>
          </cell>
          <cell r="E97" t="str">
            <v>Woon- en Zorgcentrum De Speulbrink</v>
          </cell>
          <cell r="F97" t="str">
            <v>VAASSEN</v>
          </cell>
          <cell r="G97" t="str">
            <v>0578-571741</v>
          </cell>
          <cell r="H97">
            <v>3060</v>
          </cell>
          <cell r="I97">
            <v>0</v>
          </cell>
          <cell r="J97">
            <v>0</v>
          </cell>
          <cell r="K97">
            <v>38353</v>
          </cell>
          <cell r="L97">
            <v>39083</v>
          </cell>
        </row>
        <row r="98">
          <cell r="B98">
            <v>338</v>
          </cell>
          <cell r="C98" t="str">
            <v>EKEP</v>
          </cell>
          <cell r="D98" t="str">
            <v>Zorgcentrum St. Jozef</v>
          </cell>
          <cell r="E98" t="str">
            <v>Stichting Zorgcentrum St. Jozef</v>
          </cell>
          <cell r="F98" t="str">
            <v>GENDT</v>
          </cell>
          <cell r="G98" t="str">
            <v>0481-421338</v>
          </cell>
          <cell r="H98">
            <v>3070</v>
          </cell>
          <cell r="I98">
            <v>0</v>
          </cell>
          <cell r="J98">
            <v>0</v>
          </cell>
          <cell r="K98">
            <v>38353</v>
          </cell>
        </row>
        <row r="99">
          <cell r="B99">
            <v>345</v>
          </cell>
          <cell r="C99" t="str">
            <v>NBON</v>
          </cell>
          <cell r="D99" t="str">
            <v>Zorg- en Wooncentrum De Bongerd</v>
          </cell>
          <cell r="E99" t="str">
            <v>Stichting Christelijk Zorg- en Wooncentrum De Bongerd</v>
          </cell>
          <cell r="F99" t="str">
            <v>HATTEM</v>
          </cell>
          <cell r="G99" t="str">
            <v>038-4445851</v>
          </cell>
          <cell r="H99">
            <v>3040</v>
          </cell>
          <cell r="I99">
            <v>0</v>
          </cell>
          <cell r="J99">
            <v>0</v>
          </cell>
          <cell r="K99">
            <v>38353</v>
          </cell>
        </row>
        <row r="100">
          <cell r="B100">
            <v>346</v>
          </cell>
          <cell r="C100" t="str">
            <v>NBON</v>
          </cell>
          <cell r="D100" t="str">
            <v>Woon- en Zorgcentrum Hof van Blom</v>
          </cell>
          <cell r="E100" t="str">
            <v>Stichting Woon- en Zorgcentrum Hof van Blom</v>
          </cell>
          <cell r="F100" t="str">
            <v>HATTEM</v>
          </cell>
          <cell r="G100" t="str">
            <v>038-4441641</v>
          </cell>
          <cell r="H100">
            <v>3040</v>
          </cell>
          <cell r="I100">
            <v>0</v>
          </cell>
          <cell r="J100">
            <v>0</v>
          </cell>
          <cell r="K100">
            <v>38353</v>
          </cell>
          <cell r="L100">
            <v>39083</v>
          </cell>
        </row>
        <row r="101">
          <cell r="B101">
            <v>347</v>
          </cell>
          <cell r="C101" t="str">
            <v>HVEN</v>
          </cell>
          <cell r="D101" t="str">
            <v>Rustoord Brinkhoven</v>
          </cell>
          <cell r="E101" t="str">
            <v>Stichting Rustoord Brinkhoven</v>
          </cell>
          <cell r="F101" t="str">
            <v>HEERDE</v>
          </cell>
          <cell r="H101">
            <v>3060</v>
          </cell>
          <cell r="I101">
            <v>0</v>
          </cell>
          <cell r="J101">
            <v>0</v>
          </cell>
          <cell r="K101">
            <v>38353</v>
          </cell>
        </row>
        <row r="102">
          <cell r="B102">
            <v>348</v>
          </cell>
          <cell r="C102" t="str">
            <v>JSTR</v>
          </cell>
          <cell r="D102" t="str">
            <v>Zorgcentrum Rehoboth</v>
          </cell>
          <cell r="E102" t="str">
            <v>Stichting Protestants Christelijk Zorgcentrum Rehoboth</v>
          </cell>
          <cell r="F102" t="str">
            <v>WAPENVELD</v>
          </cell>
          <cell r="G102" t="str">
            <v>038-4471500</v>
          </cell>
          <cell r="H102">
            <v>3060</v>
          </cell>
          <cell r="I102">
            <v>0</v>
          </cell>
          <cell r="J102">
            <v>0</v>
          </cell>
          <cell r="K102">
            <v>38353</v>
          </cell>
        </row>
        <row r="103">
          <cell r="B103">
            <v>352</v>
          </cell>
          <cell r="C103" t="str">
            <v>RTOR</v>
          </cell>
          <cell r="D103" t="str">
            <v>Malderburch, centrum voor welzijn, wonen en zorg</v>
          </cell>
          <cell r="E103" t="str">
            <v>Malderburch, centrum voor welzijn, wonen en zorg</v>
          </cell>
          <cell r="F103" t="str">
            <v>MALDEN</v>
          </cell>
          <cell r="G103" t="str">
            <v>024-3570570</v>
          </cell>
          <cell r="H103">
            <v>3080</v>
          </cell>
          <cell r="I103">
            <v>0</v>
          </cell>
          <cell r="J103">
            <v>0</v>
          </cell>
          <cell r="K103">
            <v>38353</v>
          </cell>
        </row>
        <row r="104">
          <cell r="B104">
            <v>353</v>
          </cell>
          <cell r="C104" t="str">
            <v>AHES</v>
          </cell>
          <cell r="D104" t="str">
            <v>Zorgcentrum Sancta Maria</v>
          </cell>
          <cell r="E104" t="str">
            <v>Zorgcentrum Sancta Maria</v>
          </cell>
          <cell r="F104" t="str">
            <v>HUISSEN</v>
          </cell>
          <cell r="G104" t="str">
            <v>026-3263300</v>
          </cell>
          <cell r="H104">
            <v>3070</v>
          </cell>
          <cell r="I104">
            <v>0</v>
          </cell>
          <cell r="J104">
            <v>0</v>
          </cell>
          <cell r="K104">
            <v>38353</v>
          </cell>
        </row>
        <row r="105">
          <cell r="B105">
            <v>355</v>
          </cell>
          <cell r="C105" t="str">
            <v>CCEN</v>
          </cell>
          <cell r="D105" t="str">
            <v>Zorgcentrum 't Slot</v>
          </cell>
          <cell r="E105" t="str">
            <v>Protestants-Christelijk Zorgcentrum</v>
          </cell>
          <cell r="F105" t="str">
            <v>GAMEREN</v>
          </cell>
          <cell r="G105" t="str">
            <v>0418-561451</v>
          </cell>
          <cell r="H105">
            <v>3280</v>
          </cell>
          <cell r="I105">
            <v>0</v>
          </cell>
          <cell r="J105">
            <v>0</v>
          </cell>
          <cell r="K105">
            <v>38353</v>
          </cell>
        </row>
        <row r="106">
          <cell r="B106">
            <v>356</v>
          </cell>
          <cell r="C106" t="str">
            <v>ZKAN</v>
          </cell>
          <cell r="D106" t="str">
            <v>Christelijk Zorgcentrum 't Anker</v>
          </cell>
          <cell r="E106" t="str">
            <v>Protestantse Stichting Bejaardenzorg Neder Betuwe-Oost</v>
          </cell>
          <cell r="F106" t="str">
            <v>KESTEREN</v>
          </cell>
          <cell r="G106" t="str">
            <v>0488-483250</v>
          </cell>
          <cell r="H106">
            <v>3080</v>
          </cell>
          <cell r="I106">
            <v>0</v>
          </cell>
          <cell r="J106">
            <v>0</v>
          </cell>
          <cell r="K106">
            <v>38353</v>
          </cell>
        </row>
        <row r="107">
          <cell r="B107">
            <v>357</v>
          </cell>
          <cell r="C107" t="str">
            <v>EKEP</v>
          </cell>
          <cell r="D107" t="str">
            <v>Antoniushove Woon- en Zorgcentrum</v>
          </cell>
          <cell r="E107" t="str">
            <v>Stichting Antoniushove Woon- en Zorgcentrum</v>
          </cell>
          <cell r="F107" t="str">
            <v>LICHTENVOORDE</v>
          </cell>
          <cell r="G107" t="str">
            <v>0544-372064</v>
          </cell>
          <cell r="H107">
            <v>3070</v>
          </cell>
          <cell r="I107">
            <v>0</v>
          </cell>
          <cell r="J107">
            <v>0</v>
          </cell>
          <cell r="K107">
            <v>38353</v>
          </cell>
        </row>
        <row r="108">
          <cell r="B108">
            <v>358</v>
          </cell>
          <cell r="C108" t="str">
            <v>NBON</v>
          </cell>
          <cell r="D108" t="str">
            <v>Avondlicht</v>
          </cell>
          <cell r="E108" t="str">
            <v>Stichting Huisvesting en Verzorging van Bejaarden</v>
          </cell>
          <cell r="F108" t="str">
            <v>HERWIJNEN</v>
          </cell>
          <cell r="H108">
            <v>3080</v>
          </cell>
          <cell r="I108">
            <v>0</v>
          </cell>
          <cell r="J108">
            <v>0</v>
          </cell>
          <cell r="K108">
            <v>38353</v>
          </cell>
        </row>
        <row r="109">
          <cell r="B109">
            <v>360</v>
          </cell>
          <cell r="C109" t="str">
            <v>RTOR</v>
          </cell>
          <cell r="D109" t="str">
            <v>Gudula, Centrum voor Ouderen</v>
          </cell>
          <cell r="E109" t="str">
            <v>Gudula, Centrum voor Ouderen</v>
          </cell>
          <cell r="F109" t="str">
            <v>LOCHEM</v>
          </cell>
          <cell r="H109">
            <v>3060</v>
          </cell>
          <cell r="I109">
            <v>0</v>
          </cell>
          <cell r="J109">
            <v>0</v>
          </cell>
          <cell r="K109">
            <v>38353</v>
          </cell>
        </row>
        <row r="110">
          <cell r="B110">
            <v>361</v>
          </cell>
          <cell r="C110" t="str">
            <v>JFLT</v>
          </cell>
          <cell r="D110" t="str">
            <v>Verzorgingshuis Tusselerhof</v>
          </cell>
          <cell r="E110" t="str">
            <v>Verzorgingshuis Tusselerhof</v>
          </cell>
          <cell r="F110" t="str">
            <v>LOCHEM</v>
          </cell>
          <cell r="H110">
            <v>3060</v>
          </cell>
          <cell r="I110">
            <v>0</v>
          </cell>
          <cell r="J110">
            <v>0</v>
          </cell>
          <cell r="K110">
            <v>38353</v>
          </cell>
        </row>
        <row r="111">
          <cell r="B111">
            <v>364</v>
          </cell>
          <cell r="C111" t="str">
            <v>RTOR</v>
          </cell>
          <cell r="D111" t="str">
            <v>Gasthuis St. Jan de Deo</v>
          </cell>
          <cell r="E111" t="str">
            <v>Stichting Gasthuis St. Jan de Deo</v>
          </cell>
          <cell r="F111" t="str">
            <v>MILLINGEN AAN DE RIJN</v>
          </cell>
          <cell r="G111" t="str">
            <v>0481-431644</v>
          </cell>
          <cell r="H111">
            <v>3080</v>
          </cell>
          <cell r="I111">
            <v>0</v>
          </cell>
          <cell r="J111">
            <v>0</v>
          </cell>
          <cell r="K111">
            <v>38353</v>
          </cell>
        </row>
        <row r="112">
          <cell r="B112">
            <v>366</v>
          </cell>
          <cell r="C112" t="str">
            <v>AHES</v>
          </cell>
          <cell r="D112" t="str">
            <v>Verzorgingshuis De Wittenberg</v>
          </cell>
          <cell r="E112" t="str">
            <v>Stichting De Wittenberg</v>
          </cell>
          <cell r="F112" t="str">
            <v>HAAFTEN</v>
          </cell>
          <cell r="H112">
            <v>3080</v>
          </cell>
          <cell r="I112">
            <v>0</v>
          </cell>
          <cell r="J112">
            <v>0</v>
          </cell>
          <cell r="K112">
            <v>38353</v>
          </cell>
        </row>
        <row r="113">
          <cell r="B113">
            <v>369</v>
          </cell>
          <cell r="C113" t="str">
            <v>ZKAN</v>
          </cell>
          <cell r="D113" t="str">
            <v>Ittmannshof</v>
          </cell>
          <cell r="E113" t="str">
            <v>Stichting Ittmannshof</v>
          </cell>
          <cell r="F113" t="str">
            <v>NUNSPEET</v>
          </cell>
          <cell r="G113" t="str">
            <v>0341-258124</v>
          </cell>
          <cell r="H113">
            <v>3040</v>
          </cell>
          <cell r="I113">
            <v>0</v>
          </cell>
          <cell r="J113">
            <v>0</v>
          </cell>
          <cell r="K113">
            <v>38353</v>
          </cell>
        </row>
        <row r="114">
          <cell r="B114">
            <v>381</v>
          </cell>
          <cell r="C114" t="str">
            <v>NBON</v>
          </cell>
          <cell r="D114" t="str">
            <v>Oud Burgeren Gasthuis</v>
          </cell>
          <cell r="E114" t="str">
            <v>Oud Burgeren Gasthuis</v>
          </cell>
          <cell r="F114" t="str">
            <v>NIJMEGEN</v>
          </cell>
          <cell r="H114">
            <v>3080</v>
          </cell>
          <cell r="I114">
            <v>0</v>
          </cell>
          <cell r="J114">
            <v>0</v>
          </cell>
          <cell r="K114">
            <v>38353</v>
          </cell>
        </row>
        <row r="115">
          <cell r="B115">
            <v>384</v>
          </cell>
          <cell r="C115" t="str">
            <v>RTOR</v>
          </cell>
          <cell r="D115" t="str">
            <v>Zorgcentrum De Hullen</v>
          </cell>
          <cell r="E115" t="str">
            <v>Regionaal Hervormd Zorgcentrum De Hullen</v>
          </cell>
          <cell r="F115" t="str">
            <v>OLDEBROEK</v>
          </cell>
          <cell r="G115" t="str">
            <v>0525-680402</v>
          </cell>
          <cell r="H115">
            <v>3040</v>
          </cell>
          <cell r="I115">
            <v>0</v>
          </cell>
          <cell r="J115">
            <v>0</v>
          </cell>
          <cell r="K115">
            <v>38353</v>
          </cell>
          <cell r="L115">
            <v>38718</v>
          </cell>
        </row>
        <row r="116">
          <cell r="B116">
            <v>385</v>
          </cell>
          <cell r="C116" t="str">
            <v>RTOR</v>
          </cell>
          <cell r="D116" t="str">
            <v>Verzorgingscentrum Veldheem</v>
          </cell>
          <cell r="E116" t="str">
            <v>Stichting Verzorgingscentrum Veldheem</v>
          </cell>
          <cell r="F116" t="str">
            <v>WEZEP</v>
          </cell>
          <cell r="H116">
            <v>3040</v>
          </cell>
          <cell r="I116">
            <v>0</v>
          </cell>
          <cell r="J116">
            <v>0</v>
          </cell>
          <cell r="K116">
            <v>38353</v>
          </cell>
        </row>
        <row r="117">
          <cell r="B117">
            <v>405</v>
          </cell>
          <cell r="C117" t="str">
            <v>GKOK</v>
          </cell>
          <cell r="D117" t="str">
            <v>Woon-Zorgcentrum De Vaste Burcht</v>
          </cell>
          <cell r="E117" t="str">
            <v>Hervormde Stg. Woon-Zorgcentrum De Vaste Burcht</v>
          </cell>
          <cell r="F117" t="str">
            <v>ROSSUM GLD</v>
          </cell>
          <cell r="G117" t="str">
            <v>0418-664664</v>
          </cell>
          <cell r="H117">
            <v>3280</v>
          </cell>
          <cell r="I117">
            <v>0</v>
          </cell>
          <cell r="J117">
            <v>0</v>
          </cell>
          <cell r="K117">
            <v>38353</v>
          </cell>
        </row>
        <row r="118">
          <cell r="B118">
            <v>412</v>
          </cell>
          <cell r="C118" t="str">
            <v>ZKAN</v>
          </cell>
          <cell r="D118" t="str">
            <v>Verzorgingshuis Westlede</v>
          </cell>
          <cell r="E118" t="str">
            <v>Stichting R.K. Verzorgingshuis Westlede</v>
          </cell>
          <cell r="F118" t="str">
            <v>TIEL</v>
          </cell>
          <cell r="H118">
            <v>3080</v>
          </cell>
          <cell r="I118">
            <v>0</v>
          </cell>
          <cell r="J118">
            <v>0</v>
          </cell>
          <cell r="K118">
            <v>38353</v>
          </cell>
        </row>
        <row r="119">
          <cell r="B119">
            <v>418</v>
          </cell>
          <cell r="C119" t="str">
            <v>JSTR</v>
          </cell>
          <cell r="D119" t="str">
            <v>De Wehme</v>
          </cell>
          <cell r="E119" t="str">
            <v>De Wehme</v>
          </cell>
          <cell r="F119" t="str">
            <v>VORDEN</v>
          </cell>
          <cell r="G119" t="str">
            <v>0575-557300</v>
          </cell>
          <cell r="H119">
            <v>3060</v>
          </cell>
          <cell r="I119">
            <v>0</v>
          </cell>
          <cell r="J119">
            <v>0</v>
          </cell>
          <cell r="K119">
            <v>38353</v>
          </cell>
        </row>
        <row r="120">
          <cell r="B120">
            <v>421</v>
          </cell>
          <cell r="C120" t="str">
            <v>NBON</v>
          </cell>
          <cell r="D120" t="str">
            <v>Zorg- en wooncentrum  Den Bouw</v>
          </cell>
          <cell r="E120" t="str">
            <v>Stichting Zorg-wooncentrum Den Bouw</v>
          </cell>
          <cell r="F120" t="str">
            <v>WARNSVELD</v>
          </cell>
          <cell r="H120">
            <v>3060</v>
          </cell>
          <cell r="I120">
            <v>0</v>
          </cell>
          <cell r="J120">
            <v>0</v>
          </cell>
          <cell r="K120">
            <v>38353</v>
          </cell>
        </row>
        <row r="121">
          <cell r="B121">
            <v>422</v>
          </cell>
          <cell r="C121" t="str">
            <v>GKOK</v>
          </cell>
          <cell r="D121" t="str">
            <v>Zorgcentrum Oldershove</v>
          </cell>
          <cell r="E121" t="str">
            <v>Stichting Zorgcentrum Oldershove</v>
          </cell>
          <cell r="F121" t="str">
            <v>WEHL</v>
          </cell>
          <cell r="G121" t="str">
            <v>0314-690100</v>
          </cell>
          <cell r="H121">
            <v>3010</v>
          </cell>
          <cell r="I121">
            <v>0</v>
          </cell>
          <cell r="J121">
            <v>0</v>
          </cell>
          <cell r="K121">
            <v>38353</v>
          </cell>
          <cell r="L121">
            <v>38718</v>
          </cell>
        </row>
        <row r="122">
          <cell r="B122">
            <v>424</v>
          </cell>
          <cell r="C122" t="str">
            <v>RTOR</v>
          </cell>
          <cell r="D122" t="str">
            <v>St. Barbara</v>
          </cell>
          <cell r="E122" t="str">
            <v>St. Barbara</v>
          </cell>
          <cell r="F122" t="str">
            <v>DREUMEL</v>
          </cell>
          <cell r="H122">
            <v>3080</v>
          </cell>
          <cell r="I122">
            <v>0</v>
          </cell>
          <cell r="J122">
            <v>0</v>
          </cell>
          <cell r="K122">
            <v>38353</v>
          </cell>
        </row>
        <row r="123">
          <cell r="B123">
            <v>438</v>
          </cell>
          <cell r="C123" t="str">
            <v>ZKAN</v>
          </cell>
          <cell r="D123" t="str">
            <v>De Polbeek</v>
          </cell>
          <cell r="E123" t="str">
            <v>Stichting voor Huisvesting en Verzorging van Ouderen de Polbeek</v>
          </cell>
          <cell r="F123" t="str">
            <v>ZUTPHEN</v>
          </cell>
          <cell r="G123" t="str">
            <v>0575-498498</v>
          </cell>
          <cell r="H123">
            <v>3060</v>
          </cell>
          <cell r="I123">
            <v>0</v>
          </cell>
          <cell r="J123">
            <v>0</v>
          </cell>
          <cell r="K123">
            <v>38353</v>
          </cell>
        </row>
        <row r="124">
          <cell r="B124">
            <v>439</v>
          </cell>
          <cell r="C124" t="str">
            <v>AHES</v>
          </cell>
          <cell r="D124" t="str">
            <v>Verzorgingshuis Regina</v>
          </cell>
          <cell r="E124" t="str">
            <v>Stichting Zorgr‚sidence Regina</v>
          </cell>
          <cell r="F124" t="str">
            <v>VELP GLD</v>
          </cell>
          <cell r="H124">
            <v>3070</v>
          </cell>
          <cell r="I124">
            <v>0</v>
          </cell>
          <cell r="J124">
            <v>0</v>
          </cell>
          <cell r="K124">
            <v>38353</v>
          </cell>
        </row>
        <row r="125">
          <cell r="B125">
            <v>444</v>
          </cell>
          <cell r="C125" t="str">
            <v>JFLT</v>
          </cell>
          <cell r="D125" t="str">
            <v>Verzorgingshuis De Koperhorst</v>
          </cell>
          <cell r="E125" t="str">
            <v>Stichting Verzorgingshuis De Koperhorst</v>
          </cell>
          <cell r="F125" t="str">
            <v>AMERSFOORT</v>
          </cell>
          <cell r="G125" t="str">
            <v>033-4726214</v>
          </cell>
          <cell r="H125">
            <v>3090</v>
          </cell>
          <cell r="I125">
            <v>0</v>
          </cell>
          <cell r="J125">
            <v>0</v>
          </cell>
          <cell r="K125">
            <v>38353</v>
          </cell>
        </row>
        <row r="126">
          <cell r="B126">
            <v>448</v>
          </cell>
          <cell r="C126" t="str">
            <v>JFLT</v>
          </cell>
          <cell r="D126" t="str">
            <v>Woonzorgcentrum Puntenburg</v>
          </cell>
          <cell r="E126" t="str">
            <v>Woonzorgcentrum Puntenburg</v>
          </cell>
          <cell r="F126" t="str">
            <v>AMERSFOORT</v>
          </cell>
          <cell r="H126">
            <v>3090</v>
          </cell>
          <cell r="I126">
            <v>0</v>
          </cell>
          <cell r="J126">
            <v>0</v>
          </cell>
          <cell r="K126">
            <v>38353</v>
          </cell>
        </row>
        <row r="127">
          <cell r="B127">
            <v>450</v>
          </cell>
          <cell r="C127" t="str">
            <v>PHEN</v>
          </cell>
          <cell r="D127" t="str">
            <v>Sint Pieters en Bloklands Gasthuis</v>
          </cell>
          <cell r="E127" t="str">
            <v>Stichting Sint  Pieters en Bloklands Gasthuis</v>
          </cell>
          <cell r="F127" t="str">
            <v>AMERSFOORT</v>
          </cell>
          <cell r="G127" t="str">
            <v>033-4650570</v>
          </cell>
          <cell r="H127">
            <v>3090</v>
          </cell>
          <cell r="I127">
            <v>0</v>
          </cell>
          <cell r="J127">
            <v>0</v>
          </cell>
          <cell r="K127">
            <v>38353</v>
          </cell>
        </row>
        <row r="128">
          <cell r="B128">
            <v>451</v>
          </cell>
          <cell r="C128" t="str">
            <v>JFLT</v>
          </cell>
          <cell r="D128" t="str">
            <v>Woon- &amp; Zorgcentrum Santvoorde</v>
          </cell>
          <cell r="E128" t="str">
            <v>Woon- &amp; Zorgcentrum Santvoorde</v>
          </cell>
          <cell r="F128" t="str">
            <v>BAARN</v>
          </cell>
          <cell r="H128">
            <v>3090</v>
          </cell>
          <cell r="I128">
            <v>0</v>
          </cell>
          <cell r="J128">
            <v>0</v>
          </cell>
          <cell r="K128">
            <v>38353</v>
          </cell>
          <cell r="L128">
            <v>39083</v>
          </cell>
        </row>
        <row r="129">
          <cell r="B129">
            <v>452</v>
          </cell>
          <cell r="C129" t="str">
            <v>AWEK</v>
          </cell>
          <cell r="D129" t="str">
            <v>Woon- Zorgcentrum Schoonoord</v>
          </cell>
          <cell r="E129" t="str">
            <v>Hervormde Stichting tot Verzorging van Bejaarden (Zorgpalet Gooi en Vecht)</v>
          </cell>
          <cell r="F129" t="str">
            <v>BAARN</v>
          </cell>
          <cell r="G129" t="str">
            <v>035-5414955</v>
          </cell>
          <cell r="H129">
            <v>3110</v>
          </cell>
          <cell r="I129">
            <v>0</v>
          </cell>
          <cell r="J129">
            <v>0</v>
          </cell>
          <cell r="K129">
            <v>38353</v>
          </cell>
          <cell r="L129">
            <v>38718</v>
          </cell>
        </row>
        <row r="130">
          <cell r="B130">
            <v>455</v>
          </cell>
          <cell r="C130" t="str">
            <v>PHEN</v>
          </cell>
          <cell r="D130" t="str">
            <v>Verzorgingshuis Schutsmantel</v>
          </cell>
          <cell r="E130" t="str">
            <v>Stichting Rooms-Katholieke Bejaardenzorg Bilthoven</v>
          </cell>
          <cell r="F130" t="str">
            <v>BILTHOVEN</v>
          </cell>
          <cell r="G130" t="str">
            <v>030-2286911</v>
          </cell>
          <cell r="H130">
            <v>3090</v>
          </cell>
          <cell r="I130">
            <v>0</v>
          </cell>
          <cell r="J130">
            <v>0</v>
          </cell>
          <cell r="K130">
            <v>38353</v>
          </cell>
          <cell r="L130">
            <v>38718</v>
          </cell>
        </row>
        <row r="131">
          <cell r="B131">
            <v>462</v>
          </cell>
          <cell r="C131" t="str">
            <v>PHEN</v>
          </cell>
          <cell r="D131" t="str">
            <v>Verzorgingshuis De Haven</v>
          </cell>
          <cell r="E131" t="str">
            <v>Stichting Verzorgingstehuis De Haven</v>
          </cell>
          <cell r="F131" t="str">
            <v>BUNSCHOTEN SPAKENBURG</v>
          </cell>
          <cell r="H131">
            <v>3090</v>
          </cell>
          <cell r="I131">
            <v>0</v>
          </cell>
          <cell r="J131">
            <v>0</v>
          </cell>
          <cell r="K131">
            <v>38353</v>
          </cell>
        </row>
        <row r="132">
          <cell r="B132">
            <v>463</v>
          </cell>
          <cell r="C132" t="str">
            <v>PHEN</v>
          </cell>
          <cell r="D132" t="str">
            <v>Huize Beatrix</v>
          </cell>
          <cell r="E132" t="str">
            <v>Stichting Huize Beatrix (Rijnheuvel)</v>
          </cell>
          <cell r="F132" t="str">
            <v>DOORN</v>
          </cell>
          <cell r="G132" t="str">
            <v>0343-413044</v>
          </cell>
          <cell r="H132">
            <v>3090</v>
          </cell>
          <cell r="I132">
            <v>0</v>
          </cell>
          <cell r="J132">
            <v>0</v>
          </cell>
          <cell r="K132">
            <v>38353</v>
          </cell>
          <cell r="L132">
            <v>38718</v>
          </cell>
        </row>
        <row r="133">
          <cell r="B133">
            <v>464</v>
          </cell>
          <cell r="C133" t="str">
            <v>GKOK</v>
          </cell>
          <cell r="D133" t="str">
            <v>Verzorgingshuis Oranjestein</v>
          </cell>
          <cell r="E133" t="str">
            <v>Verzorgingshuis Oranjestein</v>
          </cell>
          <cell r="F133" t="str">
            <v>DOORN</v>
          </cell>
          <cell r="H133">
            <v>3090</v>
          </cell>
          <cell r="I133">
            <v>0</v>
          </cell>
          <cell r="J133">
            <v>0</v>
          </cell>
          <cell r="K133">
            <v>38353</v>
          </cell>
        </row>
        <row r="134">
          <cell r="B134">
            <v>468</v>
          </cell>
          <cell r="C134" t="str">
            <v>ZKAN</v>
          </cell>
          <cell r="D134" t="str">
            <v>Gaza, Centrum voor Ouderen</v>
          </cell>
          <cell r="E134" t="str">
            <v>Gaza, Centrum voor Ouderen</v>
          </cell>
          <cell r="F134" t="str">
            <v>HARMELEN</v>
          </cell>
          <cell r="H134">
            <v>3090</v>
          </cell>
          <cell r="I134">
            <v>0</v>
          </cell>
          <cell r="J134">
            <v>0</v>
          </cell>
          <cell r="K134">
            <v>38353</v>
          </cell>
        </row>
        <row r="135">
          <cell r="B135">
            <v>473</v>
          </cell>
          <cell r="C135" t="str">
            <v>PHEN</v>
          </cell>
          <cell r="D135" t="str">
            <v>Woonzorgcentrum 't Kampje</v>
          </cell>
          <cell r="E135" t="str">
            <v>Protestants Christelijke Stichting Ouderenzorg te Loenen aan de Vecht</v>
          </cell>
          <cell r="F135" t="str">
            <v>LOENEN AAN DE VECHT</v>
          </cell>
          <cell r="G135" t="str">
            <v>0294-233159</v>
          </cell>
          <cell r="H135">
            <v>3090</v>
          </cell>
          <cell r="I135">
            <v>0</v>
          </cell>
          <cell r="J135">
            <v>0</v>
          </cell>
          <cell r="K135">
            <v>38353</v>
          </cell>
        </row>
        <row r="136">
          <cell r="B136">
            <v>476</v>
          </cell>
          <cell r="C136" t="str">
            <v>PHEN</v>
          </cell>
          <cell r="D136" t="str">
            <v>Woon-Zorgcentrum Maria Dommer</v>
          </cell>
          <cell r="E136" t="str">
            <v>Maria Dommer Stichting van 1835</v>
          </cell>
          <cell r="F136" t="str">
            <v>MAARSSEN</v>
          </cell>
          <cell r="G136" t="str">
            <v>0346-587333</v>
          </cell>
          <cell r="H136">
            <v>3090</v>
          </cell>
          <cell r="I136">
            <v>0</v>
          </cell>
          <cell r="J136">
            <v>0</v>
          </cell>
          <cell r="K136">
            <v>38353</v>
          </cell>
        </row>
        <row r="137">
          <cell r="B137">
            <v>477</v>
          </cell>
          <cell r="C137" t="str">
            <v>PHEN</v>
          </cell>
          <cell r="D137" t="str">
            <v>Zorgcentrum Merenhoef</v>
          </cell>
          <cell r="E137" t="str">
            <v>Stichting Leger des Heils Welzijns- en Gezondheidszorg</v>
          </cell>
          <cell r="F137" t="str">
            <v>MAARSSEN</v>
          </cell>
          <cell r="G137" t="str">
            <v>0346-587400</v>
          </cell>
          <cell r="H137">
            <v>3090</v>
          </cell>
          <cell r="I137">
            <v>0</v>
          </cell>
          <cell r="J137">
            <v>0</v>
          </cell>
          <cell r="K137">
            <v>38353</v>
          </cell>
          <cell r="L137">
            <v>38718</v>
          </cell>
        </row>
        <row r="138">
          <cell r="B138">
            <v>484</v>
          </cell>
          <cell r="C138" t="str">
            <v>PHEN</v>
          </cell>
          <cell r="D138" t="str">
            <v>Woon- en Zorgcentrum De Wulverhorst</v>
          </cell>
          <cell r="E138" t="str">
            <v>Stichting Ouderenzorg Oudewater</v>
          </cell>
          <cell r="F138" t="str">
            <v>OUDEWATER</v>
          </cell>
          <cell r="G138" t="str">
            <v>0348-562214</v>
          </cell>
          <cell r="H138">
            <v>3090</v>
          </cell>
          <cell r="I138">
            <v>0</v>
          </cell>
          <cell r="J138">
            <v>0</v>
          </cell>
          <cell r="K138">
            <v>38353</v>
          </cell>
        </row>
        <row r="139">
          <cell r="B139">
            <v>486</v>
          </cell>
          <cell r="C139" t="str">
            <v>PHEN</v>
          </cell>
          <cell r="D139" t="str">
            <v>Verzorgingshuis Gerardus Majella</v>
          </cell>
          <cell r="E139" t="str">
            <v>Stichting R.K. Verzorgingstehuis Gerardus Majella</v>
          </cell>
          <cell r="F139" t="str">
            <v>MIJDRECHT</v>
          </cell>
          <cell r="G139" t="str">
            <v>0297-281325</v>
          </cell>
          <cell r="H139">
            <v>3090</v>
          </cell>
          <cell r="I139">
            <v>0</v>
          </cell>
          <cell r="J139">
            <v>0</v>
          </cell>
          <cell r="K139">
            <v>38353</v>
          </cell>
        </row>
        <row r="140">
          <cell r="B140">
            <v>487</v>
          </cell>
          <cell r="C140" t="str">
            <v>PHEN</v>
          </cell>
          <cell r="D140" t="str">
            <v>Nieuw Avondlicht</v>
          </cell>
          <cell r="E140" t="str">
            <v>Protestants Christelijke Stichting voor Bejaardenzorg</v>
          </cell>
          <cell r="F140" t="str">
            <v>MIJDRECHT</v>
          </cell>
          <cell r="H140">
            <v>3090</v>
          </cell>
          <cell r="I140">
            <v>0</v>
          </cell>
          <cell r="J140">
            <v>0</v>
          </cell>
          <cell r="K140">
            <v>38353</v>
          </cell>
        </row>
        <row r="141">
          <cell r="B141">
            <v>489</v>
          </cell>
          <cell r="C141" t="str">
            <v>PHEN</v>
          </cell>
          <cell r="D141" t="str">
            <v>Zuiderhof</v>
          </cell>
          <cell r="E141" t="str">
            <v>Protestants Christelijke Stichting voor Bejaardenzorg</v>
          </cell>
          <cell r="F141" t="str">
            <v>VINKEVEEN</v>
          </cell>
          <cell r="H141">
            <v>3090</v>
          </cell>
          <cell r="I141">
            <v>0</v>
          </cell>
          <cell r="J141">
            <v>0</v>
          </cell>
          <cell r="K141">
            <v>38353</v>
          </cell>
        </row>
        <row r="142">
          <cell r="B142">
            <v>492</v>
          </cell>
          <cell r="C142" t="str">
            <v>ISCS</v>
          </cell>
          <cell r="D142" t="str">
            <v>Mari‰nburg</v>
          </cell>
          <cell r="E142" t="str">
            <v>Stichting Mari‰nburg</v>
          </cell>
          <cell r="F142" t="str">
            <v>SOEST</v>
          </cell>
          <cell r="H142">
            <v>3090</v>
          </cell>
          <cell r="I142">
            <v>0</v>
          </cell>
          <cell r="J142">
            <v>0</v>
          </cell>
          <cell r="K142">
            <v>38353</v>
          </cell>
          <cell r="L142">
            <v>38718</v>
          </cell>
        </row>
        <row r="143">
          <cell r="B143">
            <v>495</v>
          </cell>
          <cell r="C143" t="str">
            <v>PHEN</v>
          </cell>
          <cell r="D143" t="str">
            <v>Zorgcentrum 't Boveneind</v>
          </cell>
          <cell r="E143" t="str">
            <v>Stichting IntraZorg plus</v>
          </cell>
          <cell r="F143" t="str">
            <v>VEENENDAAL</v>
          </cell>
          <cell r="H143">
            <v>3090</v>
          </cell>
          <cell r="I143">
            <v>0</v>
          </cell>
          <cell r="J143">
            <v>0</v>
          </cell>
          <cell r="K143">
            <v>38353</v>
          </cell>
          <cell r="L143">
            <v>39083</v>
          </cell>
        </row>
        <row r="144">
          <cell r="B144">
            <v>496</v>
          </cell>
          <cell r="C144" t="str">
            <v>PHEN</v>
          </cell>
          <cell r="D144" t="str">
            <v>De Engelenburgh</v>
          </cell>
          <cell r="E144" t="str">
            <v>Stichting IntraZorg plus</v>
          </cell>
          <cell r="F144" t="str">
            <v>VEENENDAAL</v>
          </cell>
          <cell r="G144" t="str">
            <v>0318-523940</v>
          </cell>
          <cell r="H144">
            <v>3090</v>
          </cell>
          <cell r="I144">
            <v>0</v>
          </cell>
          <cell r="J144">
            <v>0</v>
          </cell>
          <cell r="K144">
            <v>38353</v>
          </cell>
          <cell r="L144">
            <v>39083</v>
          </cell>
        </row>
        <row r="145">
          <cell r="B145">
            <v>504</v>
          </cell>
          <cell r="C145" t="str">
            <v>EWAS</v>
          </cell>
          <cell r="D145" t="str">
            <v>Ewoud Gasthuis</v>
          </cell>
          <cell r="E145" t="str">
            <v>Stichting Hervormd Gasthuis voor Wonen en Verzorging</v>
          </cell>
          <cell r="F145" t="str">
            <v>IJSSELSTEIN UT</v>
          </cell>
          <cell r="H145">
            <v>3090</v>
          </cell>
          <cell r="I145">
            <v>0</v>
          </cell>
          <cell r="J145">
            <v>0</v>
          </cell>
          <cell r="K145">
            <v>38353</v>
          </cell>
        </row>
        <row r="146">
          <cell r="B146">
            <v>509</v>
          </cell>
          <cell r="C146" t="str">
            <v>PHEN</v>
          </cell>
          <cell r="D146" t="str">
            <v>Woonzorgcentrum Heerewegen</v>
          </cell>
          <cell r="E146" t="str">
            <v>Woonzorgcentrum Heerewegen</v>
          </cell>
          <cell r="F146" t="str">
            <v>ZEIST</v>
          </cell>
          <cell r="H146">
            <v>3090</v>
          </cell>
          <cell r="I146">
            <v>0</v>
          </cell>
          <cell r="J146">
            <v>0</v>
          </cell>
          <cell r="K146">
            <v>38353</v>
          </cell>
          <cell r="L146">
            <v>38718</v>
          </cell>
        </row>
        <row r="147">
          <cell r="B147">
            <v>513</v>
          </cell>
          <cell r="C147" t="str">
            <v>LDYK</v>
          </cell>
          <cell r="D147" t="str">
            <v>Bartholomeus Gasthuis</v>
          </cell>
          <cell r="E147" t="str">
            <v>Stichting Bartholomeus Gasthuis</v>
          </cell>
          <cell r="F147" t="str">
            <v>UTRECHT</v>
          </cell>
          <cell r="G147" t="str">
            <v>030-2310254</v>
          </cell>
          <cell r="H147">
            <v>3090</v>
          </cell>
          <cell r="I147">
            <v>0</v>
          </cell>
          <cell r="J147">
            <v>0</v>
          </cell>
          <cell r="K147">
            <v>38353</v>
          </cell>
        </row>
        <row r="148">
          <cell r="B148">
            <v>530</v>
          </cell>
          <cell r="C148" t="str">
            <v>GKOK</v>
          </cell>
          <cell r="D148" t="str">
            <v>Verzorgingshuis Molenweid</v>
          </cell>
          <cell r="E148" t="str">
            <v>Stichting Verzorgingstehuis Molenweid</v>
          </cell>
          <cell r="F148" t="str">
            <v>WIERINGERWAARD</v>
          </cell>
          <cell r="G148" t="str">
            <v>0229-221279</v>
          </cell>
          <cell r="H148">
            <v>3120</v>
          </cell>
          <cell r="I148">
            <v>0</v>
          </cell>
          <cell r="J148">
            <v>0</v>
          </cell>
          <cell r="K148">
            <v>38353</v>
          </cell>
          <cell r="L148">
            <v>39083</v>
          </cell>
        </row>
        <row r="149">
          <cell r="B149">
            <v>535</v>
          </cell>
          <cell r="C149" t="str">
            <v>LDYK</v>
          </cell>
          <cell r="D149" t="str">
            <v>Zorgcentrum De Marke</v>
          </cell>
          <cell r="E149" t="str">
            <v>Stichting Zorgcentrum voor Ouderen De Marke</v>
          </cell>
          <cell r="F149" t="str">
            <v>BERGEN NH</v>
          </cell>
          <cell r="G149" t="str">
            <v>072-5895944</v>
          </cell>
          <cell r="H149">
            <v>3120</v>
          </cell>
          <cell r="I149">
            <v>0</v>
          </cell>
          <cell r="J149">
            <v>0</v>
          </cell>
          <cell r="K149">
            <v>38353</v>
          </cell>
        </row>
        <row r="150">
          <cell r="B150">
            <v>544</v>
          </cell>
          <cell r="C150" t="str">
            <v>JFLT</v>
          </cell>
          <cell r="D150" t="str">
            <v>Huize Wildhoef</v>
          </cell>
          <cell r="E150" t="str">
            <v>Huize Wildhoef</v>
          </cell>
          <cell r="F150" t="str">
            <v>BLOEMENDAAL</v>
          </cell>
          <cell r="H150">
            <v>3130</v>
          </cell>
          <cell r="I150">
            <v>0</v>
          </cell>
          <cell r="J150">
            <v>0</v>
          </cell>
          <cell r="K150">
            <v>38353</v>
          </cell>
        </row>
        <row r="151">
          <cell r="B151">
            <v>545</v>
          </cell>
          <cell r="C151" t="str">
            <v>ISCS</v>
          </cell>
          <cell r="D151" t="str">
            <v>Zorgcentrum Aelsmeer</v>
          </cell>
          <cell r="E151" t="str">
            <v>Stichting Hervormd Gemeentelijk Zorgcentrum Aelsmeer</v>
          </cell>
          <cell r="F151" t="str">
            <v>AALSMEER</v>
          </cell>
          <cell r="G151" t="str">
            <v>0297-326050</v>
          </cell>
          <cell r="H151">
            <v>3160</v>
          </cell>
          <cell r="I151">
            <v>0</v>
          </cell>
          <cell r="J151">
            <v>0</v>
          </cell>
          <cell r="K151">
            <v>38353</v>
          </cell>
        </row>
        <row r="152">
          <cell r="B152">
            <v>548</v>
          </cell>
          <cell r="C152" t="str">
            <v>GKOK</v>
          </cell>
          <cell r="D152" t="str">
            <v>De Dillenburg</v>
          </cell>
          <cell r="E152" t="str">
            <v>Stichting De Dillenburg</v>
          </cell>
          <cell r="F152" t="str">
            <v>ALKMAAR</v>
          </cell>
          <cell r="G152" t="str">
            <v>072-5185705</v>
          </cell>
          <cell r="H152">
            <v>3120</v>
          </cell>
          <cell r="I152">
            <v>0</v>
          </cell>
          <cell r="J152">
            <v>0</v>
          </cell>
          <cell r="K152">
            <v>38353</v>
          </cell>
        </row>
        <row r="153">
          <cell r="B153">
            <v>551</v>
          </cell>
          <cell r="C153" t="str">
            <v>LDYK</v>
          </cell>
          <cell r="D153" t="str">
            <v>Zorgcentrum 't Rekerheem</v>
          </cell>
          <cell r="E153" t="str">
            <v>Stichting 't Rekerheem, Zorgcentrum voor ouderen</v>
          </cell>
          <cell r="F153" t="str">
            <v>ALKMAAR</v>
          </cell>
          <cell r="G153" t="str">
            <v>072-5644000</v>
          </cell>
          <cell r="H153">
            <v>3120</v>
          </cell>
          <cell r="I153">
            <v>0</v>
          </cell>
          <cell r="J153">
            <v>0</v>
          </cell>
          <cell r="K153">
            <v>38353</v>
          </cell>
        </row>
        <row r="154">
          <cell r="B154">
            <v>556</v>
          </cell>
          <cell r="C154" t="str">
            <v>ISCS</v>
          </cell>
          <cell r="D154" t="str">
            <v>De Luwte</v>
          </cell>
          <cell r="E154" t="str">
            <v>De Luwte</v>
          </cell>
          <cell r="F154" t="str">
            <v>AMSTELVEEN</v>
          </cell>
          <cell r="G154" t="str">
            <v>020-6453651</v>
          </cell>
          <cell r="H154">
            <v>3160</v>
          </cell>
          <cell r="I154">
            <v>0</v>
          </cell>
          <cell r="J154">
            <v>0</v>
          </cell>
          <cell r="K154">
            <v>38353</v>
          </cell>
          <cell r="L154">
            <v>38718</v>
          </cell>
        </row>
        <row r="155">
          <cell r="B155">
            <v>557</v>
          </cell>
          <cell r="C155" t="str">
            <v>HVEN</v>
          </cell>
          <cell r="D155" t="str">
            <v>Nieuw Vredeveld, Zorgcentrum</v>
          </cell>
          <cell r="E155" t="str">
            <v>Hervormde Stichting Bejaardenzorg te Amstelveen</v>
          </cell>
          <cell r="F155" t="str">
            <v>AMSTELVEEN</v>
          </cell>
          <cell r="G155" t="str">
            <v>020-6475396</v>
          </cell>
          <cell r="H155">
            <v>3160</v>
          </cell>
          <cell r="I155">
            <v>0</v>
          </cell>
          <cell r="J155">
            <v>0</v>
          </cell>
          <cell r="K155">
            <v>38353</v>
          </cell>
        </row>
        <row r="156">
          <cell r="B156">
            <v>568</v>
          </cell>
          <cell r="C156" t="str">
            <v>LDYK</v>
          </cell>
          <cell r="D156" t="str">
            <v>Zorgcentrum De Diem</v>
          </cell>
          <cell r="E156" t="str">
            <v>Stichting Zorgcentrum De Diem</v>
          </cell>
          <cell r="F156" t="str">
            <v>DIEMEN</v>
          </cell>
          <cell r="G156" t="str">
            <v>020-3140100</v>
          </cell>
          <cell r="H156">
            <v>3150</v>
          </cell>
          <cell r="I156">
            <v>0</v>
          </cell>
          <cell r="J156">
            <v>0</v>
          </cell>
          <cell r="K156">
            <v>38353</v>
          </cell>
          <cell r="L156">
            <v>38718</v>
          </cell>
        </row>
        <row r="157">
          <cell r="B157">
            <v>569</v>
          </cell>
          <cell r="C157" t="str">
            <v>LDYK</v>
          </cell>
          <cell r="D157" t="str">
            <v>Onze Woning</v>
          </cell>
          <cell r="E157" t="str">
            <v>Stichting Berkenstede</v>
          </cell>
          <cell r="F157" t="str">
            <v>DIEMEN</v>
          </cell>
          <cell r="G157" t="str">
            <v>020-6993131</v>
          </cell>
          <cell r="H157">
            <v>3150</v>
          </cell>
          <cell r="I157">
            <v>0</v>
          </cell>
          <cell r="J157">
            <v>0</v>
          </cell>
          <cell r="K157">
            <v>38353</v>
          </cell>
          <cell r="L157">
            <v>38718</v>
          </cell>
        </row>
        <row r="158">
          <cell r="B158">
            <v>572</v>
          </cell>
          <cell r="C158" t="str">
            <v>LDYK</v>
          </cell>
          <cell r="D158" t="str">
            <v>Zorgcentrum Sint Nicolaashof</v>
          </cell>
          <cell r="E158" t="str">
            <v>Stichting Zorgcentrum Sint Nicolaashof</v>
          </cell>
          <cell r="F158" t="str">
            <v>VOLENDAM</v>
          </cell>
          <cell r="G158" t="str">
            <v>0299-363430</v>
          </cell>
          <cell r="H158">
            <v>3140</v>
          </cell>
          <cell r="I158">
            <v>0</v>
          </cell>
          <cell r="J158">
            <v>0</v>
          </cell>
          <cell r="K158">
            <v>38353</v>
          </cell>
        </row>
        <row r="159">
          <cell r="B159">
            <v>573</v>
          </cell>
          <cell r="C159" t="str">
            <v>RTOR</v>
          </cell>
          <cell r="D159" t="str">
            <v>Zorgcentrum Agnes</v>
          </cell>
          <cell r="E159" t="str">
            <v>Stichting Zorgcentrum Agnes</v>
          </cell>
          <cell r="F159" t="str">
            <v>EGMOND AAN ZEE</v>
          </cell>
          <cell r="G159" t="str">
            <v>072-5062844</v>
          </cell>
          <cell r="H159">
            <v>3120</v>
          </cell>
          <cell r="I159">
            <v>0</v>
          </cell>
          <cell r="J159">
            <v>0</v>
          </cell>
          <cell r="K159">
            <v>38353</v>
          </cell>
          <cell r="L159">
            <v>39083</v>
          </cell>
        </row>
        <row r="160">
          <cell r="B160">
            <v>578</v>
          </cell>
          <cell r="C160" t="str">
            <v>HVEN</v>
          </cell>
          <cell r="D160" t="str">
            <v>De Mieuwijdt</v>
          </cell>
          <cell r="E160" t="str">
            <v>Stichting Het Zorgschap Leeghwater</v>
          </cell>
          <cell r="F160" t="str">
            <v>GRAFT</v>
          </cell>
          <cell r="G160" t="str">
            <v>0299-419100</v>
          </cell>
          <cell r="H160">
            <v>3140</v>
          </cell>
          <cell r="I160">
            <v>0</v>
          </cell>
          <cell r="J160">
            <v>0</v>
          </cell>
          <cell r="K160">
            <v>38353</v>
          </cell>
          <cell r="L160">
            <v>38718</v>
          </cell>
        </row>
        <row r="161">
          <cell r="B161">
            <v>588</v>
          </cell>
          <cell r="C161" t="str">
            <v>HVEN</v>
          </cell>
          <cell r="D161" t="str">
            <v>Zorggroep Reinalda</v>
          </cell>
          <cell r="E161" t="str">
            <v>Zorggroep Reinalda</v>
          </cell>
          <cell r="F161" t="str">
            <v>HAARLEM</v>
          </cell>
          <cell r="G161" t="str">
            <v>023-5434000</v>
          </cell>
          <cell r="H161">
            <v>3130</v>
          </cell>
          <cell r="I161">
            <v>0</v>
          </cell>
          <cell r="J161">
            <v>0</v>
          </cell>
          <cell r="K161">
            <v>38353</v>
          </cell>
        </row>
        <row r="162">
          <cell r="B162">
            <v>592</v>
          </cell>
          <cell r="C162" t="str">
            <v>CWIT</v>
          </cell>
          <cell r="D162" t="str">
            <v>Spaar en Hout Zorg</v>
          </cell>
          <cell r="E162" t="str">
            <v>Spaar en Hout Zorg</v>
          </cell>
          <cell r="F162" t="str">
            <v>HAARLEM</v>
          </cell>
          <cell r="G162" t="str">
            <v>023-5315555</v>
          </cell>
          <cell r="H162">
            <v>3130</v>
          </cell>
          <cell r="I162">
            <v>0</v>
          </cell>
          <cell r="J162">
            <v>0</v>
          </cell>
          <cell r="K162">
            <v>38353</v>
          </cell>
        </row>
        <row r="163">
          <cell r="B163">
            <v>615</v>
          </cell>
          <cell r="C163" t="str">
            <v>RTOR</v>
          </cell>
          <cell r="D163" t="str">
            <v>Zorgcentrum Buitenveld</v>
          </cell>
          <cell r="E163" t="str">
            <v>Zorgcentrum Buitenveld</v>
          </cell>
          <cell r="F163" t="str">
            <v>DEN HELDER</v>
          </cell>
          <cell r="G163" t="str">
            <v>0223-641200</v>
          </cell>
          <cell r="H163">
            <v>3120</v>
          </cell>
          <cell r="I163">
            <v>0</v>
          </cell>
          <cell r="J163">
            <v>0</v>
          </cell>
          <cell r="K163">
            <v>38353</v>
          </cell>
          <cell r="L163">
            <v>39083</v>
          </cell>
        </row>
        <row r="164">
          <cell r="B164">
            <v>617</v>
          </cell>
          <cell r="C164" t="str">
            <v>LDYK</v>
          </cell>
          <cell r="D164" t="str">
            <v>Woon- en zorgcentrum De Golfstroom</v>
          </cell>
          <cell r="E164" t="str">
            <v>Stichting Woon- en zorgcentrum De Golfstroom</v>
          </cell>
          <cell r="F164" t="str">
            <v>DEN HELDER</v>
          </cell>
          <cell r="G164" t="str">
            <v>0223-540800</v>
          </cell>
          <cell r="H164">
            <v>3120</v>
          </cell>
          <cell r="I164">
            <v>0</v>
          </cell>
          <cell r="J164">
            <v>0</v>
          </cell>
          <cell r="K164">
            <v>38353</v>
          </cell>
        </row>
        <row r="165">
          <cell r="B165">
            <v>618</v>
          </cell>
          <cell r="C165" t="str">
            <v>JFLT</v>
          </cell>
          <cell r="D165" t="str">
            <v>Huis ter Duin</v>
          </cell>
          <cell r="E165" t="str">
            <v>Huis ter Duin</v>
          </cell>
          <cell r="F165" t="str">
            <v>DEN HELDER</v>
          </cell>
          <cell r="G165" t="str">
            <v>0223-625424</v>
          </cell>
          <cell r="H165">
            <v>3120</v>
          </cell>
          <cell r="I165">
            <v>0</v>
          </cell>
          <cell r="J165">
            <v>0</v>
          </cell>
          <cell r="K165">
            <v>38353</v>
          </cell>
        </row>
        <row r="166">
          <cell r="B166">
            <v>619</v>
          </cell>
          <cell r="C166" t="str">
            <v>LDYK</v>
          </cell>
          <cell r="D166" t="str">
            <v>Zorgcentrum De Lichtboei</v>
          </cell>
          <cell r="E166" t="str">
            <v>Zorgcentrum De Lichtboei</v>
          </cell>
          <cell r="F166" t="str">
            <v>DEN HELDER</v>
          </cell>
          <cell r="G166" t="str">
            <v>0223-638500</v>
          </cell>
          <cell r="H166">
            <v>3120</v>
          </cell>
          <cell r="I166">
            <v>0</v>
          </cell>
          <cell r="J166">
            <v>0</v>
          </cell>
          <cell r="K166">
            <v>38353</v>
          </cell>
        </row>
        <row r="167">
          <cell r="B167">
            <v>630</v>
          </cell>
          <cell r="C167" t="str">
            <v>AWEK</v>
          </cell>
          <cell r="D167" t="str">
            <v>Zorgcentrum "Zuiderheide"</v>
          </cell>
          <cell r="E167" t="str">
            <v>Stichting Prot. Chr. Zorgcentrum "Zuiderheide" (Zorgpalet Gooi en Vecht)</v>
          </cell>
          <cell r="F167" t="str">
            <v>HILVERSUM</v>
          </cell>
          <cell r="G167" t="str">
            <v>035-6240458</v>
          </cell>
          <cell r="H167">
            <v>3110</v>
          </cell>
          <cell r="I167">
            <v>0</v>
          </cell>
          <cell r="J167">
            <v>0</v>
          </cell>
          <cell r="K167">
            <v>38353</v>
          </cell>
          <cell r="L167">
            <v>38718</v>
          </cell>
        </row>
        <row r="168">
          <cell r="B168">
            <v>635</v>
          </cell>
          <cell r="C168" t="str">
            <v>AWEK</v>
          </cell>
          <cell r="D168" t="str">
            <v>Hervormd Woon- zorgcentrum Voor Anker</v>
          </cell>
          <cell r="E168" t="str">
            <v>Hervormde Stichting voor Verzorging van Bejaarden (Zorgpalet Gooi en Vecht)</v>
          </cell>
          <cell r="F168" t="str">
            <v>HUIZEN</v>
          </cell>
          <cell r="G168" t="str">
            <v>035-5256044</v>
          </cell>
          <cell r="H168">
            <v>3110</v>
          </cell>
          <cell r="I168">
            <v>0</v>
          </cell>
          <cell r="J168">
            <v>0</v>
          </cell>
          <cell r="K168">
            <v>38353</v>
          </cell>
          <cell r="L168">
            <v>38718</v>
          </cell>
        </row>
        <row r="169">
          <cell r="B169">
            <v>637</v>
          </cell>
          <cell r="C169" t="str">
            <v>LDYK</v>
          </cell>
          <cell r="D169" t="str">
            <v>Woon- en Zorgcentrum De Marke</v>
          </cell>
          <cell r="E169" t="str">
            <v>Stichting Woon- en Zorgcentrum De Marke - De Meenthoek</v>
          </cell>
          <cell r="F169" t="str">
            <v>HUIZEN</v>
          </cell>
          <cell r="G169" t="str">
            <v>035-5248070</v>
          </cell>
          <cell r="H169">
            <v>3150</v>
          </cell>
          <cell r="I169">
            <v>0</v>
          </cell>
          <cell r="J169">
            <v>0</v>
          </cell>
          <cell r="K169">
            <v>38353</v>
          </cell>
          <cell r="L169">
            <v>38718</v>
          </cell>
        </row>
        <row r="170">
          <cell r="B170">
            <v>646</v>
          </cell>
          <cell r="C170" t="str">
            <v>AWEK</v>
          </cell>
          <cell r="D170" t="str">
            <v>Woon- zorgcentrum Florisberg</v>
          </cell>
          <cell r="E170" t="str">
            <v>Stichting Interkerkelijk Bejaardencentrum Muiden-Muiderberg (Zorgpalet Gooi en Vecht)</v>
          </cell>
          <cell r="F170" t="str">
            <v>MUIDERBERG</v>
          </cell>
          <cell r="H170">
            <v>3110</v>
          </cell>
          <cell r="I170">
            <v>0</v>
          </cell>
          <cell r="J170">
            <v>0</v>
          </cell>
          <cell r="K170">
            <v>38353</v>
          </cell>
          <cell r="L170">
            <v>38718</v>
          </cell>
        </row>
        <row r="171">
          <cell r="B171">
            <v>647</v>
          </cell>
          <cell r="C171" t="str">
            <v>AWEK</v>
          </cell>
          <cell r="D171" t="str">
            <v>Woon- zorgcentrum De Veste</v>
          </cell>
          <cell r="E171" t="str">
            <v>Stichting Zorgcentrum voor Ouderen Naarden (Zorgpalet Gooi en Vecht)</v>
          </cell>
          <cell r="F171" t="str">
            <v>NAARDEN</v>
          </cell>
          <cell r="H171">
            <v>3110</v>
          </cell>
          <cell r="I171">
            <v>0</v>
          </cell>
          <cell r="J171">
            <v>0</v>
          </cell>
          <cell r="K171">
            <v>38353</v>
          </cell>
          <cell r="L171">
            <v>38718</v>
          </cell>
        </row>
        <row r="172">
          <cell r="B172">
            <v>648</v>
          </cell>
          <cell r="C172" t="str">
            <v>AWEK</v>
          </cell>
          <cell r="D172" t="str">
            <v>Woon- zorgcentrum De Kuijer</v>
          </cell>
          <cell r="E172" t="str">
            <v>Stichting Bejaardencentrum Nederhorst den Berg (Zorgpalet Gooi en Vecht)</v>
          </cell>
          <cell r="F172" t="str">
            <v>NEDERHORST DEN BERG</v>
          </cell>
          <cell r="H172">
            <v>3110</v>
          </cell>
          <cell r="I172">
            <v>0</v>
          </cell>
          <cell r="J172">
            <v>0</v>
          </cell>
          <cell r="K172">
            <v>38353</v>
          </cell>
          <cell r="L172">
            <v>38718</v>
          </cell>
        </row>
        <row r="173">
          <cell r="B173">
            <v>657</v>
          </cell>
          <cell r="C173" t="str">
            <v>ISCS</v>
          </cell>
          <cell r="D173" t="str">
            <v>Zorgcentrum 't Reijgersbosch</v>
          </cell>
          <cell r="E173" t="str">
            <v>Zorgcentrum 't Reijgersbosch</v>
          </cell>
          <cell r="F173" t="str">
            <v>DUIVENDRECHT</v>
          </cell>
          <cell r="G173" t="str">
            <v>020-6991991</v>
          </cell>
          <cell r="H173">
            <v>3160</v>
          </cell>
          <cell r="I173">
            <v>0</v>
          </cell>
          <cell r="J173">
            <v>0</v>
          </cell>
          <cell r="K173">
            <v>38353</v>
          </cell>
          <cell r="L173">
            <v>38718</v>
          </cell>
        </row>
        <row r="174">
          <cell r="B174">
            <v>658</v>
          </cell>
          <cell r="C174" t="str">
            <v>ISCS</v>
          </cell>
          <cell r="D174" t="str">
            <v>Theresia</v>
          </cell>
          <cell r="E174" t="str">
            <v>Theresia</v>
          </cell>
          <cell r="F174" t="str">
            <v>OUDERKERK AAN DE AMSTEL</v>
          </cell>
          <cell r="G174" t="str">
            <v>020-4963451</v>
          </cell>
          <cell r="H174">
            <v>3160</v>
          </cell>
          <cell r="I174">
            <v>0</v>
          </cell>
          <cell r="J174">
            <v>0</v>
          </cell>
          <cell r="K174">
            <v>38353</v>
          </cell>
          <cell r="L174">
            <v>38718</v>
          </cell>
        </row>
        <row r="175">
          <cell r="B175">
            <v>670</v>
          </cell>
          <cell r="C175" t="str">
            <v>PERP</v>
          </cell>
          <cell r="D175" t="str">
            <v>De Gollards</v>
          </cell>
          <cell r="E175" t="str">
            <v>De Gollards</v>
          </cell>
          <cell r="F175" t="str">
            <v>DEN BURG</v>
          </cell>
          <cell r="H175">
            <v>3120</v>
          </cell>
          <cell r="I175">
            <v>0</v>
          </cell>
          <cell r="J175">
            <v>0</v>
          </cell>
          <cell r="K175">
            <v>38353</v>
          </cell>
        </row>
        <row r="176">
          <cell r="B176">
            <v>690</v>
          </cell>
          <cell r="C176" t="str">
            <v>GKOK</v>
          </cell>
          <cell r="D176" t="str">
            <v>Zorgcentrum Noorderlicht</v>
          </cell>
          <cell r="E176" t="str">
            <v>Hervormde Stichting Zorgcentrum Noorderlicht</v>
          </cell>
          <cell r="F176" t="str">
            <v>HIPPOLYTUSHOEF</v>
          </cell>
          <cell r="G176" t="str">
            <v>0227-591368</v>
          </cell>
          <cell r="H176">
            <v>3120</v>
          </cell>
          <cell r="I176">
            <v>0</v>
          </cell>
          <cell r="J176">
            <v>0</v>
          </cell>
          <cell r="K176">
            <v>38353</v>
          </cell>
          <cell r="L176">
            <v>39083</v>
          </cell>
        </row>
        <row r="177">
          <cell r="B177">
            <v>693</v>
          </cell>
          <cell r="C177" t="str">
            <v>LDYK</v>
          </cell>
          <cell r="D177" t="str">
            <v>Torenerf</v>
          </cell>
          <cell r="E177" t="str">
            <v>Stichting Zorgcentrum voor Ouderen Wormerland Torenerf</v>
          </cell>
          <cell r="F177" t="str">
            <v>WORMER</v>
          </cell>
          <cell r="G177" t="str">
            <v>075-6421390</v>
          </cell>
          <cell r="H177">
            <v>3140</v>
          </cell>
          <cell r="I177">
            <v>0</v>
          </cell>
          <cell r="J177">
            <v>0</v>
          </cell>
          <cell r="K177">
            <v>38353</v>
          </cell>
        </row>
        <row r="178">
          <cell r="B178">
            <v>699</v>
          </cell>
          <cell r="C178" t="str">
            <v>GKOK</v>
          </cell>
          <cell r="D178" t="str">
            <v>Hervormd Centrum Pennemes</v>
          </cell>
          <cell r="E178" t="str">
            <v>Stichting Hervormd Centrum Pennemes</v>
          </cell>
          <cell r="F178" t="str">
            <v>ZAANDAM</v>
          </cell>
          <cell r="G178" t="str">
            <v>075-6504110</v>
          </cell>
          <cell r="H178">
            <v>3140</v>
          </cell>
          <cell r="I178">
            <v>0</v>
          </cell>
          <cell r="J178">
            <v>0</v>
          </cell>
          <cell r="K178">
            <v>38353</v>
          </cell>
        </row>
        <row r="179">
          <cell r="B179">
            <v>701</v>
          </cell>
          <cell r="C179" t="str">
            <v>JFLT</v>
          </cell>
          <cell r="D179" t="str">
            <v>Zorgcentrum Het Mennistenerf</v>
          </cell>
          <cell r="E179" t="str">
            <v>Stichting Doopsgezind Zorgcentrum Het Mennistenerf</v>
          </cell>
          <cell r="F179" t="str">
            <v>ZAANDAM</v>
          </cell>
          <cell r="G179" t="str">
            <v>075-6123262</v>
          </cell>
          <cell r="H179">
            <v>3140</v>
          </cell>
          <cell r="I179">
            <v>0</v>
          </cell>
          <cell r="J179">
            <v>0</v>
          </cell>
          <cell r="K179">
            <v>38353</v>
          </cell>
        </row>
        <row r="180">
          <cell r="B180">
            <v>705</v>
          </cell>
          <cell r="C180" t="str">
            <v>GKOK</v>
          </cell>
          <cell r="D180" t="str">
            <v>Zorgcentrum "Saenden"</v>
          </cell>
          <cell r="E180" t="str">
            <v>Katholieke Stichting Zorgcentrum "Saenden"</v>
          </cell>
          <cell r="F180" t="str">
            <v>ZAANDAM</v>
          </cell>
          <cell r="G180" t="str">
            <v>075-6160357</v>
          </cell>
          <cell r="H180">
            <v>3140</v>
          </cell>
          <cell r="I180">
            <v>0</v>
          </cell>
          <cell r="J180">
            <v>0</v>
          </cell>
          <cell r="K180">
            <v>38353</v>
          </cell>
        </row>
        <row r="181">
          <cell r="B181">
            <v>707</v>
          </cell>
          <cell r="C181" t="str">
            <v>AWEK</v>
          </cell>
          <cell r="D181" t="str">
            <v>Lokatie Bodaan</v>
          </cell>
          <cell r="E181" t="str">
            <v>Stichting ZorgContact</v>
          </cell>
          <cell r="F181" t="str">
            <v>BENTVELD</v>
          </cell>
          <cell r="H181">
            <v>3130</v>
          </cell>
          <cell r="I181">
            <v>0</v>
          </cell>
          <cell r="J181">
            <v>0</v>
          </cell>
          <cell r="K181">
            <v>38353</v>
          </cell>
          <cell r="L181">
            <v>38718</v>
          </cell>
        </row>
        <row r="182">
          <cell r="B182">
            <v>709</v>
          </cell>
          <cell r="C182" t="str">
            <v>RTOR</v>
          </cell>
          <cell r="D182" t="str">
            <v>De Zandstee</v>
          </cell>
          <cell r="E182" t="str">
            <v>Stichting Ouderenzorg 't Zand</v>
          </cell>
          <cell r="F182" t="str">
            <v>'T ZAND NH</v>
          </cell>
          <cell r="G182" t="str">
            <v>0224-591541</v>
          </cell>
          <cell r="H182">
            <v>3120</v>
          </cell>
          <cell r="I182">
            <v>0</v>
          </cell>
          <cell r="J182">
            <v>0</v>
          </cell>
          <cell r="K182">
            <v>38353</v>
          </cell>
          <cell r="L182">
            <v>38718</v>
          </cell>
        </row>
        <row r="183">
          <cell r="B183">
            <v>710</v>
          </cell>
          <cell r="C183" t="str">
            <v>PERP</v>
          </cell>
          <cell r="D183" t="str">
            <v>Horizon</v>
          </cell>
          <cell r="E183" t="str">
            <v>Stichting Prot. Chr. tehuis voor Bejaarden</v>
          </cell>
          <cell r="F183" t="str">
            <v>BROEK OP LANGEDIJK</v>
          </cell>
          <cell r="H183">
            <v>3120</v>
          </cell>
          <cell r="I183">
            <v>0</v>
          </cell>
          <cell r="J183">
            <v>0</v>
          </cell>
          <cell r="K183">
            <v>38353</v>
          </cell>
        </row>
        <row r="184">
          <cell r="B184">
            <v>712</v>
          </cell>
          <cell r="C184" t="str">
            <v>JSTR</v>
          </cell>
          <cell r="D184" t="str">
            <v>Zorgcentrum de Oldeburgh</v>
          </cell>
          <cell r="E184" t="str">
            <v>Zorgcentrum de Oldeburgh</v>
          </cell>
          <cell r="F184" t="str">
            <v>OUDORP NH</v>
          </cell>
          <cell r="G184" t="str">
            <v>072-5191655</v>
          </cell>
          <cell r="H184">
            <v>3120</v>
          </cell>
          <cell r="I184">
            <v>0</v>
          </cell>
          <cell r="J184">
            <v>0</v>
          </cell>
          <cell r="K184">
            <v>38353</v>
          </cell>
        </row>
        <row r="185">
          <cell r="B185">
            <v>714</v>
          </cell>
          <cell r="C185" t="str">
            <v>GKOK</v>
          </cell>
          <cell r="D185" t="str">
            <v>De Flesseman</v>
          </cell>
          <cell r="E185" t="str">
            <v>Stichting Centrum van Ouderen Flesseman</v>
          </cell>
          <cell r="F185" t="str">
            <v>AMSTERDAM</v>
          </cell>
          <cell r="H185">
            <v>3150</v>
          </cell>
          <cell r="I185">
            <v>0</v>
          </cell>
          <cell r="J185">
            <v>0</v>
          </cell>
          <cell r="K185">
            <v>38353</v>
          </cell>
          <cell r="L185">
            <v>38718</v>
          </cell>
        </row>
        <row r="186">
          <cell r="B186">
            <v>720</v>
          </cell>
          <cell r="C186" t="str">
            <v>LDYK</v>
          </cell>
          <cell r="D186" t="str">
            <v>Nieuw Vredenburgh, centrum voor ouderen i/d buurt</v>
          </cell>
          <cell r="E186" t="str">
            <v>Stichting Nieuw Vredenburgh</v>
          </cell>
          <cell r="F186" t="str">
            <v>AMSTERDAM</v>
          </cell>
          <cell r="G186" t="str">
            <v>020-6831991</v>
          </cell>
          <cell r="H186">
            <v>3150</v>
          </cell>
          <cell r="I186">
            <v>0</v>
          </cell>
          <cell r="J186">
            <v>0</v>
          </cell>
          <cell r="K186">
            <v>38353</v>
          </cell>
          <cell r="L186">
            <v>38718</v>
          </cell>
        </row>
        <row r="187">
          <cell r="B187">
            <v>721</v>
          </cell>
          <cell r="C187" t="str">
            <v>LDYK</v>
          </cell>
          <cell r="D187" t="str">
            <v>Centrum voor ouderen De Boeg</v>
          </cell>
          <cell r="E187" t="str">
            <v>Stichting Centrum voor ouderen De Boeg</v>
          </cell>
          <cell r="F187" t="str">
            <v>AMSTERDAM</v>
          </cell>
          <cell r="G187" t="str">
            <v>020-6860590</v>
          </cell>
          <cell r="H187">
            <v>3150</v>
          </cell>
          <cell r="I187">
            <v>0</v>
          </cell>
          <cell r="J187">
            <v>0</v>
          </cell>
          <cell r="K187">
            <v>38353</v>
          </cell>
          <cell r="L187">
            <v>38718</v>
          </cell>
        </row>
        <row r="188">
          <cell r="B188">
            <v>724</v>
          </cell>
          <cell r="C188" t="str">
            <v>JFLT</v>
          </cell>
          <cell r="D188" t="str">
            <v>Zorgcentrum De Open Hof</v>
          </cell>
          <cell r="E188" t="str">
            <v>Stichting Centrum Bejaardenzorg Watergraafsmeer</v>
          </cell>
          <cell r="F188" t="str">
            <v>AMSTERDAM</v>
          </cell>
          <cell r="G188" t="str">
            <v>020-4623378</v>
          </cell>
          <cell r="H188">
            <v>3150</v>
          </cell>
          <cell r="I188">
            <v>0</v>
          </cell>
          <cell r="J188">
            <v>0</v>
          </cell>
          <cell r="K188">
            <v>38353</v>
          </cell>
        </row>
        <row r="189">
          <cell r="B189">
            <v>727</v>
          </cell>
          <cell r="C189" t="str">
            <v>LDYK</v>
          </cell>
          <cell r="D189" t="str">
            <v>Ouderencentrum de Gooyer</v>
          </cell>
          <cell r="E189" t="str">
            <v>Ouderencentrum de Gooyer</v>
          </cell>
          <cell r="F189" t="str">
            <v>AMSTERDAM</v>
          </cell>
          <cell r="G189" t="str">
            <v>020-6932979</v>
          </cell>
          <cell r="H189">
            <v>3150</v>
          </cell>
          <cell r="I189">
            <v>0</v>
          </cell>
          <cell r="J189">
            <v>0</v>
          </cell>
          <cell r="K189">
            <v>38353</v>
          </cell>
          <cell r="L189">
            <v>38718</v>
          </cell>
        </row>
        <row r="190">
          <cell r="B190">
            <v>728</v>
          </cell>
          <cell r="C190" t="str">
            <v>LDYK</v>
          </cell>
          <cell r="D190" t="str">
            <v>Centrum voor ouderen Kastanjehof</v>
          </cell>
          <cell r="E190" t="str">
            <v>Centrum voor ouderen Kastanjehof</v>
          </cell>
          <cell r="F190" t="str">
            <v>AMSTERDAM</v>
          </cell>
          <cell r="G190" t="str">
            <v>020-4626909</v>
          </cell>
          <cell r="H190">
            <v>3150</v>
          </cell>
          <cell r="I190">
            <v>0</v>
          </cell>
          <cell r="J190">
            <v>0</v>
          </cell>
          <cell r="K190">
            <v>38353</v>
          </cell>
          <cell r="L190">
            <v>38718</v>
          </cell>
        </row>
        <row r="191">
          <cell r="B191">
            <v>730</v>
          </cell>
          <cell r="C191" t="str">
            <v>JFLT</v>
          </cell>
          <cell r="D191" t="str">
            <v>Torendael, woon- en zorgcentrum</v>
          </cell>
          <cell r="E191" t="str">
            <v>Stichting Ouderenzorg Rivierenbuurt</v>
          </cell>
          <cell r="F191" t="str">
            <v>AMSTERDAM</v>
          </cell>
          <cell r="G191" t="str">
            <v>020-5461600</v>
          </cell>
          <cell r="H191">
            <v>3150</v>
          </cell>
          <cell r="I191">
            <v>0</v>
          </cell>
          <cell r="J191">
            <v>0</v>
          </cell>
          <cell r="K191">
            <v>38353</v>
          </cell>
          <cell r="L191">
            <v>39083</v>
          </cell>
        </row>
        <row r="192">
          <cell r="B192">
            <v>732</v>
          </cell>
          <cell r="C192" t="str">
            <v>LDYK</v>
          </cell>
          <cell r="D192" t="str">
            <v>Zorgcentrum De Buitenhof</v>
          </cell>
          <cell r="E192" t="str">
            <v>Zorgcentrum De Buitenhof</v>
          </cell>
          <cell r="F192" t="str">
            <v>AMSTERDAM</v>
          </cell>
          <cell r="G192" t="str">
            <v>020-6677075</v>
          </cell>
          <cell r="H192">
            <v>3150</v>
          </cell>
          <cell r="I192">
            <v>0</v>
          </cell>
          <cell r="J192">
            <v>0</v>
          </cell>
          <cell r="K192">
            <v>38353</v>
          </cell>
          <cell r="L192">
            <v>38718</v>
          </cell>
        </row>
        <row r="193">
          <cell r="B193">
            <v>733</v>
          </cell>
          <cell r="C193" t="str">
            <v>LDYK</v>
          </cell>
          <cell r="D193" t="str">
            <v>Huize Buitenveldert III</v>
          </cell>
          <cell r="E193" t="str">
            <v>Stichting Huize Buitenveldert</v>
          </cell>
          <cell r="F193" t="str">
            <v>AMSTERDAM</v>
          </cell>
          <cell r="H193">
            <v>3150</v>
          </cell>
          <cell r="I193">
            <v>0</v>
          </cell>
          <cell r="J193">
            <v>0</v>
          </cell>
          <cell r="K193">
            <v>38353</v>
          </cell>
          <cell r="L193">
            <v>38718</v>
          </cell>
        </row>
        <row r="194">
          <cell r="B194">
            <v>734</v>
          </cell>
          <cell r="C194" t="str">
            <v>ISCS</v>
          </cell>
          <cell r="D194" t="str">
            <v>Verzorgingshuis Menno Simons</v>
          </cell>
          <cell r="E194" t="str">
            <v>Verzorginghuis Menno Simons</v>
          </cell>
          <cell r="F194" t="str">
            <v>AMSTERDAM</v>
          </cell>
          <cell r="G194" t="str">
            <v>020-5171010</v>
          </cell>
          <cell r="H194">
            <v>3150</v>
          </cell>
          <cell r="I194">
            <v>0</v>
          </cell>
          <cell r="J194">
            <v>0</v>
          </cell>
          <cell r="K194">
            <v>38353</v>
          </cell>
        </row>
        <row r="195">
          <cell r="B195">
            <v>735</v>
          </cell>
          <cell r="C195" t="str">
            <v>GKOK</v>
          </cell>
          <cell r="D195" t="str">
            <v>Verzorgingshuis Emmahof</v>
          </cell>
          <cell r="E195" t="str">
            <v>Verzorgingshuis Emmahof</v>
          </cell>
          <cell r="F195" t="str">
            <v>AMSTERDAM</v>
          </cell>
          <cell r="H195">
            <v>3150</v>
          </cell>
          <cell r="I195">
            <v>0</v>
          </cell>
          <cell r="J195">
            <v>0</v>
          </cell>
          <cell r="K195">
            <v>38353</v>
          </cell>
        </row>
        <row r="196">
          <cell r="B196">
            <v>736</v>
          </cell>
          <cell r="C196" t="str">
            <v>JFLT</v>
          </cell>
          <cell r="D196" t="str">
            <v>Schinkelhaven</v>
          </cell>
          <cell r="E196" t="str">
            <v>Stichting Schinkelhaven</v>
          </cell>
          <cell r="F196" t="str">
            <v>AMSTERDAM</v>
          </cell>
          <cell r="G196" t="str">
            <v>020-5706200</v>
          </cell>
          <cell r="H196">
            <v>3150</v>
          </cell>
          <cell r="I196">
            <v>0</v>
          </cell>
          <cell r="J196">
            <v>0</v>
          </cell>
          <cell r="K196">
            <v>38353</v>
          </cell>
          <cell r="L196">
            <v>39083</v>
          </cell>
        </row>
        <row r="197">
          <cell r="B197">
            <v>737</v>
          </cell>
          <cell r="C197" t="str">
            <v>LDYK</v>
          </cell>
          <cell r="D197" t="str">
            <v>Zorgcentrum d' Oude Raai</v>
          </cell>
          <cell r="E197" t="str">
            <v>Stichting Zorgcentrum d' Oude Raai</v>
          </cell>
          <cell r="F197" t="str">
            <v>AMSTERDAM</v>
          </cell>
          <cell r="G197" t="str">
            <v>020-6731666</v>
          </cell>
          <cell r="H197">
            <v>3150</v>
          </cell>
          <cell r="I197">
            <v>0</v>
          </cell>
          <cell r="J197">
            <v>0</v>
          </cell>
          <cell r="K197">
            <v>38353</v>
          </cell>
          <cell r="L197">
            <v>38718</v>
          </cell>
        </row>
        <row r="198">
          <cell r="B198">
            <v>742</v>
          </cell>
          <cell r="C198" t="str">
            <v>LDYK</v>
          </cell>
          <cell r="D198" t="str">
            <v>Woonzorgcomplex Osdorperhof</v>
          </cell>
          <cell r="E198" t="str">
            <v>Woonzorgcomplex Osdorperhof</v>
          </cell>
          <cell r="F198" t="str">
            <v>AMSTERDAM</v>
          </cell>
          <cell r="G198" t="str">
            <v>020-6677000</v>
          </cell>
          <cell r="H198">
            <v>3150</v>
          </cell>
          <cell r="I198">
            <v>0</v>
          </cell>
          <cell r="J198">
            <v>0</v>
          </cell>
          <cell r="K198">
            <v>38353</v>
          </cell>
          <cell r="L198">
            <v>38718</v>
          </cell>
        </row>
        <row r="199">
          <cell r="B199">
            <v>745</v>
          </cell>
          <cell r="C199" t="str">
            <v>LDYK</v>
          </cell>
          <cell r="D199" t="str">
            <v>Woon- en zorgcentrum De Riekerhof</v>
          </cell>
          <cell r="E199" t="str">
            <v>Stichting Woon- en zorgcentrum De Riekerhof</v>
          </cell>
          <cell r="F199" t="str">
            <v>AMSTERDAM</v>
          </cell>
          <cell r="G199" t="str">
            <v>020-3462111</v>
          </cell>
          <cell r="H199">
            <v>3150</v>
          </cell>
          <cell r="I199">
            <v>0</v>
          </cell>
          <cell r="J199">
            <v>0</v>
          </cell>
          <cell r="K199">
            <v>38353</v>
          </cell>
          <cell r="L199">
            <v>38718</v>
          </cell>
        </row>
        <row r="200">
          <cell r="B200">
            <v>748</v>
          </cell>
          <cell r="C200" t="str">
            <v>LDYK</v>
          </cell>
          <cell r="D200" t="str">
            <v>Woon- en zorgcentrum Nieuw-Geuzenveld</v>
          </cell>
          <cell r="E200" t="str">
            <v>Stichting Woon- en zorgcentrum Nieuw-Geuzenveld</v>
          </cell>
          <cell r="F200" t="str">
            <v>AMSTERDAM</v>
          </cell>
          <cell r="G200" t="str">
            <v>020-6111881</v>
          </cell>
          <cell r="H200">
            <v>3150</v>
          </cell>
          <cell r="I200">
            <v>0</v>
          </cell>
          <cell r="J200">
            <v>0</v>
          </cell>
          <cell r="K200">
            <v>38353</v>
          </cell>
          <cell r="L200">
            <v>38718</v>
          </cell>
        </row>
        <row r="201">
          <cell r="B201">
            <v>749</v>
          </cell>
          <cell r="C201" t="str">
            <v>LDYK</v>
          </cell>
          <cell r="D201" t="str">
            <v>Woon- en zorgcentrum Eben Ha‰zer</v>
          </cell>
          <cell r="E201" t="str">
            <v>Stichting Zorgcentrum Eben Ha‰zer</v>
          </cell>
          <cell r="F201" t="str">
            <v>AMSTERDAM ZUIDOOST</v>
          </cell>
          <cell r="G201" t="str">
            <v>020-6979311</v>
          </cell>
          <cell r="H201">
            <v>3150</v>
          </cell>
          <cell r="I201">
            <v>0</v>
          </cell>
          <cell r="J201">
            <v>0</v>
          </cell>
          <cell r="K201">
            <v>38353</v>
          </cell>
          <cell r="L201">
            <v>38718</v>
          </cell>
        </row>
        <row r="202">
          <cell r="B202">
            <v>761</v>
          </cell>
          <cell r="C202" t="str">
            <v>RKLR</v>
          </cell>
          <cell r="D202" t="str">
            <v>Huize Adegeest</v>
          </cell>
          <cell r="E202" t="str">
            <v>Huize Adegeest</v>
          </cell>
          <cell r="F202" t="str">
            <v>VOORSCHOTEN</v>
          </cell>
          <cell r="H202">
            <v>3170</v>
          </cell>
          <cell r="I202">
            <v>0</v>
          </cell>
          <cell r="J202">
            <v>0</v>
          </cell>
          <cell r="K202">
            <v>38353</v>
          </cell>
        </row>
        <row r="203">
          <cell r="B203">
            <v>763</v>
          </cell>
          <cell r="C203" t="str">
            <v>RKLR</v>
          </cell>
          <cell r="D203" t="str">
            <v>Zorgcentrum d'Amandelhof</v>
          </cell>
          <cell r="E203" t="str">
            <v>Zorgcentrum d'Amandelhof</v>
          </cell>
          <cell r="F203" t="str">
            <v>CAPELLE AAN DEN IJSSEL</v>
          </cell>
          <cell r="H203">
            <v>3210</v>
          </cell>
          <cell r="I203">
            <v>0</v>
          </cell>
          <cell r="J203">
            <v>0</v>
          </cell>
          <cell r="K203">
            <v>38353</v>
          </cell>
        </row>
        <row r="204">
          <cell r="B204">
            <v>769</v>
          </cell>
          <cell r="C204" t="str">
            <v>PERP</v>
          </cell>
          <cell r="D204" t="str">
            <v>De Bannehof</v>
          </cell>
          <cell r="E204" t="str">
            <v>De Bannehof</v>
          </cell>
          <cell r="F204" t="str">
            <v>GORINCHEM</v>
          </cell>
          <cell r="H204">
            <v>3240</v>
          </cell>
          <cell r="I204">
            <v>0</v>
          </cell>
          <cell r="J204">
            <v>0</v>
          </cell>
          <cell r="K204">
            <v>38353</v>
          </cell>
        </row>
        <row r="205">
          <cell r="B205">
            <v>774</v>
          </cell>
          <cell r="C205" t="str">
            <v>RKLR</v>
          </cell>
          <cell r="D205" t="str">
            <v>Zorgcentrum Beth-San</v>
          </cell>
          <cell r="E205" t="str">
            <v>Zorgcentrum Beth-San</v>
          </cell>
          <cell r="F205" t="str">
            <v>MOERKAPELLE</v>
          </cell>
          <cell r="H205">
            <v>3200</v>
          </cell>
          <cell r="I205">
            <v>0</v>
          </cell>
          <cell r="J205">
            <v>0</v>
          </cell>
          <cell r="K205">
            <v>38353</v>
          </cell>
        </row>
        <row r="206">
          <cell r="B206">
            <v>776</v>
          </cell>
          <cell r="C206" t="str">
            <v>RSOS</v>
          </cell>
          <cell r="D206" t="str">
            <v>Bloemswaard</v>
          </cell>
          <cell r="E206" t="str">
            <v>Stichting Katholieke Bejaardenzorg Hillegom e.o.</v>
          </cell>
          <cell r="F206" t="str">
            <v>HILLEGOM</v>
          </cell>
          <cell r="H206">
            <v>3170</v>
          </cell>
          <cell r="I206">
            <v>0</v>
          </cell>
          <cell r="J206">
            <v>0</v>
          </cell>
          <cell r="K206">
            <v>38353</v>
          </cell>
          <cell r="L206">
            <v>38718</v>
          </cell>
        </row>
        <row r="207">
          <cell r="B207">
            <v>777</v>
          </cell>
          <cell r="C207" t="str">
            <v>RESS</v>
          </cell>
          <cell r="D207" t="str">
            <v>De Lange Wei</v>
          </cell>
          <cell r="E207" t="str">
            <v>Burgemeester De Boer-Stichting</v>
          </cell>
          <cell r="F207" t="str">
            <v>HARDINXVELD GIESSENDAM</v>
          </cell>
          <cell r="G207" t="str">
            <v>0184-678000</v>
          </cell>
          <cell r="H207">
            <v>3240</v>
          </cell>
          <cell r="I207">
            <v>0</v>
          </cell>
          <cell r="J207">
            <v>0</v>
          </cell>
          <cell r="K207">
            <v>38353</v>
          </cell>
        </row>
        <row r="208">
          <cell r="B208">
            <v>784</v>
          </cell>
          <cell r="C208" t="str">
            <v>PERP</v>
          </cell>
          <cell r="D208" t="str">
            <v>Huize Chrysanthemum</v>
          </cell>
          <cell r="E208" t="str">
            <v>Huize Chrysanthemum</v>
          </cell>
          <cell r="F208" t="str">
            <v>NIEUWERKERK AD IJSSEL</v>
          </cell>
          <cell r="G208" t="str">
            <v>010-2665757</v>
          </cell>
          <cell r="H208">
            <v>3200</v>
          </cell>
          <cell r="I208">
            <v>0</v>
          </cell>
          <cell r="J208">
            <v>0</v>
          </cell>
          <cell r="K208">
            <v>38353</v>
          </cell>
        </row>
        <row r="209">
          <cell r="B209">
            <v>785</v>
          </cell>
          <cell r="C209" t="str">
            <v>PERP</v>
          </cell>
          <cell r="D209" t="str">
            <v>Huize St. Clara</v>
          </cell>
          <cell r="E209" t="str">
            <v>Huize St. Clara</v>
          </cell>
          <cell r="F209" t="str">
            <v>GORINCHEM</v>
          </cell>
          <cell r="H209">
            <v>3240</v>
          </cell>
          <cell r="I209">
            <v>0</v>
          </cell>
          <cell r="J209">
            <v>0</v>
          </cell>
          <cell r="K209">
            <v>38353</v>
          </cell>
        </row>
        <row r="210">
          <cell r="B210">
            <v>787</v>
          </cell>
          <cell r="C210" t="str">
            <v>CBLN</v>
          </cell>
          <cell r="D210" t="str">
            <v>Zorgcentrum Geldershof</v>
          </cell>
          <cell r="E210" t="str">
            <v>Stichting Zorgcentrum Geldershof</v>
          </cell>
          <cell r="F210" t="str">
            <v>DIRKSLAND</v>
          </cell>
          <cell r="G210" t="str">
            <v>0187-602055</v>
          </cell>
          <cell r="H210">
            <v>3230</v>
          </cell>
          <cell r="I210">
            <v>0</v>
          </cell>
          <cell r="J210">
            <v>0</v>
          </cell>
          <cell r="K210">
            <v>38353</v>
          </cell>
          <cell r="L210">
            <v>38718</v>
          </cell>
        </row>
        <row r="211">
          <cell r="B211">
            <v>788</v>
          </cell>
          <cell r="C211" t="str">
            <v>MSTN</v>
          </cell>
          <cell r="D211" t="str">
            <v>Zorgcentrum De Linde</v>
          </cell>
          <cell r="E211" t="str">
            <v>Stichting Leger des Heils Welzijns- en Gezondheidszorg</v>
          </cell>
          <cell r="F211" t="str">
            <v>DORDRECHT</v>
          </cell>
          <cell r="G211" t="str">
            <v>078-6146488</v>
          </cell>
          <cell r="H211">
            <v>3240</v>
          </cell>
          <cell r="I211">
            <v>0</v>
          </cell>
          <cell r="J211">
            <v>0</v>
          </cell>
          <cell r="K211">
            <v>38353</v>
          </cell>
        </row>
        <row r="212">
          <cell r="B212">
            <v>801</v>
          </cell>
          <cell r="C212" t="str">
            <v>CBLN</v>
          </cell>
          <cell r="D212" t="str">
            <v>Ebbe en Vloed</v>
          </cell>
          <cell r="E212" t="str">
            <v>Stichting Ebbe en Vloed Woongemeenschap voor Ouderen</v>
          </cell>
          <cell r="F212" t="str">
            <v>OUDE-TONGE</v>
          </cell>
          <cell r="G212" t="str">
            <v>0187-641844</v>
          </cell>
          <cell r="H212">
            <v>3230</v>
          </cell>
          <cell r="I212">
            <v>0</v>
          </cell>
          <cell r="J212">
            <v>0</v>
          </cell>
          <cell r="K212">
            <v>38353</v>
          </cell>
          <cell r="L212">
            <v>38718</v>
          </cell>
        </row>
        <row r="213">
          <cell r="B213">
            <v>802</v>
          </cell>
          <cell r="C213" t="str">
            <v>CBLN</v>
          </cell>
          <cell r="D213" t="str">
            <v>Koningin Emmahuis</v>
          </cell>
          <cell r="E213" t="str">
            <v>Stichting Huisvesting, Zorg en Dienstverlening voor Ouderen, Koningin Emmahuis</v>
          </cell>
          <cell r="F213" t="str">
            <v>LEERDAM</v>
          </cell>
          <cell r="G213" t="str">
            <v>0345-613841</v>
          </cell>
          <cell r="H213">
            <v>3240</v>
          </cell>
          <cell r="I213">
            <v>0</v>
          </cell>
          <cell r="J213">
            <v>0</v>
          </cell>
          <cell r="K213">
            <v>38353</v>
          </cell>
        </row>
        <row r="214">
          <cell r="B214">
            <v>807</v>
          </cell>
          <cell r="C214" t="str">
            <v>CBLN</v>
          </cell>
          <cell r="D214" t="str">
            <v>De Goede Ree</v>
          </cell>
          <cell r="E214" t="str">
            <v>Stichting Hervormd Diakonaal Verzorgingshuis De Goede Ree</v>
          </cell>
          <cell r="F214" t="str">
            <v>SOMMELSDIJK</v>
          </cell>
          <cell r="H214">
            <v>3230</v>
          </cell>
          <cell r="I214">
            <v>0</v>
          </cell>
          <cell r="J214">
            <v>0</v>
          </cell>
          <cell r="K214">
            <v>38353</v>
          </cell>
          <cell r="L214">
            <v>38718</v>
          </cell>
        </row>
        <row r="215">
          <cell r="B215">
            <v>809</v>
          </cell>
          <cell r="C215" t="str">
            <v>CBLN</v>
          </cell>
          <cell r="D215" t="str">
            <v>Woon- en Zorgcentrum Graafzicht</v>
          </cell>
          <cell r="E215" t="str">
            <v>Stichting beheer Zorggroep Alblasserwaard</v>
          </cell>
          <cell r="F215" t="str">
            <v>BLESKENSGRAAF CA</v>
          </cell>
          <cell r="G215" t="str">
            <v>0184-698700</v>
          </cell>
          <cell r="H215">
            <v>3240</v>
          </cell>
          <cell r="I215">
            <v>0</v>
          </cell>
          <cell r="J215">
            <v>0</v>
          </cell>
          <cell r="K215">
            <v>38353</v>
          </cell>
        </row>
        <row r="216">
          <cell r="B216">
            <v>810</v>
          </cell>
          <cell r="C216" t="str">
            <v>PERP</v>
          </cell>
          <cell r="D216" t="str">
            <v>Groenmarkt</v>
          </cell>
          <cell r="E216" t="str">
            <v>Groenmarkt</v>
          </cell>
          <cell r="F216" t="str">
            <v>GORINCHEM</v>
          </cell>
          <cell r="H216">
            <v>3240</v>
          </cell>
          <cell r="I216">
            <v>0</v>
          </cell>
          <cell r="J216">
            <v>0</v>
          </cell>
          <cell r="K216">
            <v>38353</v>
          </cell>
        </row>
        <row r="217">
          <cell r="B217">
            <v>811</v>
          </cell>
          <cell r="C217" t="str">
            <v>ISCS</v>
          </cell>
          <cell r="D217" t="str">
            <v>Groenhoven Zorgcentrum voor Ouderen</v>
          </cell>
          <cell r="E217" t="str">
            <v>Stichting Groenhoven Zorgcentrum voor Ouderen</v>
          </cell>
          <cell r="F217" t="str">
            <v>LEIDEN</v>
          </cell>
          <cell r="G217" t="str">
            <v>071-5120745</v>
          </cell>
          <cell r="H217">
            <v>3170</v>
          </cell>
          <cell r="I217">
            <v>0</v>
          </cell>
          <cell r="J217">
            <v>0</v>
          </cell>
          <cell r="K217">
            <v>38353</v>
          </cell>
        </row>
        <row r="218">
          <cell r="B218">
            <v>812</v>
          </cell>
          <cell r="C218" t="str">
            <v>RKLR</v>
          </cell>
          <cell r="D218" t="str">
            <v>Groot Hoogwaak, woon- zorgcentrum</v>
          </cell>
          <cell r="E218" t="str">
            <v>Protestants Interkerkelijke Stichting Zorgcentrum Groot Hoogwaak</v>
          </cell>
          <cell r="F218" t="str">
            <v>NOORDWIJK ZH</v>
          </cell>
          <cell r="G218" t="str">
            <v>071-3688888</v>
          </cell>
          <cell r="H218">
            <v>3170</v>
          </cell>
          <cell r="I218">
            <v>0</v>
          </cell>
          <cell r="J218">
            <v>0</v>
          </cell>
          <cell r="K218">
            <v>38353</v>
          </cell>
        </row>
        <row r="219">
          <cell r="B219">
            <v>820</v>
          </cell>
          <cell r="C219" t="str">
            <v>ISCS</v>
          </cell>
          <cell r="D219" t="str">
            <v>De Hooge-Werf</v>
          </cell>
          <cell r="E219" t="str">
            <v>De Hooge-Werf</v>
          </cell>
          <cell r="F219" t="str">
            <v>POORTUGAAL</v>
          </cell>
          <cell r="G219" t="str">
            <v>010-5018877</v>
          </cell>
          <cell r="H219">
            <v>3230</v>
          </cell>
          <cell r="I219">
            <v>0</v>
          </cell>
          <cell r="J219">
            <v>0</v>
          </cell>
          <cell r="K219">
            <v>38353</v>
          </cell>
        </row>
        <row r="220">
          <cell r="B220">
            <v>823</v>
          </cell>
          <cell r="C220" t="str">
            <v>RSOS</v>
          </cell>
          <cell r="D220" t="str">
            <v>Sint Jacobs Gasthuis</v>
          </cell>
          <cell r="E220" t="str">
            <v>Stichting Sint Jacobs Gasthuis</v>
          </cell>
          <cell r="F220" t="str">
            <v>SCHIEDAM</v>
          </cell>
          <cell r="H220">
            <v>3220</v>
          </cell>
          <cell r="I220">
            <v>0</v>
          </cell>
          <cell r="J220">
            <v>0</v>
          </cell>
          <cell r="K220">
            <v>38353</v>
          </cell>
        </row>
        <row r="221">
          <cell r="B221">
            <v>826</v>
          </cell>
          <cell r="C221" t="str">
            <v>NBON</v>
          </cell>
          <cell r="D221" t="str">
            <v>Stichting Johannahuis</v>
          </cell>
          <cell r="E221" t="str">
            <v>Wilhelmina Alida Stichting</v>
          </cell>
          <cell r="F221" t="str">
            <v>WASSENAAR</v>
          </cell>
          <cell r="G221" t="str">
            <v>070-5124500</v>
          </cell>
          <cell r="H221">
            <v>3180</v>
          </cell>
          <cell r="I221">
            <v>0</v>
          </cell>
          <cell r="J221">
            <v>0</v>
          </cell>
          <cell r="K221">
            <v>38353</v>
          </cell>
        </row>
        <row r="222">
          <cell r="B222">
            <v>830</v>
          </cell>
          <cell r="C222" t="str">
            <v>ISCS</v>
          </cell>
          <cell r="D222" t="str">
            <v>De Klepperwei</v>
          </cell>
          <cell r="E222" t="str">
            <v>De Klepperwei</v>
          </cell>
          <cell r="F222" t="str">
            <v>RHOON</v>
          </cell>
          <cell r="G222" t="str">
            <v>010-5017500</v>
          </cell>
          <cell r="H222">
            <v>3230</v>
          </cell>
          <cell r="I222">
            <v>0</v>
          </cell>
          <cell r="J222">
            <v>0</v>
          </cell>
          <cell r="K222">
            <v>38353</v>
          </cell>
        </row>
        <row r="223">
          <cell r="B223">
            <v>833</v>
          </cell>
          <cell r="C223" t="str">
            <v>CBLN</v>
          </cell>
          <cell r="D223" t="str">
            <v>Woon- en zorgcentrum 'de Lichtkring'</v>
          </cell>
          <cell r="E223" t="str">
            <v>Protestants Christelijk Woon- en Zorgcentrum  'de Lichtkring'</v>
          </cell>
          <cell r="F223" t="str">
            <v>ZWIJNDRECHT</v>
          </cell>
          <cell r="G223" t="str">
            <v>078-6128450</v>
          </cell>
          <cell r="H223">
            <v>3240</v>
          </cell>
          <cell r="I223">
            <v>0</v>
          </cell>
          <cell r="J223">
            <v>0</v>
          </cell>
          <cell r="K223">
            <v>38353</v>
          </cell>
        </row>
        <row r="224">
          <cell r="B224">
            <v>835</v>
          </cell>
          <cell r="C224" t="str">
            <v>CBLN</v>
          </cell>
          <cell r="D224" t="str">
            <v>Zorgcentrum De Lindonk</v>
          </cell>
          <cell r="E224" t="str">
            <v>Zorgstichting De Lindonk</v>
          </cell>
          <cell r="F224" t="str">
            <v>ZWIJNDRECHT</v>
          </cell>
          <cell r="H224">
            <v>3240</v>
          </cell>
          <cell r="I224">
            <v>0</v>
          </cell>
          <cell r="J224">
            <v>0</v>
          </cell>
          <cell r="K224">
            <v>38353</v>
          </cell>
          <cell r="L224">
            <v>38718</v>
          </cell>
        </row>
        <row r="225">
          <cell r="B225">
            <v>836</v>
          </cell>
          <cell r="C225" t="str">
            <v>RKLR</v>
          </cell>
          <cell r="D225" t="str">
            <v>Zorgcentrum Lorentzhof</v>
          </cell>
          <cell r="E225" t="str">
            <v>Stichting Zorgcentrum Lorentzhof</v>
          </cell>
          <cell r="F225" t="str">
            <v>LEIDEN</v>
          </cell>
          <cell r="G225" t="str">
            <v>071-5149545</v>
          </cell>
          <cell r="H225">
            <v>3170</v>
          </cell>
          <cell r="I225">
            <v>0</v>
          </cell>
          <cell r="J225">
            <v>0</v>
          </cell>
          <cell r="K225">
            <v>38353</v>
          </cell>
          <cell r="L225">
            <v>39083</v>
          </cell>
        </row>
        <row r="226">
          <cell r="B226">
            <v>840</v>
          </cell>
          <cell r="C226" t="str">
            <v>RTOR</v>
          </cell>
          <cell r="D226" t="str">
            <v>/Huize Mari‰npark</v>
          </cell>
          <cell r="E226" t="str">
            <v>Huize Mari‰npark</v>
          </cell>
          <cell r="F226" t="str">
            <v>LEIDSCHENDAM</v>
          </cell>
          <cell r="H226">
            <v>3180</v>
          </cell>
          <cell r="I226">
            <v>0</v>
          </cell>
          <cell r="J226">
            <v>0</v>
          </cell>
          <cell r="K226">
            <v>38353</v>
          </cell>
        </row>
        <row r="227">
          <cell r="B227">
            <v>843</v>
          </cell>
          <cell r="C227" t="str">
            <v>NBON</v>
          </cell>
          <cell r="D227" t="str">
            <v>Woon- en zorgcentrum De Merwelanden</v>
          </cell>
          <cell r="E227" t="str">
            <v>Stichting De Merwelanden</v>
          </cell>
          <cell r="F227" t="str">
            <v>DORDRECHT</v>
          </cell>
          <cell r="G227" t="str">
            <v>078-6163222</v>
          </cell>
          <cell r="H227">
            <v>3240</v>
          </cell>
          <cell r="I227">
            <v>0</v>
          </cell>
          <cell r="J227">
            <v>0</v>
          </cell>
          <cell r="K227">
            <v>38353</v>
          </cell>
          <cell r="L227">
            <v>38718</v>
          </cell>
        </row>
        <row r="228">
          <cell r="B228">
            <v>845</v>
          </cell>
          <cell r="C228" t="str">
            <v>RKLR</v>
          </cell>
          <cell r="D228" t="str">
            <v>Verzorgingshuis Munnekeweij</v>
          </cell>
          <cell r="E228" t="str">
            <v>Stichting Verzorgingshuis Munnekeweij</v>
          </cell>
          <cell r="F228" t="str">
            <v>NOORDWIJKERHOUT</v>
          </cell>
          <cell r="G228" t="str">
            <v>0252-375544</v>
          </cell>
          <cell r="H228">
            <v>3170</v>
          </cell>
          <cell r="I228">
            <v>0</v>
          </cell>
          <cell r="J228">
            <v>0</v>
          </cell>
          <cell r="K228">
            <v>38353</v>
          </cell>
        </row>
        <row r="229">
          <cell r="B229">
            <v>846</v>
          </cell>
          <cell r="C229" t="str">
            <v>RKLR</v>
          </cell>
          <cell r="D229" t="str">
            <v>Zorgcentrum Nebo</v>
          </cell>
          <cell r="E229" t="str">
            <v>Zorgcentrum Nebo</v>
          </cell>
          <cell r="F229" t="str">
            <v>ZWIJNDRECHT</v>
          </cell>
          <cell r="G229" t="str">
            <v>010-2075858</v>
          </cell>
          <cell r="H229">
            <v>3240</v>
          </cell>
          <cell r="I229">
            <v>0</v>
          </cell>
          <cell r="J229">
            <v>0</v>
          </cell>
          <cell r="K229">
            <v>38353</v>
          </cell>
        </row>
        <row r="230">
          <cell r="B230">
            <v>849</v>
          </cell>
          <cell r="C230" t="str">
            <v>AHES</v>
          </cell>
          <cell r="D230" t="str">
            <v>Onderwatershof</v>
          </cell>
          <cell r="E230" t="str">
            <v>Stichting Onderwatershof Wonen en zorg voor ouderen</v>
          </cell>
          <cell r="F230" t="str">
            <v>RIJSWIJK ZH</v>
          </cell>
          <cell r="G230" t="str">
            <v>070-4138200</v>
          </cell>
          <cell r="H230">
            <v>3180</v>
          </cell>
          <cell r="I230">
            <v>0</v>
          </cell>
          <cell r="J230">
            <v>0</v>
          </cell>
          <cell r="K230">
            <v>38353</v>
          </cell>
        </row>
        <row r="231">
          <cell r="B231">
            <v>851</v>
          </cell>
          <cell r="C231" t="str">
            <v>ZKAN</v>
          </cell>
          <cell r="D231" t="str">
            <v>Open Vensters Woon- en Zorgcentrum</v>
          </cell>
          <cell r="E231" t="str">
            <v>Stichting beheer Zorggroep Alblasserwaard</v>
          </cell>
          <cell r="F231" t="str">
            <v>AMEIDE</v>
          </cell>
          <cell r="G231" t="str">
            <v>0183-607530</v>
          </cell>
          <cell r="H231">
            <v>3240</v>
          </cell>
          <cell r="I231">
            <v>0</v>
          </cell>
          <cell r="J231">
            <v>0</v>
          </cell>
          <cell r="K231">
            <v>38353</v>
          </cell>
        </row>
        <row r="232">
          <cell r="B232">
            <v>854</v>
          </cell>
          <cell r="C232" t="str">
            <v>RSOS</v>
          </cell>
          <cell r="D232" t="str">
            <v>Huize Parkwijk</v>
          </cell>
          <cell r="E232" t="str">
            <v>Hervormde Stichting tot Huisvesting van Bejaarden Hillegom</v>
          </cell>
          <cell r="F232" t="str">
            <v>HILLEGOM</v>
          </cell>
          <cell r="H232">
            <v>3170</v>
          </cell>
          <cell r="I232">
            <v>0</v>
          </cell>
          <cell r="J232">
            <v>0</v>
          </cell>
          <cell r="K232">
            <v>38353</v>
          </cell>
          <cell r="L232">
            <v>38718</v>
          </cell>
        </row>
        <row r="233">
          <cell r="B233">
            <v>855</v>
          </cell>
          <cell r="C233" t="str">
            <v>NBON</v>
          </cell>
          <cell r="D233" t="str">
            <v>Verzorgingshuis Pedaja</v>
          </cell>
          <cell r="E233" t="str">
            <v>Chr. Stichting Bejaardenhuisvesting Hardinxveld Giessendam</v>
          </cell>
          <cell r="F233" t="str">
            <v>HARDINXVELD GIESSENDAM</v>
          </cell>
          <cell r="H233">
            <v>3240</v>
          </cell>
          <cell r="I233">
            <v>0</v>
          </cell>
          <cell r="J233">
            <v>0</v>
          </cell>
          <cell r="K233">
            <v>38353</v>
          </cell>
        </row>
        <row r="234">
          <cell r="B234">
            <v>862</v>
          </cell>
          <cell r="C234" t="str">
            <v>CBLN</v>
          </cell>
          <cell r="D234" t="str">
            <v>Zorgcentrum De Riederborgh</v>
          </cell>
          <cell r="E234" t="str">
            <v>Stichting Protestants Christelijk Zorgcentrum De Riederborgh</v>
          </cell>
          <cell r="F234" t="str">
            <v>RIDDERKERK</v>
          </cell>
          <cell r="G234" t="str">
            <v>0180-415466</v>
          </cell>
          <cell r="H234">
            <v>3230</v>
          </cell>
          <cell r="I234">
            <v>0</v>
          </cell>
          <cell r="J234">
            <v>0</v>
          </cell>
          <cell r="K234">
            <v>38353</v>
          </cell>
        </row>
        <row r="235">
          <cell r="B235">
            <v>863</v>
          </cell>
          <cell r="C235" t="str">
            <v>RSOS</v>
          </cell>
          <cell r="D235" t="str">
            <v>Rijn en Vliet</v>
          </cell>
          <cell r="E235" t="str">
            <v>Stichting tot exploitatie van Bejaardencentra (Rijn en Vliet)</v>
          </cell>
          <cell r="F235" t="str">
            <v>LEIDEN</v>
          </cell>
          <cell r="G235" t="str">
            <v>071-5793600</v>
          </cell>
          <cell r="H235">
            <v>3170</v>
          </cell>
          <cell r="I235">
            <v>0</v>
          </cell>
          <cell r="J235">
            <v>0</v>
          </cell>
          <cell r="K235">
            <v>38353</v>
          </cell>
          <cell r="L235">
            <v>38718</v>
          </cell>
        </row>
        <row r="236">
          <cell r="B236">
            <v>865</v>
          </cell>
          <cell r="C236" t="str">
            <v>RSOS</v>
          </cell>
          <cell r="D236" t="str">
            <v>Woon-, zorg- en dienstencentrum de Robijn</v>
          </cell>
          <cell r="E236" t="str">
            <v>Stichting tot Exploitatie van Bejaardencentra (Rijn en Vliet)</v>
          </cell>
          <cell r="F236" t="str">
            <v>LEIDEN</v>
          </cell>
          <cell r="G236" t="str">
            <v>071-5817100</v>
          </cell>
          <cell r="H236">
            <v>3170</v>
          </cell>
          <cell r="I236">
            <v>0</v>
          </cell>
          <cell r="J236">
            <v>0</v>
          </cell>
          <cell r="K236">
            <v>38353</v>
          </cell>
          <cell r="L236">
            <v>38718</v>
          </cell>
        </row>
        <row r="237">
          <cell r="B237">
            <v>867</v>
          </cell>
          <cell r="C237" t="str">
            <v>ZKAN</v>
          </cell>
          <cell r="D237" t="str">
            <v>De Rozenburcht/De Roo van Capelle</v>
          </cell>
          <cell r="E237" t="str">
            <v>Stichting ZorgBreed</v>
          </cell>
          <cell r="F237" t="str">
            <v>CAPELLE AAN DEN IJSSEL</v>
          </cell>
          <cell r="G237" t="str">
            <v>010-2588155</v>
          </cell>
          <cell r="H237">
            <v>3210</v>
          </cell>
          <cell r="I237">
            <v>0</v>
          </cell>
          <cell r="J237">
            <v>0</v>
          </cell>
          <cell r="K237">
            <v>38353</v>
          </cell>
        </row>
        <row r="238">
          <cell r="B238">
            <v>868</v>
          </cell>
          <cell r="C238" t="str">
            <v>CBLN</v>
          </cell>
          <cell r="D238" t="str">
            <v>R.K. Zorgcentrum Roomburgh</v>
          </cell>
          <cell r="E238" t="str">
            <v>Stichting R.K. Zorgcentrum Roomburgh</v>
          </cell>
          <cell r="F238" t="str">
            <v>LEIDEN</v>
          </cell>
          <cell r="H238">
            <v>3170</v>
          </cell>
          <cell r="I238">
            <v>0</v>
          </cell>
          <cell r="J238">
            <v>0</v>
          </cell>
          <cell r="K238">
            <v>38353</v>
          </cell>
        </row>
        <row r="239">
          <cell r="B239">
            <v>871</v>
          </cell>
          <cell r="C239" t="str">
            <v>RKLR</v>
          </cell>
          <cell r="D239" t="str">
            <v>Woon-zorgcentrum Rustoord</v>
          </cell>
          <cell r="E239" t="str">
            <v>Stichting Prot. Chr. Woon-zorgcentrum Rustoord</v>
          </cell>
          <cell r="F239" t="str">
            <v>LISSE</v>
          </cell>
          <cell r="G239" t="str">
            <v>0252-417050</v>
          </cell>
          <cell r="H239">
            <v>3170</v>
          </cell>
          <cell r="I239">
            <v>0</v>
          </cell>
          <cell r="J239">
            <v>0</v>
          </cell>
          <cell r="K239">
            <v>38353</v>
          </cell>
        </row>
        <row r="240">
          <cell r="B240">
            <v>881</v>
          </cell>
          <cell r="C240" t="str">
            <v>RSOS</v>
          </cell>
          <cell r="D240" t="str">
            <v>De Schutse</v>
          </cell>
          <cell r="E240" t="str">
            <v>De Schutse</v>
          </cell>
          <cell r="F240" t="str">
            <v>GORINCHEM</v>
          </cell>
          <cell r="H240">
            <v>3240</v>
          </cell>
          <cell r="I240">
            <v>0</v>
          </cell>
          <cell r="J240">
            <v>0</v>
          </cell>
          <cell r="K240">
            <v>38353</v>
          </cell>
        </row>
        <row r="241">
          <cell r="B241">
            <v>886</v>
          </cell>
          <cell r="C241" t="str">
            <v>AWEK</v>
          </cell>
          <cell r="D241" t="str">
            <v>Sophieke Huis</v>
          </cell>
          <cell r="E241" t="str">
            <v>Stichting Sophieke Huis</v>
          </cell>
          <cell r="F241" t="str">
            <v>WASSENAAR</v>
          </cell>
          <cell r="G241" t="str">
            <v>070-5119310</v>
          </cell>
          <cell r="H241">
            <v>3180</v>
          </cell>
          <cell r="I241">
            <v>0</v>
          </cell>
          <cell r="J241">
            <v>0</v>
          </cell>
          <cell r="K241">
            <v>38353</v>
          </cell>
          <cell r="L241">
            <v>38718</v>
          </cell>
        </row>
        <row r="242">
          <cell r="B242">
            <v>888</v>
          </cell>
          <cell r="C242" t="str">
            <v>RSOS</v>
          </cell>
          <cell r="D242" t="str">
            <v>Harg Spaland centrum voor zorg en wonen</v>
          </cell>
          <cell r="E242" t="str">
            <v>Harg Spaland  centrum voor zorg en wonen (Frankenlandgroep)</v>
          </cell>
          <cell r="F242" t="str">
            <v>SCHIEDAM</v>
          </cell>
          <cell r="G242" t="str">
            <v>010-2475555</v>
          </cell>
          <cell r="H242">
            <v>3220</v>
          </cell>
          <cell r="I242">
            <v>0</v>
          </cell>
          <cell r="J242">
            <v>0</v>
          </cell>
          <cell r="K242">
            <v>38353</v>
          </cell>
        </row>
        <row r="243">
          <cell r="B243">
            <v>894</v>
          </cell>
          <cell r="C243" t="str">
            <v>RSOS</v>
          </cell>
          <cell r="D243" t="str">
            <v>Huize Steijndeld</v>
          </cell>
          <cell r="E243" t="str">
            <v>Huize Steijndeld</v>
          </cell>
          <cell r="F243" t="str">
            <v>GORINCHEM</v>
          </cell>
          <cell r="H243">
            <v>3240</v>
          </cell>
          <cell r="I243">
            <v>0</v>
          </cell>
          <cell r="J243">
            <v>0</v>
          </cell>
          <cell r="K243">
            <v>38353</v>
          </cell>
        </row>
        <row r="244">
          <cell r="B244">
            <v>900</v>
          </cell>
          <cell r="C244" t="str">
            <v>RTOR</v>
          </cell>
          <cell r="D244" t="str">
            <v>Huis Ter Leede</v>
          </cell>
          <cell r="E244" t="str">
            <v>Huis Ter Leede</v>
          </cell>
          <cell r="F244" t="str">
            <v>LEERDAM</v>
          </cell>
          <cell r="H244">
            <v>3240</v>
          </cell>
          <cell r="I244">
            <v>0</v>
          </cell>
          <cell r="J244">
            <v>0</v>
          </cell>
          <cell r="K244">
            <v>38353</v>
          </cell>
        </row>
        <row r="245">
          <cell r="B245">
            <v>901</v>
          </cell>
          <cell r="C245" t="str">
            <v>JSTR</v>
          </cell>
          <cell r="D245" t="str">
            <v>Schiewaegh, centrum voor wonen, zorg en welzijn</v>
          </cell>
          <cell r="E245" t="str">
            <v>Schiewaegh, centrum voor wonen, zorg en welzijn (Frankelandgroep)</v>
          </cell>
          <cell r="F245" t="str">
            <v>SCHIEDAM</v>
          </cell>
          <cell r="G245" t="str">
            <v>010-4093200</v>
          </cell>
          <cell r="H245">
            <v>3220</v>
          </cell>
          <cell r="I245">
            <v>0</v>
          </cell>
          <cell r="J245">
            <v>0</v>
          </cell>
          <cell r="K245">
            <v>38353</v>
          </cell>
        </row>
        <row r="246">
          <cell r="B246">
            <v>903</v>
          </cell>
          <cell r="C246" t="str">
            <v>RTOR</v>
          </cell>
          <cell r="D246" t="str">
            <v>Woonzorgcentrum Tiendhove</v>
          </cell>
          <cell r="E246" t="str">
            <v>Woonzorgcentrum Tiendhove</v>
          </cell>
          <cell r="F246" t="str">
            <v>KRIMPEN AAN DEN IJSSEL</v>
          </cell>
          <cell r="H246">
            <v>3210</v>
          </cell>
          <cell r="I246">
            <v>0</v>
          </cell>
          <cell r="J246">
            <v>0</v>
          </cell>
          <cell r="K246">
            <v>38353</v>
          </cell>
        </row>
        <row r="247">
          <cell r="B247">
            <v>906</v>
          </cell>
          <cell r="C247" t="str">
            <v>RKLR</v>
          </cell>
          <cell r="D247" t="str">
            <v>Zorgcentrum Uitzicht</v>
          </cell>
          <cell r="E247" t="str">
            <v>Zorgcentrum Uitzicht</v>
          </cell>
          <cell r="F247" t="str">
            <v>VLAARDINGEN</v>
          </cell>
          <cell r="H247">
            <v>3220</v>
          </cell>
          <cell r="I247">
            <v>0</v>
          </cell>
          <cell r="J247">
            <v>0</v>
          </cell>
          <cell r="K247">
            <v>38353</v>
          </cell>
        </row>
        <row r="248">
          <cell r="B248">
            <v>907</v>
          </cell>
          <cell r="C248" t="str">
            <v>RSOS</v>
          </cell>
          <cell r="D248" t="str">
            <v>Vaartland service- en zorgcentrum</v>
          </cell>
          <cell r="E248" t="str">
            <v>Vaartland service- en zorgcentrum (Frankelandgroep)</v>
          </cell>
          <cell r="F248" t="str">
            <v>VLAARDINGEN</v>
          </cell>
          <cell r="G248" t="str">
            <v>010-4759111</v>
          </cell>
          <cell r="H248">
            <v>3220</v>
          </cell>
          <cell r="I248">
            <v>0</v>
          </cell>
          <cell r="J248">
            <v>0</v>
          </cell>
          <cell r="K248">
            <v>38353</v>
          </cell>
        </row>
        <row r="249">
          <cell r="B249">
            <v>909</v>
          </cell>
          <cell r="C249" t="str">
            <v>MSTN</v>
          </cell>
          <cell r="D249" t="str">
            <v>Heemzicht</v>
          </cell>
          <cell r="E249" t="str">
            <v>Stichting Woongemeenschap voor Ouderen</v>
          </cell>
          <cell r="F249" t="str">
            <v>PIERSHIL</v>
          </cell>
          <cell r="H249">
            <v>3230</v>
          </cell>
          <cell r="I249">
            <v>0</v>
          </cell>
          <cell r="J249">
            <v>0</v>
          </cell>
          <cell r="K249">
            <v>38353</v>
          </cell>
        </row>
        <row r="250">
          <cell r="B250">
            <v>912</v>
          </cell>
          <cell r="C250" t="str">
            <v>ZKAN</v>
          </cell>
          <cell r="D250" t="str">
            <v>De Vijverhof</v>
          </cell>
          <cell r="E250" t="str">
            <v>Hervormde Stichting Bejaardenzorg Capelle aan den IJssel</v>
          </cell>
          <cell r="F250" t="str">
            <v>CAPELLE AAN DEN IJSSEL</v>
          </cell>
          <cell r="H250">
            <v>3210</v>
          </cell>
          <cell r="I250">
            <v>0</v>
          </cell>
          <cell r="J250">
            <v>0</v>
          </cell>
          <cell r="K250">
            <v>38353</v>
          </cell>
        </row>
        <row r="251">
          <cell r="B251">
            <v>914</v>
          </cell>
          <cell r="C251" t="str">
            <v>CBLN</v>
          </cell>
          <cell r="D251" t="str">
            <v>Zorgcentrum De Vliedberg</v>
          </cell>
          <cell r="E251" t="str">
            <v>Stichting Zorgcentrum De Vliedberg</v>
          </cell>
          <cell r="F251" t="str">
            <v>OUDDORP ZH</v>
          </cell>
          <cell r="G251" t="str">
            <v>0187-685500</v>
          </cell>
          <cell r="H251">
            <v>3230</v>
          </cell>
          <cell r="I251">
            <v>0</v>
          </cell>
          <cell r="J251">
            <v>0</v>
          </cell>
          <cell r="K251">
            <v>38353</v>
          </cell>
          <cell r="L251">
            <v>38718</v>
          </cell>
        </row>
        <row r="252">
          <cell r="B252">
            <v>920</v>
          </cell>
          <cell r="C252" t="str">
            <v>RKLR</v>
          </cell>
          <cell r="D252" t="str">
            <v>'t Huis op de Waard</v>
          </cell>
          <cell r="E252" t="str">
            <v>'t Huis op de Waard</v>
          </cell>
          <cell r="F252" t="str">
            <v>LEIDEN</v>
          </cell>
          <cell r="H252">
            <v>3170</v>
          </cell>
          <cell r="I252">
            <v>0</v>
          </cell>
          <cell r="J252">
            <v>0</v>
          </cell>
          <cell r="K252">
            <v>38353</v>
          </cell>
        </row>
        <row r="253">
          <cell r="B253">
            <v>922</v>
          </cell>
          <cell r="C253" t="str">
            <v>ZKAN</v>
          </cell>
          <cell r="D253" t="str">
            <v>De Wielborgh</v>
          </cell>
          <cell r="E253" t="str">
            <v>Stichting De Wielborgh</v>
          </cell>
          <cell r="F253" t="str">
            <v>DORDRECHT</v>
          </cell>
          <cell r="H253">
            <v>3240</v>
          </cell>
          <cell r="I253">
            <v>0</v>
          </cell>
          <cell r="J253">
            <v>0</v>
          </cell>
          <cell r="K253">
            <v>38353</v>
          </cell>
        </row>
        <row r="254">
          <cell r="B254">
            <v>923</v>
          </cell>
          <cell r="C254" t="str">
            <v>AWEK</v>
          </cell>
          <cell r="D254" t="str">
            <v>Huize Willibrord</v>
          </cell>
          <cell r="E254" t="str">
            <v>Stichting Beheer Huize Willibrord</v>
          </cell>
          <cell r="F254" t="str">
            <v>WASSENAAR</v>
          </cell>
          <cell r="H254">
            <v>3180</v>
          </cell>
          <cell r="I254">
            <v>0</v>
          </cell>
          <cell r="J254">
            <v>0</v>
          </cell>
          <cell r="K254">
            <v>38353</v>
          </cell>
          <cell r="L254">
            <v>38718</v>
          </cell>
        </row>
        <row r="255">
          <cell r="B255">
            <v>924</v>
          </cell>
          <cell r="C255" t="str">
            <v>RSOS</v>
          </cell>
          <cell r="D255" t="str">
            <v>Zorgcentrum van der Willigenhof</v>
          </cell>
          <cell r="E255" t="str">
            <v>Stichting Zorgcentrum van der Willigenhof</v>
          </cell>
          <cell r="F255" t="str">
            <v>LEIDEN</v>
          </cell>
          <cell r="G255" t="str">
            <v>071-5761200</v>
          </cell>
          <cell r="H255">
            <v>3170</v>
          </cell>
          <cell r="I255">
            <v>0</v>
          </cell>
          <cell r="J255">
            <v>0</v>
          </cell>
          <cell r="K255">
            <v>38353</v>
          </cell>
          <cell r="L255">
            <v>39083</v>
          </cell>
        </row>
        <row r="256">
          <cell r="B256">
            <v>927</v>
          </cell>
          <cell r="C256" t="str">
            <v>ISCS</v>
          </cell>
          <cell r="D256" t="str">
            <v>Zorgcentrum De Zevenster</v>
          </cell>
          <cell r="E256" t="str">
            <v>Stichting Bejaardenhuisvesting Zevenhuizen-Moerkapelle</v>
          </cell>
          <cell r="F256" t="str">
            <v>ZEVENHUIZEN ZH</v>
          </cell>
          <cell r="H256">
            <v>3200</v>
          </cell>
          <cell r="I256">
            <v>0</v>
          </cell>
          <cell r="J256">
            <v>0</v>
          </cell>
          <cell r="K256">
            <v>38353</v>
          </cell>
        </row>
        <row r="257">
          <cell r="B257">
            <v>929</v>
          </cell>
          <cell r="C257" t="str">
            <v>RSOS</v>
          </cell>
          <cell r="D257" t="str">
            <v>Zorgvoorziening Zijloever</v>
          </cell>
          <cell r="E257" t="str">
            <v>Zorgvoorziening Zijloever</v>
          </cell>
          <cell r="F257" t="str">
            <v>LEIDEN</v>
          </cell>
          <cell r="G257" t="str">
            <v>071-5240032</v>
          </cell>
          <cell r="H257">
            <v>3170</v>
          </cell>
          <cell r="I257">
            <v>0</v>
          </cell>
          <cell r="J257">
            <v>0</v>
          </cell>
          <cell r="K257">
            <v>38353</v>
          </cell>
          <cell r="L257">
            <v>38718</v>
          </cell>
        </row>
        <row r="258">
          <cell r="B258">
            <v>940</v>
          </cell>
          <cell r="C258" t="str">
            <v>AWEK</v>
          </cell>
          <cell r="D258" t="str">
            <v>CoornhertCentrum</v>
          </cell>
          <cell r="E258" t="str">
            <v>Stichting CoornhertCentrum</v>
          </cell>
          <cell r="F258" t="str">
            <v>'S-GRAVENHAGE</v>
          </cell>
          <cell r="G258" t="str">
            <v>070-3889213</v>
          </cell>
          <cell r="H258">
            <v>3180</v>
          </cell>
          <cell r="I258">
            <v>0</v>
          </cell>
          <cell r="J258">
            <v>0</v>
          </cell>
          <cell r="K258">
            <v>38353</v>
          </cell>
        </row>
        <row r="259">
          <cell r="B259">
            <v>943</v>
          </cell>
          <cell r="C259" t="str">
            <v>NBON</v>
          </cell>
          <cell r="D259" t="str">
            <v>Zorg-Woonvoorziening Duinhage</v>
          </cell>
          <cell r="E259" t="str">
            <v>Stichting Duinhage</v>
          </cell>
          <cell r="F259" t="str">
            <v>'S-GRAVENHAGE</v>
          </cell>
          <cell r="G259" t="str">
            <v>070-3254640</v>
          </cell>
          <cell r="H259">
            <v>3180</v>
          </cell>
          <cell r="I259">
            <v>0</v>
          </cell>
          <cell r="J259">
            <v>0</v>
          </cell>
          <cell r="K259">
            <v>38353</v>
          </cell>
        </row>
        <row r="260">
          <cell r="B260">
            <v>944</v>
          </cell>
          <cell r="C260" t="str">
            <v>AWEK</v>
          </cell>
          <cell r="D260" t="str">
            <v>Duinrust</v>
          </cell>
          <cell r="E260" t="str">
            <v>Stichting Duinrust</v>
          </cell>
          <cell r="F260" t="str">
            <v>'S-GRAVENHAGE</v>
          </cell>
          <cell r="G260" t="str">
            <v>070-3502100</v>
          </cell>
          <cell r="H260">
            <v>3180</v>
          </cell>
          <cell r="I260">
            <v>0</v>
          </cell>
          <cell r="J260">
            <v>0</v>
          </cell>
          <cell r="K260">
            <v>38353</v>
          </cell>
        </row>
        <row r="261">
          <cell r="B261">
            <v>950</v>
          </cell>
          <cell r="C261" t="str">
            <v>EWAS</v>
          </cell>
          <cell r="D261" t="str">
            <v>Woon- en zorgcentrum Maison Gaspard de Coligny</v>
          </cell>
          <cell r="E261" t="str">
            <v>Stichting Maison de Repos Gaspard de Coligny</v>
          </cell>
          <cell r="F261" t="str">
            <v>'S-GRAVENHAGE</v>
          </cell>
          <cell r="G261" t="str">
            <v>070-3747200</v>
          </cell>
          <cell r="H261">
            <v>3180</v>
          </cell>
          <cell r="I261">
            <v>0</v>
          </cell>
          <cell r="J261">
            <v>0</v>
          </cell>
          <cell r="K261">
            <v>38353</v>
          </cell>
          <cell r="L261">
            <v>39083</v>
          </cell>
        </row>
        <row r="262">
          <cell r="B262">
            <v>954</v>
          </cell>
          <cell r="C262" t="str">
            <v>NBON</v>
          </cell>
          <cell r="D262" t="str">
            <v>Landscheiding</v>
          </cell>
          <cell r="E262" t="str">
            <v>Stichting voor Bejaardenzorg Landscheiding</v>
          </cell>
          <cell r="F262" t="str">
            <v>'S-GRAVENHAGE</v>
          </cell>
          <cell r="H262">
            <v>3180</v>
          </cell>
          <cell r="I262">
            <v>0</v>
          </cell>
          <cell r="J262">
            <v>0</v>
          </cell>
          <cell r="K262">
            <v>38353</v>
          </cell>
          <cell r="L262">
            <v>38718</v>
          </cell>
        </row>
        <row r="263">
          <cell r="B263">
            <v>957</v>
          </cell>
          <cell r="C263" t="str">
            <v>EWAS</v>
          </cell>
          <cell r="D263" t="str">
            <v>Woon- en zorgcentrum Huize Royal</v>
          </cell>
          <cell r="E263" t="str">
            <v>Stichting Bejaardenoord Huize Royal</v>
          </cell>
          <cell r="F263" t="str">
            <v>'S-GRAVENHAGE</v>
          </cell>
          <cell r="G263" t="str">
            <v>070-4162100</v>
          </cell>
          <cell r="H263">
            <v>3180</v>
          </cell>
          <cell r="I263">
            <v>0</v>
          </cell>
          <cell r="J263">
            <v>0</v>
          </cell>
          <cell r="K263">
            <v>38353</v>
          </cell>
          <cell r="L263">
            <v>39083</v>
          </cell>
        </row>
        <row r="264">
          <cell r="B264">
            <v>960</v>
          </cell>
          <cell r="C264" t="str">
            <v>NBON</v>
          </cell>
          <cell r="D264" t="str">
            <v>Woon en Zorg Centrum Tabitha</v>
          </cell>
          <cell r="E264" t="str">
            <v>Stichting Woon en Zorg Centrum Tabitha</v>
          </cell>
          <cell r="F264" t="str">
            <v>'S-GRAVENHAGE</v>
          </cell>
          <cell r="G264" t="str">
            <v>070-8909100</v>
          </cell>
          <cell r="H264">
            <v>3180</v>
          </cell>
          <cell r="I264">
            <v>0</v>
          </cell>
          <cell r="J264">
            <v>0</v>
          </cell>
          <cell r="K264">
            <v>38353</v>
          </cell>
          <cell r="L264">
            <v>38718</v>
          </cell>
        </row>
        <row r="265">
          <cell r="B265">
            <v>966</v>
          </cell>
          <cell r="C265" t="str">
            <v>EKEP</v>
          </cell>
          <cell r="D265" t="str">
            <v>Wijndaelercentrum</v>
          </cell>
          <cell r="E265" t="str">
            <v>Stichting Wijndaelercentrum</v>
          </cell>
          <cell r="F265" t="str">
            <v>'S-GRAVENHAGE</v>
          </cell>
          <cell r="G265" t="str">
            <v>070-3252220</v>
          </cell>
          <cell r="H265">
            <v>3180</v>
          </cell>
          <cell r="I265">
            <v>0</v>
          </cell>
          <cell r="J265">
            <v>0</v>
          </cell>
          <cell r="K265">
            <v>38353</v>
          </cell>
        </row>
        <row r="266">
          <cell r="B266">
            <v>969</v>
          </cell>
          <cell r="C266" t="str">
            <v>JSTR</v>
          </cell>
          <cell r="D266" t="str">
            <v>Zorgcentrum Atrium</v>
          </cell>
          <cell r="E266" t="str">
            <v>Zorgcentrum Atrium</v>
          </cell>
          <cell r="F266" t="str">
            <v>ROTTERDAM</v>
          </cell>
          <cell r="G266" t="str">
            <v>010-4120524</v>
          </cell>
          <cell r="H266">
            <v>3210</v>
          </cell>
          <cell r="I266">
            <v>0</v>
          </cell>
          <cell r="J266">
            <v>0</v>
          </cell>
          <cell r="K266">
            <v>38353</v>
          </cell>
        </row>
        <row r="267">
          <cell r="B267">
            <v>973</v>
          </cell>
          <cell r="C267" t="str">
            <v>HVEN</v>
          </cell>
          <cell r="D267" t="str">
            <v>Woonzorgcentrum De Burcht</v>
          </cell>
          <cell r="E267" t="str">
            <v>Woonzorgcentrum De Burcht</v>
          </cell>
          <cell r="F267" t="str">
            <v>ROTTERDAM</v>
          </cell>
          <cell r="G267" t="str">
            <v>010-2073535</v>
          </cell>
          <cell r="H267">
            <v>3210</v>
          </cell>
          <cell r="I267">
            <v>0</v>
          </cell>
          <cell r="J267">
            <v>0</v>
          </cell>
          <cell r="K267">
            <v>38353</v>
          </cell>
        </row>
        <row r="268">
          <cell r="B268">
            <v>984</v>
          </cell>
          <cell r="C268" t="str">
            <v>RTOR</v>
          </cell>
          <cell r="D268" t="str">
            <v>Zorgcentrum De Koningshof</v>
          </cell>
          <cell r="E268" t="str">
            <v>Stichting Ouderenzorg van de Chr. Geref. Kerken van Rotterdam e.o.</v>
          </cell>
          <cell r="F268" t="str">
            <v>ROTTERDAM</v>
          </cell>
          <cell r="G268" t="str">
            <v>010-2918171</v>
          </cell>
          <cell r="H268">
            <v>3210</v>
          </cell>
          <cell r="I268">
            <v>0</v>
          </cell>
          <cell r="J268">
            <v>0</v>
          </cell>
          <cell r="K268">
            <v>38353</v>
          </cell>
        </row>
        <row r="269">
          <cell r="B269">
            <v>990</v>
          </cell>
          <cell r="C269" t="str">
            <v>ISCS</v>
          </cell>
          <cell r="D269" t="str">
            <v>Zorgcentrum Meeuwenhof</v>
          </cell>
          <cell r="E269" t="str">
            <v>Zorgcentrum Meeuwenhof</v>
          </cell>
          <cell r="F269" t="str">
            <v>HOOGVLIET ROTTERDAM</v>
          </cell>
          <cell r="G269" t="str">
            <v>010-2951888</v>
          </cell>
          <cell r="H269">
            <v>3210</v>
          </cell>
          <cell r="I269">
            <v>0</v>
          </cell>
          <cell r="J269">
            <v>0</v>
          </cell>
          <cell r="K269">
            <v>38353</v>
          </cell>
        </row>
        <row r="270">
          <cell r="B270">
            <v>1005</v>
          </cell>
          <cell r="C270" t="str">
            <v>ZKAN</v>
          </cell>
          <cell r="D270" t="str">
            <v>Zorgcentrum Waelestein</v>
          </cell>
          <cell r="E270" t="str">
            <v>Zorgcentrum Waelestein</v>
          </cell>
          <cell r="F270" t="str">
            <v>ROTTERDAM</v>
          </cell>
          <cell r="H270">
            <v>3210</v>
          </cell>
          <cell r="I270">
            <v>0</v>
          </cell>
          <cell r="J270">
            <v>0</v>
          </cell>
          <cell r="K270">
            <v>38353</v>
          </cell>
        </row>
        <row r="271">
          <cell r="B271">
            <v>1012</v>
          </cell>
          <cell r="C271" t="str">
            <v>AWEK</v>
          </cell>
          <cell r="D271" t="str">
            <v>Zorgcentrum 'Cederhof'</v>
          </cell>
          <cell r="E271" t="str">
            <v>Stichting Ouderenzorg Kapelle</v>
          </cell>
          <cell r="F271" t="str">
            <v>KAPELLE</v>
          </cell>
          <cell r="G271" t="str">
            <v>0113-342710</v>
          </cell>
          <cell r="H271">
            <v>3250</v>
          </cell>
          <cell r="I271">
            <v>0</v>
          </cell>
          <cell r="J271">
            <v>0</v>
          </cell>
          <cell r="K271">
            <v>38353</v>
          </cell>
        </row>
        <row r="272">
          <cell r="B272">
            <v>1014</v>
          </cell>
          <cell r="C272" t="str">
            <v>ZKAN</v>
          </cell>
          <cell r="D272" t="str">
            <v>De Burght, verzorgingscentrum</v>
          </cell>
          <cell r="E272" t="str">
            <v>Stichting Ouderenzorg in West Zeeuwsch-Vlaanderen</v>
          </cell>
          <cell r="F272" t="str">
            <v>OOSTBURG</v>
          </cell>
          <cell r="G272" t="str">
            <v>0117-452953</v>
          </cell>
          <cell r="H272">
            <v>3250</v>
          </cell>
          <cell r="I272">
            <v>0</v>
          </cell>
          <cell r="J272">
            <v>0</v>
          </cell>
          <cell r="K272">
            <v>38353</v>
          </cell>
          <cell r="L272">
            <v>38718</v>
          </cell>
        </row>
        <row r="273">
          <cell r="B273">
            <v>1016</v>
          </cell>
          <cell r="C273" t="str">
            <v>RESS</v>
          </cell>
          <cell r="D273" t="str">
            <v>Verzorgingshuis de Molenhof</v>
          </cell>
          <cell r="E273" t="str">
            <v>Verzorgingshuis de Molenhof</v>
          </cell>
          <cell r="F273" t="str">
            <v>ZAAMSLAG</v>
          </cell>
          <cell r="G273" t="str">
            <v>0115-449000</v>
          </cell>
          <cell r="H273">
            <v>3250</v>
          </cell>
          <cell r="I273">
            <v>0</v>
          </cell>
          <cell r="J273">
            <v>0</v>
          </cell>
          <cell r="K273">
            <v>38353</v>
          </cell>
          <cell r="L273">
            <v>38718</v>
          </cell>
        </row>
        <row r="274">
          <cell r="B274">
            <v>1017</v>
          </cell>
          <cell r="C274" t="str">
            <v>ZKAN</v>
          </cell>
          <cell r="D274" t="str">
            <v>De Redoute</v>
          </cell>
          <cell r="E274" t="str">
            <v>Stichting Algemene Ouderenzorg Sas Van Gent</v>
          </cell>
          <cell r="F274" t="str">
            <v>SAS VAN GENT</v>
          </cell>
          <cell r="H274">
            <v>3250</v>
          </cell>
          <cell r="I274">
            <v>0</v>
          </cell>
          <cell r="J274">
            <v>0</v>
          </cell>
          <cell r="K274">
            <v>38353</v>
          </cell>
          <cell r="L274">
            <v>39083</v>
          </cell>
        </row>
        <row r="275">
          <cell r="B275">
            <v>1025</v>
          </cell>
          <cell r="C275" t="str">
            <v>RESS</v>
          </cell>
          <cell r="D275" t="str">
            <v>De Kraayert</v>
          </cell>
          <cell r="E275" t="str">
            <v>Stichting De Kraayert</v>
          </cell>
          <cell r="F275" t="str">
            <v>LEWEDORP</v>
          </cell>
          <cell r="G275" t="str">
            <v>0113-612557</v>
          </cell>
          <cell r="H275">
            <v>3250</v>
          </cell>
          <cell r="I275">
            <v>0</v>
          </cell>
          <cell r="J275">
            <v>0</v>
          </cell>
          <cell r="K275">
            <v>38353</v>
          </cell>
        </row>
        <row r="276">
          <cell r="B276">
            <v>1028</v>
          </cell>
          <cell r="C276" t="str">
            <v>RESS</v>
          </cell>
          <cell r="D276" t="str">
            <v>Maria-Oord</v>
          </cell>
          <cell r="E276" t="str">
            <v>Stichting Bejaardentehuis Maria-Oord</v>
          </cell>
          <cell r="F276" t="str">
            <v>HANSWEERT</v>
          </cell>
          <cell r="G276" t="str">
            <v>0113-382910</v>
          </cell>
          <cell r="H276">
            <v>3250</v>
          </cell>
          <cell r="I276">
            <v>0</v>
          </cell>
          <cell r="J276">
            <v>0</v>
          </cell>
          <cell r="K276">
            <v>38353</v>
          </cell>
        </row>
        <row r="277">
          <cell r="B277">
            <v>1032</v>
          </cell>
          <cell r="C277" t="str">
            <v>ZKAN</v>
          </cell>
          <cell r="D277" t="str">
            <v>Poelwijck</v>
          </cell>
          <cell r="E277" t="str">
            <v>Stichting Poelwijck</v>
          </cell>
          <cell r="F277" t="str">
            <v>'S-HEER ARENDSKERKE</v>
          </cell>
          <cell r="H277">
            <v>3250</v>
          </cell>
          <cell r="I277">
            <v>0</v>
          </cell>
          <cell r="J277">
            <v>0</v>
          </cell>
          <cell r="K277">
            <v>38353</v>
          </cell>
        </row>
        <row r="278">
          <cell r="B278">
            <v>1038</v>
          </cell>
          <cell r="C278" t="str">
            <v>AWEK</v>
          </cell>
          <cell r="D278" t="str">
            <v>WoonZorgCentrum Antonius</v>
          </cell>
          <cell r="E278" t="str">
            <v>Stichting WoonZorgCentrum Antonius</v>
          </cell>
          <cell r="F278" t="str">
            <v>KLOOSTERZANDE</v>
          </cell>
          <cell r="G278" t="str">
            <v>0114-682230</v>
          </cell>
          <cell r="H278">
            <v>3250</v>
          </cell>
          <cell r="I278">
            <v>0</v>
          </cell>
          <cell r="J278">
            <v>0</v>
          </cell>
          <cell r="K278">
            <v>38353</v>
          </cell>
          <cell r="L278">
            <v>38718</v>
          </cell>
        </row>
        <row r="279">
          <cell r="B279">
            <v>1039</v>
          </cell>
          <cell r="C279" t="str">
            <v>AWEK</v>
          </cell>
          <cell r="D279" t="str">
            <v>De Schutse</v>
          </cell>
          <cell r="E279" t="str">
            <v>Stichting Protestantse Bejaardenzorg Eiland Tholen en St. Philipsl.</v>
          </cell>
          <cell r="F279" t="str">
            <v>SINT ANNALAND</v>
          </cell>
          <cell r="H279">
            <v>3250</v>
          </cell>
          <cell r="I279">
            <v>0</v>
          </cell>
          <cell r="J279">
            <v>0</v>
          </cell>
          <cell r="K279">
            <v>38353</v>
          </cell>
        </row>
        <row r="280">
          <cell r="B280">
            <v>1052</v>
          </cell>
          <cell r="C280" t="str">
            <v>AWEK</v>
          </cell>
          <cell r="D280" t="str">
            <v>Zorgcentrum De Wieken</v>
          </cell>
          <cell r="E280" t="str">
            <v>Stichting Zorgcentrum 'De Wieken' (SWZ)</v>
          </cell>
          <cell r="F280" t="str">
            <v>ZIERIKZEE</v>
          </cell>
          <cell r="G280" t="str">
            <v>0111-453410</v>
          </cell>
          <cell r="H280">
            <v>3250</v>
          </cell>
          <cell r="I280">
            <v>0</v>
          </cell>
          <cell r="J280">
            <v>0</v>
          </cell>
          <cell r="K280">
            <v>38353</v>
          </cell>
        </row>
        <row r="281">
          <cell r="B281">
            <v>1075</v>
          </cell>
          <cell r="C281" t="str">
            <v>EWAS</v>
          </cell>
          <cell r="D281" t="str">
            <v>Huize De Breedonk</v>
          </cell>
          <cell r="E281" t="str">
            <v>Stichting Bejaardentehuis Huize De Breedonk</v>
          </cell>
          <cell r="F281" t="str">
            <v>BREDA</v>
          </cell>
          <cell r="H281">
            <v>3260</v>
          </cell>
          <cell r="I281">
            <v>0</v>
          </cell>
          <cell r="J281">
            <v>0</v>
          </cell>
          <cell r="K281">
            <v>38353</v>
          </cell>
        </row>
        <row r="282">
          <cell r="B282">
            <v>1082</v>
          </cell>
          <cell r="C282" t="str">
            <v>GKOK</v>
          </cell>
          <cell r="D282" t="str">
            <v>Ruitersbos</v>
          </cell>
          <cell r="E282" t="str">
            <v>Stichting Ruitersbos</v>
          </cell>
          <cell r="F282" t="str">
            <v>BREDA</v>
          </cell>
          <cell r="G282" t="str">
            <v>076-5657150</v>
          </cell>
          <cell r="H282">
            <v>3260</v>
          </cell>
          <cell r="I282">
            <v>0</v>
          </cell>
          <cell r="J282">
            <v>0</v>
          </cell>
          <cell r="K282">
            <v>38353</v>
          </cell>
        </row>
        <row r="283">
          <cell r="B283">
            <v>1083</v>
          </cell>
          <cell r="C283" t="str">
            <v>EWAS</v>
          </cell>
          <cell r="D283" t="str">
            <v>Flatgebouw Vredenbergh</v>
          </cell>
          <cell r="E283" t="str">
            <v>Stichting Causa Nostrae Laetitiae</v>
          </cell>
          <cell r="F283" t="str">
            <v>BREDA</v>
          </cell>
          <cell r="H283">
            <v>3260</v>
          </cell>
          <cell r="I283">
            <v>0</v>
          </cell>
          <cell r="J283">
            <v>0</v>
          </cell>
          <cell r="K283">
            <v>38353</v>
          </cell>
        </row>
        <row r="284">
          <cell r="B284">
            <v>1084</v>
          </cell>
          <cell r="C284" t="str">
            <v>CCEN</v>
          </cell>
          <cell r="D284" t="str">
            <v>Huize de Werve</v>
          </cell>
          <cell r="E284" t="str">
            <v>Stichting Huize de Werve</v>
          </cell>
          <cell r="F284" t="str">
            <v>BREDA</v>
          </cell>
          <cell r="G284" t="str">
            <v>076-5607607</v>
          </cell>
          <cell r="H284">
            <v>3260</v>
          </cell>
          <cell r="I284">
            <v>0</v>
          </cell>
          <cell r="J284">
            <v>0</v>
          </cell>
          <cell r="K284">
            <v>38353</v>
          </cell>
        </row>
        <row r="285">
          <cell r="B285">
            <v>1086</v>
          </cell>
          <cell r="C285" t="str">
            <v>LFRN</v>
          </cell>
          <cell r="D285" t="str">
            <v>Zorgcentrum De IJpelaar</v>
          </cell>
          <cell r="E285" t="str">
            <v>Stichting Bejaardenhuisvesting Breda op Humanistische Grondslag</v>
          </cell>
          <cell r="F285" t="str">
            <v>BREDA</v>
          </cell>
          <cell r="H285">
            <v>3260</v>
          </cell>
          <cell r="I285">
            <v>0</v>
          </cell>
          <cell r="J285">
            <v>0</v>
          </cell>
          <cell r="K285">
            <v>38353</v>
          </cell>
        </row>
        <row r="286">
          <cell r="B286">
            <v>1091</v>
          </cell>
          <cell r="C286" t="str">
            <v>GKOK</v>
          </cell>
          <cell r="D286" t="str">
            <v>Zorgcentrum De Wijngaerd</v>
          </cell>
          <cell r="E286" t="str">
            <v>Stichting De Wijngaerd</v>
          </cell>
          <cell r="F286" t="str">
            <v>MADE</v>
          </cell>
          <cell r="G286" t="str">
            <v>0162-682250</v>
          </cell>
          <cell r="H286">
            <v>3260</v>
          </cell>
          <cell r="I286">
            <v>0</v>
          </cell>
          <cell r="J286">
            <v>0</v>
          </cell>
          <cell r="K286">
            <v>38353</v>
          </cell>
        </row>
        <row r="287">
          <cell r="B287">
            <v>1092</v>
          </cell>
          <cell r="C287" t="str">
            <v>EWAS</v>
          </cell>
          <cell r="D287" t="str">
            <v>Huize De Donk</v>
          </cell>
          <cell r="E287" t="str">
            <v>Stichting Ouderenzorg Nieuw-Ginneken</v>
          </cell>
          <cell r="F287" t="str">
            <v>ULVENHOUT</v>
          </cell>
          <cell r="G287" t="str">
            <v>076-5613151</v>
          </cell>
          <cell r="H287">
            <v>3260</v>
          </cell>
          <cell r="I287">
            <v>0</v>
          </cell>
          <cell r="J287">
            <v>0</v>
          </cell>
          <cell r="K287">
            <v>38353</v>
          </cell>
        </row>
        <row r="288">
          <cell r="B288">
            <v>1097</v>
          </cell>
          <cell r="C288" t="str">
            <v>GKOK</v>
          </cell>
          <cell r="D288" t="str">
            <v>Zorgorganisatie Het Hoge Veer</v>
          </cell>
          <cell r="E288" t="str">
            <v>Stichting Zorgorganisatie Het Hoge Veer</v>
          </cell>
          <cell r="F288" t="str">
            <v>RAAMSDONKSVEER</v>
          </cell>
          <cell r="G288" t="str">
            <v>0162-513450</v>
          </cell>
          <cell r="H288">
            <v>3260</v>
          </cell>
          <cell r="I288">
            <v>0</v>
          </cell>
          <cell r="J288">
            <v>0</v>
          </cell>
          <cell r="K288">
            <v>38353</v>
          </cell>
        </row>
        <row r="289">
          <cell r="B289">
            <v>1111</v>
          </cell>
          <cell r="C289" t="str">
            <v>RSOS</v>
          </cell>
          <cell r="D289" t="str">
            <v>Huize Sint Franciscus</v>
          </cell>
          <cell r="E289" t="str">
            <v>Stichting Verzorging Sint Franciscus</v>
          </cell>
          <cell r="F289" t="str">
            <v>GILZE</v>
          </cell>
          <cell r="H289">
            <v>3270</v>
          </cell>
          <cell r="I289">
            <v>0</v>
          </cell>
          <cell r="J289">
            <v>0</v>
          </cell>
          <cell r="K289">
            <v>38353</v>
          </cell>
        </row>
        <row r="290">
          <cell r="B290">
            <v>1112</v>
          </cell>
          <cell r="C290" t="str">
            <v>ZKAN</v>
          </cell>
          <cell r="D290" t="str">
            <v>VITA zorg &amp; welzijn (vh Petrus)</v>
          </cell>
          <cell r="E290" t="str">
            <v>Stichting VITA zorg &amp; welzijn</v>
          </cell>
          <cell r="F290" t="str">
            <v>RIJEN</v>
          </cell>
          <cell r="G290" t="str">
            <v>0161-222851</v>
          </cell>
          <cell r="H290">
            <v>3270</v>
          </cell>
          <cell r="I290">
            <v>0</v>
          </cell>
          <cell r="J290">
            <v>0</v>
          </cell>
          <cell r="K290">
            <v>38353</v>
          </cell>
        </row>
        <row r="291">
          <cell r="B291">
            <v>1127</v>
          </cell>
          <cell r="C291" t="str">
            <v>EWAS</v>
          </cell>
          <cell r="D291" t="str">
            <v>Verzorgingshuis De Duynsberg</v>
          </cell>
          <cell r="E291" t="str">
            <v>Stichting De Duynsberg</v>
          </cell>
          <cell r="F291" t="str">
            <v>TILBURG</v>
          </cell>
          <cell r="G291" t="str">
            <v>013-4683939</v>
          </cell>
          <cell r="H291">
            <v>3270</v>
          </cell>
          <cell r="I291">
            <v>0</v>
          </cell>
          <cell r="J291">
            <v>0</v>
          </cell>
          <cell r="K291">
            <v>38353</v>
          </cell>
        </row>
        <row r="292">
          <cell r="B292">
            <v>1132</v>
          </cell>
          <cell r="C292" t="str">
            <v>CCEN</v>
          </cell>
          <cell r="D292" t="str">
            <v>Verzorgingscentrum Het Laar</v>
          </cell>
          <cell r="E292" t="str">
            <v>Stichting Het Laar</v>
          </cell>
          <cell r="F292" t="str">
            <v>TILBURG</v>
          </cell>
          <cell r="H292">
            <v>3270</v>
          </cell>
          <cell r="I292">
            <v>0</v>
          </cell>
          <cell r="J292">
            <v>0</v>
          </cell>
          <cell r="K292">
            <v>38353</v>
          </cell>
        </row>
        <row r="293">
          <cell r="B293">
            <v>1143</v>
          </cell>
          <cell r="C293" t="str">
            <v>GKOK</v>
          </cell>
          <cell r="D293" t="str">
            <v>Bejaardencentrum Berlerode</v>
          </cell>
          <cell r="E293" t="str">
            <v>Stichting Bejaardencentrum Berlerode</v>
          </cell>
          <cell r="F293" t="str">
            <v>BERLICUM NB</v>
          </cell>
          <cell r="H293">
            <v>3280</v>
          </cell>
          <cell r="I293">
            <v>0</v>
          </cell>
          <cell r="J293">
            <v>0</v>
          </cell>
          <cell r="K293">
            <v>38353</v>
          </cell>
          <cell r="L293">
            <v>39083</v>
          </cell>
        </row>
        <row r="294">
          <cell r="B294">
            <v>1148</v>
          </cell>
          <cell r="C294" t="str">
            <v>GKOK</v>
          </cell>
          <cell r="D294" t="str">
            <v>Zorgcentrum 'de Donk'</v>
          </cell>
          <cell r="E294" t="str">
            <v>Stichting De Donk, Zorgcentrum voor ouderen</v>
          </cell>
          <cell r="F294" t="str">
            <v>DEN DUNGEN</v>
          </cell>
          <cell r="G294" t="str">
            <v>073-5947300</v>
          </cell>
          <cell r="H294">
            <v>3280</v>
          </cell>
          <cell r="I294">
            <v>0</v>
          </cell>
          <cell r="J294">
            <v>0</v>
          </cell>
          <cell r="K294">
            <v>38353</v>
          </cell>
          <cell r="L294">
            <v>39083</v>
          </cell>
        </row>
        <row r="295">
          <cell r="B295">
            <v>1155</v>
          </cell>
          <cell r="C295" t="str">
            <v>GKOK</v>
          </cell>
          <cell r="D295" t="str">
            <v>Zorgcentrum De Annenborch</v>
          </cell>
          <cell r="E295" t="str">
            <v>Stichting Zorgcentrum De Annenborch</v>
          </cell>
          <cell r="F295" t="str">
            <v>ROSMALEN</v>
          </cell>
          <cell r="G295" t="str">
            <v>073-5212854</v>
          </cell>
          <cell r="H295">
            <v>3280</v>
          </cell>
          <cell r="I295">
            <v>0</v>
          </cell>
          <cell r="J295">
            <v>0</v>
          </cell>
          <cell r="K295">
            <v>38353</v>
          </cell>
        </row>
        <row r="296">
          <cell r="B296">
            <v>1202</v>
          </cell>
          <cell r="C296" t="str">
            <v>JSTR</v>
          </cell>
          <cell r="D296" t="str">
            <v>Antoniushuis, Centrum voor Ouderen</v>
          </cell>
          <cell r="E296" t="str">
            <v>Antoniushuis, Centrum voor Ouderen</v>
          </cell>
          <cell r="F296" t="str">
            <v>EINDHOVEN</v>
          </cell>
          <cell r="H296">
            <v>3290</v>
          </cell>
          <cell r="I296">
            <v>0</v>
          </cell>
          <cell r="J296">
            <v>0</v>
          </cell>
          <cell r="K296">
            <v>38353</v>
          </cell>
        </row>
        <row r="297">
          <cell r="B297">
            <v>1250</v>
          </cell>
          <cell r="C297" t="str">
            <v>JSTR</v>
          </cell>
          <cell r="D297" t="str">
            <v>Woon/Zorgcentrum Beek, Huize Franciscus</v>
          </cell>
          <cell r="E297" t="str">
            <v>Woon/Zorgcentrum Beek</v>
          </cell>
          <cell r="F297" t="str">
            <v>BEEK LB</v>
          </cell>
          <cell r="G297" t="str">
            <v>046-4374777</v>
          </cell>
          <cell r="H297">
            <v>3310</v>
          </cell>
          <cell r="I297">
            <v>0</v>
          </cell>
          <cell r="J297">
            <v>0</v>
          </cell>
          <cell r="K297">
            <v>38353</v>
          </cell>
          <cell r="L297">
            <v>39083</v>
          </cell>
        </row>
        <row r="298">
          <cell r="B298">
            <v>1255</v>
          </cell>
          <cell r="C298" t="str">
            <v>RSOS</v>
          </cell>
          <cell r="D298" t="str">
            <v>Huize Louise</v>
          </cell>
          <cell r="E298" t="str">
            <v>Stichting Bejaardenzorg H. Vincentius … Paulo</v>
          </cell>
          <cell r="F298" t="str">
            <v>BRUNSSUM</v>
          </cell>
          <cell r="G298" t="str">
            <v>045-5738200</v>
          </cell>
          <cell r="H298">
            <v>3310</v>
          </cell>
          <cell r="I298">
            <v>0</v>
          </cell>
          <cell r="J298">
            <v>0</v>
          </cell>
          <cell r="K298">
            <v>38353</v>
          </cell>
        </row>
        <row r="299">
          <cell r="B299">
            <v>1272</v>
          </cell>
          <cell r="C299" t="str">
            <v>RTOR</v>
          </cell>
          <cell r="D299" t="str">
            <v>Huize Beek en Bos</v>
          </cell>
          <cell r="E299" t="str">
            <v>Stichting Ouderencentrum Huize Beek en Bos</v>
          </cell>
          <cell r="F299" t="str">
            <v>HEYTHUYSEN</v>
          </cell>
          <cell r="G299" t="str">
            <v>0475-492323</v>
          </cell>
          <cell r="H299">
            <v>3300</v>
          </cell>
          <cell r="I299">
            <v>0</v>
          </cell>
          <cell r="J299">
            <v>0</v>
          </cell>
          <cell r="K299">
            <v>38353</v>
          </cell>
        </row>
        <row r="300">
          <cell r="B300">
            <v>1292</v>
          </cell>
          <cell r="C300" t="str">
            <v>ZKAN</v>
          </cell>
          <cell r="D300" t="str">
            <v>St. Jozef</v>
          </cell>
          <cell r="E300" t="str">
            <v>R.K. Stichting St. Jozef</v>
          </cell>
          <cell r="F300" t="str">
            <v>MEIJEL</v>
          </cell>
          <cell r="G300" t="str">
            <v>077-4667878</v>
          </cell>
          <cell r="H300">
            <v>3300</v>
          </cell>
          <cell r="I300">
            <v>0</v>
          </cell>
          <cell r="J300">
            <v>0</v>
          </cell>
          <cell r="K300">
            <v>38353</v>
          </cell>
        </row>
        <row r="301">
          <cell r="B301">
            <v>1327</v>
          </cell>
          <cell r="C301" t="str">
            <v>EKEP</v>
          </cell>
          <cell r="D301" t="str">
            <v>Zorgcentrum Talma Haven Urk</v>
          </cell>
          <cell r="E301" t="str">
            <v>Stichting Zorgcentrum Talma Urk</v>
          </cell>
          <cell r="F301" t="str">
            <v>VEENWOUDEN</v>
          </cell>
          <cell r="G301" t="str">
            <v>0527-681735</v>
          </cell>
          <cell r="H301">
            <v>3100</v>
          </cell>
          <cell r="I301">
            <v>0</v>
          </cell>
          <cell r="J301">
            <v>0</v>
          </cell>
          <cell r="K301">
            <v>38353</v>
          </cell>
        </row>
        <row r="302">
          <cell r="B302">
            <v>1338</v>
          </cell>
          <cell r="C302" t="str">
            <v>AHES</v>
          </cell>
          <cell r="D302" t="str">
            <v>Buitenhaeghe, Centrum voor Wonen Zorg &amp; Welzijn</v>
          </cell>
          <cell r="E302" t="str">
            <v>Zorggroep Almere</v>
          </cell>
          <cell r="F302" t="str">
            <v>ALMERE</v>
          </cell>
          <cell r="G302" t="str">
            <v>036-5496800</v>
          </cell>
          <cell r="H302">
            <v>3110</v>
          </cell>
          <cell r="I302">
            <v>0</v>
          </cell>
          <cell r="J302">
            <v>0</v>
          </cell>
          <cell r="K302">
            <v>38353</v>
          </cell>
        </row>
        <row r="303">
          <cell r="B303">
            <v>1339</v>
          </cell>
          <cell r="C303" t="str">
            <v>NBON</v>
          </cell>
          <cell r="D303" t="str">
            <v>Mr. L.E. Visserhuis</v>
          </cell>
          <cell r="E303" t="str">
            <v>Stichting Joods Bejaardencentrum 's-Gravenhage</v>
          </cell>
          <cell r="F303" t="str">
            <v>'S-GRAVENHAGE</v>
          </cell>
          <cell r="H303">
            <v>3180</v>
          </cell>
          <cell r="I303">
            <v>0</v>
          </cell>
          <cell r="J303">
            <v>0</v>
          </cell>
          <cell r="K303">
            <v>38353</v>
          </cell>
        </row>
        <row r="304">
          <cell r="B304">
            <v>1344</v>
          </cell>
          <cell r="C304" t="str">
            <v>NBON</v>
          </cell>
          <cell r="D304" t="str">
            <v>*Kloosterbejaardenoord Maria ad Fontes</v>
          </cell>
          <cell r="E304" t="str">
            <v>Julia Stichting Maria ad Fontes</v>
          </cell>
          <cell r="F304" t="str">
            <v>OOTMARSUM</v>
          </cell>
          <cell r="G304" t="str">
            <v>05419-91204</v>
          </cell>
          <cell r="H304">
            <v>3050</v>
          </cell>
          <cell r="I304">
            <v>0</v>
          </cell>
          <cell r="J304">
            <v>0</v>
          </cell>
          <cell r="K304">
            <v>38353</v>
          </cell>
        </row>
        <row r="305">
          <cell r="B305">
            <v>1346</v>
          </cell>
          <cell r="C305" t="str">
            <v>JSTR</v>
          </cell>
          <cell r="D305" t="str">
            <v>Karmelietenklooster</v>
          </cell>
          <cell r="E305" t="str">
            <v>Stichting Bejaardenzorg Nederlandse Karmelieten</v>
          </cell>
          <cell r="F305" t="str">
            <v>ALMELO</v>
          </cell>
          <cell r="G305" t="str">
            <v>0546-536420</v>
          </cell>
          <cell r="H305">
            <v>3050</v>
          </cell>
          <cell r="I305">
            <v>0</v>
          </cell>
          <cell r="J305">
            <v>0</v>
          </cell>
          <cell r="K305">
            <v>38353</v>
          </cell>
        </row>
        <row r="306">
          <cell r="B306">
            <v>1348</v>
          </cell>
          <cell r="C306" t="str">
            <v>AHES</v>
          </cell>
          <cell r="D306" t="str">
            <v>De Gelderhorst</v>
          </cell>
          <cell r="E306" t="str">
            <v>Stichting De Gelderhorst Centrum voor Oudere Doven</v>
          </cell>
          <cell r="F306" t="str">
            <v>EDE GLD</v>
          </cell>
          <cell r="G306" t="str">
            <v>0318-698100</v>
          </cell>
          <cell r="H306">
            <v>3070</v>
          </cell>
          <cell r="I306">
            <v>0</v>
          </cell>
          <cell r="J306">
            <v>0</v>
          </cell>
          <cell r="K306">
            <v>38353</v>
          </cell>
        </row>
        <row r="307">
          <cell r="B307">
            <v>1349</v>
          </cell>
          <cell r="C307" t="str">
            <v>JSTR</v>
          </cell>
          <cell r="D307" t="str">
            <v>Henri‰tte van Heemstra Huis</v>
          </cell>
          <cell r="E307" t="str">
            <v>Stichting Woonvoorzieningen Sonneheerdt</v>
          </cell>
          <cell r="F307" t="str">
            <v>ERMELO</v>
          </cell>
          <cell r="G307" t="str">
            <v>0341-498300</v>
          </cell>
          <cell r="H307">
            <v>3040</v>
          </cell>
          <cell r="I307">
            <v>0</v>
          </cell>
          <cell r="J307">
            <v>0</v>
          </cell>
          <cell r="K307">
            <v>38353</v>
          </cell>
        </row>
        <row r="308">
          <cell r="B308">
            <v>1354</v>
          </cell>
          <cell r="C308" t="str">
            <v>EWAS</v>
          </cell>
          <cell r="D308" t="str">
            <v>St. Jozefklooster</v>
          </cell>
          <cell r="E308" t="str">
            <v>St. Jozefklooster</v>
          </cell>
          <cell r="F308" t="str">
            <v>NIJMEGEN</v>
          </cell>
          <cell r="G308" t="str">
            <v>024-3715911</v>
          </cell>
          <cell r="H308">
            <v>3080</v>
          </cell>
          <cell r="I308">
            <v>0</v>
          </cell>
          <cell r="J308">
            <v>0</v>
          </cell>
          <cell r="K308">
            <v>38353</v>
          </cell>
        </row>
        <row r="309">
          <cell r="B309">
            <v>1355</v>
          </cell>
          <cell r="C309" t="str">
            <v>EKEP</v>
          </cell>
          <cell r="D309" t="str">
            <v>Zorgcentrum Felixoord</v>
          </cell>
          <cell r="E309" t="str">
            <v>Stichting Philadelphia Vegetarisch Zorgcentrum Felixoord</v>
          </cell>
          <cell r="F309" t="str">
            <v>OOSTERBEEK</v>
          </cell>
          <cell r="H309">
            <v>3070</v>
          </cell>
          <cell r="I309">
            <v>0</v>
          </cell>
          <cell r="J309">
            <v>0</v>
          </cell>
          <cell r="K309">
            <v>38353</v>
          </cell>
        </row>
        <row r="310">
          <cell r="B310">
            <v>1356</v>
          </cell>
          <cell r="C310" t="str">
            <v>AHES</v>
          </cell>
          <cell r="D310" t="str">
            <v>Missiehuis Vrijland</v>
          </cell>
          <cell r="E310" t="str">
            <v>Stichting Mill Hill Rustenden</v>
          </cell>
          <cell r="F310" t="str">
            <v>OOSTERBEEK</v>
          </cell>
          <cell r="H310">
            <v>3070</v>
          </cell>
          <cell r="I310">
            <v>0</v>
          </cell>
          <cell r="J310">
            <v>0</v>
          </cell>
          <cell r="K310">
            <v>38353</v>
          </cell>
        </row>
        <row r="311">
          <cell r="B311">
            <v>1358</v>
          </cell>
          <cell r="C311" t="str">
            <v>EKEP</v>
          </cell>
          <cell r="D311" t="str">
            <v>Rumah Kita (Dennenrust)</v>
          </cell>
          <cell r="E311" t="str">
            <v>Stichting Rumah Kita (Dennenrust)</v>
          </cell>
          <cell r="F311" t="str">
            <v>WAGENINGEN</v>
          </cell>
          <cell r="G311" t="str">
            <v>0317-399699</v>
          </cell>
          <cell r="H311">
            <v>3070</v>
          </cell>
          <cell r="I311">
            <v>0</v>
          </cell>
          <cell r="J311">
            <v>0</v>
          </cell>
          <cell r="K311">
            <v>38353</v>
          </cell>
        </row>
        <row r="312">
          <cell r="B312">
            <v>1359</v>
          </cell>
          <cell r="C312" t="str">
            <v>JFLT</v>
          </cell>
          <cell r="D312" t="str">
            <v>KBO Huize Henricus</v>
          </cell>
          <cell r="E312" t="str">
            <v>KBO Huize Henricus</v>
          </cell>
          <cell r="F312" t="str">
            <v>WAMEL</v>
          </cell>
          <cell r="G312" t="str">
            <v>0487-501341</v>
          </cell>
          <cell r="H312">
            <v>3080</v>
          </cell>
          <cell r="I312">
            <v>0</v>
          </cell>
          <cell r="J312">
            <v>0</v>
          </cell>
          <cell r="K312">
            <v>38353</v>
          </cell>
        </row>
        <row r="313">
          <cell r="B313">
            <v>1360</v>
          </cell>
          <cell r="C313" t="str">
            <v>AHES</v>
          </cell>
          <cell r="D313" t="str">
            <v>Het Schild</v>
          </cell>
          <cell r="E313" t="str">
            <v>Stichting Het Schild, centrum voor visueel gehandicapte ouderen</v>
          </cell>
          <cell r="F313" t="str">
            <v>WOLFHEZE</v>
          </cell>
          <cell r="G313" t="str">
            <v>026-4821177</v>
          </cell>
          <cell r="H313">
            <v>3070</v>
          </cell>
          <cell r="I313">
            <v>0</v>
          </cell>
          <cell r="J313">
            <v>0</v>
          </cell>
          <cell r="K313">
            <v>38353</v>
          </cell>
        </row>
        <row r="314">
          <cell r="B314">
            <v>1364</v>
          </cell>
          <cell r="C314" t="str">
            <v>JSTR</v>
          </cell>
          <cell r="D314" t="str">
            <v>Kloosterverzorgingshuis 'Agnietenhove'</v>
          </cell>
          <cell r="E314" t="str">
            <v>Julia Stichting  'Agnietenhove'</v>
          </cell>
          <cell r="F314" t="str">
            <v>AMERSFOORT</v>
          </cell>
          <cell r="G314" t="str">
            <v>033-4673111</v>
          </cell>
          <cell r="H314">
            <v>3090</v>
          </cell>
          <cell r="I314">
            <v>0</v>
          </cell>
          <cell r="J314">
            <v>0</v>
          </cell>
          <cell r="K314">
            <v>38353</v>
          </cell>
        </row>
        <row r="315">
          <cell r="B315">
            <v>1370</v>
          </cell>
          <cell r="C315" t="str">
            <v>RTOR</v>
          </cell>
          <cell r="D315" t="str">
            <v>De Uuthof</v>
          </cell>
          <cell r="E315" t="str">
            <v>Ursulastichting</v>
          </cell>
          <cell r="F315" t="str">
            <v>BERGEN NH</v>
          </cell>
          <cell r="H315">
            <v>3120</v>
          </cell>
          <cell r="I315">
            <v>0</v>
          </cell>
          <cell r="J315">
            <v>0</v>
          </cell>
          <cell r="K315">
            <v>38353</v>
          </cell>
        </row>
        <row r="316">
          <cell r="B316">
            <v>1373</v>
          </cell>
          <cell r="C316" t="str">
            <v>RTOR</v>
          </cell>
          <cell r="D316" t="str">
            <v>Prins Hendrik Stichting</v>
          </cell>
          <cell r="E316" t="str">
            <v>Prins Hendrik Stichting, verzorgingshuis voor oud-zeevarenden</v>
          </cell>
          <cell r="F316" t="str">
            <v>EGMOND AAN ZEE</v>
          </cell>
          <cell r="G316" t="str">
            <v>072-5061224</v>
          </cell>
          <cell r="H316">
            <v>3120</v>
          </cell>
          <cell r="I316">
            <v>0</v>
          </cell>
          <cell r="J316">
            <v>0</v>
          </cell>
          <cell r="K316">
            <v>38353</v>
          </cell>
          <cell r="L316">
            <v>39083</v>
          </cell>
        </row>
        <row r="317">
          <cell r="B317">
            <v>1374</v>
          </cell>
          <cell r="C317" t="str">
            <v>AWEK</v>
          </cell>
          <cell r="D317" t="str">
            <v>De Meenthoek</v>
          </cell>
          <cell r="E317" t="str">
            <v>Visio, Landelijke Stichting Slechtzienden en Blinden</v>
          </cell>
          <cell r="F317" t="str">
            <v>HUIZEN</v>
          </cell>
          <cell r="H317">
            <v>3110</v>
          </cell>
          <cell r="I317">
            <v>0</v>
          </cell>
          <cell r="J317">
            <v>0</v>
          </cell>
          <cell r="K317">
            <v>38353</v>
          </cell>
        </row>
        <row r="318">
          <cell r="B318">
            <v>1375</v>
          </cell>
          <cell r="C318" t="str">
            <v>AWEK</v>
          </cell>
          <cell r="D318" t="str">
            <v>Rosa Spier Huis</v>
          </cell>
          <cell r="E318" t="str">
            <v>Rosa Spier Stichting</v>
          </cell>
          <cell r="F318" t="str">
            <v>LAREN NH</v>
          </cell>
          <cell r="G318" t="str">
            <v>035-5386797</v>
          </cell>
          <cell r="H318">
            <v>3110</v>
          </cell>
          <cell r="I318">
            <v>0</v>
          </cell>
          <cell r="J318">
            <v>0</v>
          </cell>
          <cell r="K318">
            <v>38353</v>
          </cell>
        </row>
        <row r="319">
          <cell r="B319">
            <v>1376</v>
          </cell>
          <cell r="C319" t="str">
            <v>JFLT</v>
          </cell>
          <cell r="D319" t="str">
            <v>R.K. Kloosterbejaardenoord Alverna</v>
          </cell>
          <cell r="E319" t="str">
            <v>R.K. Kloosterbejaardenoord Alverna</v>
          </cell>
          <cell r="F319" t="str">
            <v>AERDENHOUT</v>
          </cell>
          <cell r="G319" t="str">
            <v>023-5211180</v>
          </cell>
          <cell r="H319">
            <v>3130</v>
          </cell>
          <cell r="I319">
            <v>0</v>
          </cell>
          <cell r="J319">
            <v>0</v>
          </cell>
          <cell r="K319">
            <v>38353</v>
          </cell>
        </row>
        <row r="320">
          <cell r="B320">
            <v>1377</v>
          </cell>
          <cell r="C320" t="str">
            <v>JSTR</v>
          </cell>
          <cell r="D320" t="str">
            <v>Zorgcentrum Gerto</v>
          </cell>
          <cell r="E320" t="str">
            <v>Stichting Zorgcentrum Gerto</v>
          </cell>
          <cell r="F320" t="str">
            <v>VOORHOUT</v>
          </cell>
          <cell r="G320" t="str">
            <v>0252-262214</v>
          </cell>
          <cell r="H320">
            <v>3170</v>
          </cell>
          <cell r="I320">
            <v>0</v>
          </cell>
          <cell r="J320">
            <v>0</v>
          </cell>
          <cell r="K320">
            <v>38353</v>
          </cell>
          <cell r="L320">
            <v>38718</v>
          </cell>
        </row>
        <row r="321">
          <cell r="B321">
            <v>1378</v>
          </cell>
          <cell r="C321" t="str">
            <v>RTOR</v>
          </cell>
          <cell r="D321" t="str">
            <v>KBO Oud Bijdorp</v>
          </cell>
          <cell r="E321" t="str">
            <v>Stichting Bejaardenzorg Zrs. Dominicanessen</v>
          </cell>
          <cell r="F321" t="str">
            <v>VOORSCHOTEN</v>
          </cell>
          <cell r="H321">
            <v>3170</v>
          </cell>
          <cell r="I321">
            <v>0</v>
          </cell>
          <cell r="J321">
            <v>0</v>
          </cell>
          <cell r="K321">
            <v>38353</v>
          </cell>
        </row>
        <row r="322">
          <cell r="B322">
            <v>1381</v>
          </cell>
          <cell r="C322" t="str">
            <v>GKOK</v>
          </cell>
          <cell r="D322" t="str">
            <v>Heilig Hart klooster</v>
          </cell>
          <cell r="E322" t="str">
            <v>Heilig Hart klooster</v>
          </cell>
          <cell r="F322" t="str">
            <v>ASTEN</v>
          </cell>
          <cell r="G322" t="str">
            <v>0493-348855</v>
          </cell>
          <cell r="H322">
            <v>3290</v>
          </cell>
          <cell r="I322">
            <v>0</v>
          </cell>
          <cell r="J322">
            <v>0</v>
          </cell>
          <cell r="K322">
            <v>38353</v>
          </cell>
        </row>
        <row r="323">
          <cell r="B323">
            <v>1382</v>
          </cell>
          <cell r="C323" t="str">
            <v>CCEN</v>
          </cell>
          <cell r="D323" t="str">
            <v>Sint Anna</v>
          </cell>
          <cell r="E323" t="str">
            <v>Stichting Sint  Anna</v>
          </cell>
          <cell r="F323" t="str">
            <v>BOXMEER</v>
          </cell>
          <cell r="G323" t="str">
            <v>0485-571541</v>
          </cell>
          <cell r="H323">
            <v>3280</v>
          </cell>
          <cell r="I323">
            <v>0</v>
          </cell>
          <cell r="J323">
            <v>0</v>
          </cell>
          <cell r="K323">
            <v>38353</v>
          </cell>
        </row>
        <row r="324">
          <cell r="B324">
            <v>1388</v>
          </cell>
          <cell r="C324" t="str">
            <v>GKOK</v>
          </cell>
          <cell r="D324" t="str">
            <v>Maria-Oord</v>
          </cell>
          <cell r="E324" t="str">
            <v>Stichting Maria-Oord</v>
          </cell>
          <cell r="F324" t="str">
            <v>DONGEN</v>
          </cell>
          <cell r="G324" t="str">
            <v>0162-381100</v>
          </cell>
          <cell r="H324">
            <v>3270</v>
          </cell>
          <cell r="I324">
            <v>0</v>
          </cell>
          <cell r="J324">
            <v>0</v>
          </cell>
          <cell r="K324">
            <v>38353</v>
          </cell>
          <cell r="L324">
            <v>38718</v>
          </cell>
        </row>
        <row r="325">
          <cell r="B325">
            <v>1392</v>
          </cell>
          <cell r="C325" t="str">
            <v>JFLT</v>
          </cell>
          <cell r="D325" t="str">
            <v>*Kloosterverzorgingshuis 'Broederhuis St. Marie'</v>
          </cell>
          <cell r="E325" t="str">
            <v>Kloosterverzorgingshuis 'Broederhuis St. Marie'</v>
          </cell>
          <cell r="F325" t="str">
            <v>HUIJBERGEN</v>
          </cell>
          <cell r="G325" t="str">
            <v>0162-453068</v>
          </cell>
          <cell r="H325">
            <v>3260</v>
          </cell>
          <cell r="I325">
            <v>0</v>
          </cell>
          <cell r="J325">
            <v>0</v>
          </cell>
          <cell r="K325">
            <v>38353</v>
          </cell>
        </row>
        <row r="326">
          <cell r="B326">
            <v>1395</v>
          </cell>
          <cell r="C326" t="str">
            <v>EWAS</v>
          </cell>
          <cell r="D326" t="str">
            <v>Amalia van Solms (2004: locatie Nazareth)</v>
          </cell>
          <cell r="E326" t="str">
            <v>Amalia van Solms (2004: locatie Nazareth)</v>
          </cell>
          <cell r="F326" t="str">
            <v>OIRSCHOT</v>
          </cell>
          <cell r="H326">
            <v>3290</v>
          </cell>
          <cell r="I326">
            <v>0</v>
          </cell>
          <cell r="J326">
            <v>0</v>
          </cell>
          <cell r="K326">
            <v>38353</v>
          </cell>
        </row>
        <row r="327">
          <cell r="B327">
            <v>1405</v>
          </cell>
          <cell r="C327" t="str">
            <v>GKOK</v>
          </cell>
          <cell r="D327" t="str">
            <v>KVH Het Retraitehuis</v>
          </cell>
          <cell r="E327" t="str">
            <v>KVH Het Retraitehuis</v>
          </cell>
          <cell r="F327" t="str">
            <v>UDEN</v>
          </cell>
          <cell r="G327" t="str">
            <v>0413-337500</v>
          </cell>
          <cell r="H327">
            <v>3280</v>
          </cell>
          <cell r="I327">
            <v>0</v>
          </cell>
          <cell r="J327">
            <v>0</v>
          </cell>
          <cell r="K327">
            <v>38353</v>
          </cell>
        </row>
        <row r="328">
          <cell r="B328">
            <v>1407</v>
          </cell>
          <cell r="C328" t="str">
            <v>EWAS</v>
          </cell>
          <cell r="D328" t="str">
            <v>De Vlasborch</v>
          </cell>
          <cell r="E328" t="str">
            <v>Wooncentrum voor Visueel Gehandicapten De Vlasborch</v>
          </cell>
          <cell r="F328" t="str">
            <v>VUGHT</v>
          </cell>
          <cell r="G328" t="str">
            <v>073-6848888</v>
          </cell>
          <cell r="H328">
            <v>3280</v>
          </cell>
          <cell r="I328">
            <v>0</v>
          </cell>
          <cell r="J328">
            <v>0</v>
          </cell>
          <cell r="K328">
            <v>38353</v>
          </cell>
        </row>
        <row r="329">
          <cell r="B329">
            <v>1412</v>
          </cell>
          <cell r="C329" t="str">
            <v>ZKAN</v>
          </cell>
          <cell r="D329" t="str">
            <v>Bejaardenzorg De Keerderberg</v>
          </cell>
          <cell r="E329" t="str">
            <v>Stichting Bejaardenzorg De Keerderberg</v>
          </cell>
          <cell r="F329" t="str">
            <v>CADIER EN KEER</v>
          </cell>
          <cell r="G329" t="str">
            <v>045-5677816</v>
          </cell>
          <cell r="H329">
            <v>3310</v>
          </cell>
          <cell r="I329">
            <v>0</v>
          </cell>
          <cell r="J329">
            <v>0</v>
          </cell>
          <cell r="K329">
            <v>38353</v>
          </cell>
        </row>
        <row r="330">
          <cell r="B330">
            <v>1414</v>
          </cell>
          <cell r="C330" t="str">
            <v>PERP</v>
          </cell>
          <cell r="D330" t="str">
            <v>Libermannhof</v>
          </cell>
          <cell r="E330" t="str">
            <v>Stichting Bejaardenzorg Congregatie van de Heilige Geest</v>
          </cell>
          <cell r="F330" t="str">
            <v>GENNEP</v>
          </cell>
          <cell r="G330" t="str">
            <v>0485-511871</v>
          </cell>
          <cell r="H330">
            <v>3080</v>
          </cell>
          <cell r="I330">
            <v>0</v>
          </cell>
          <cell r="J330">
            <v>0</v>
          </cell>
          <cell r="K330">
            <v>38353</v>
          </cell>
        </row>
        <row r="331">
          <cell r="B331">
            <v>1416</v>
          </cell>
          <cell r="C331" t="str">
            <v>RKLR</v>
          </cell>
          <cell r="D331" t="str">
            <v>Zorgcentrum La Providence</v>
          </cell>
          <cell r="E331" t="str">
            <v>Stichting Zorgcentrum La Providence</v>
          </cell>
          <cell r="F331" t="str">
            <v>GRUBBENVORST</v>
          </cell>
          <cell r="G331" t="str">
            <v>077-3555656</v>
          </cell>
          <cell r="H331">
            <v>3300</v>
          </cell>
          <cell r="I331">
            <v>0</v>
          </cell>
          <cell r="J331">
            <v>0</v>
          </cell>
          <cell r="K331">
            <v>38353</v>
          </cell>
        </row>
        <row r="332">
          <cell r="B332">
            <v>1417</v>
          </cell>
          <cell r="C332" t="str">
            <v>RSOS</v>
          </cell>
          <cell r="D332" t="str">
            <v>Huize Sint Elisabeth</v>
          </cell>
          <cell r="E332" t="str">
            <v>Huize Sint Elisabeth</v>
          </cell>
          <cell r="F332" t="str">
            <v>HAELEN</v>
          </cell>
          <cell r="G332" t="str">
            <v>0475-491323</v>
          </cell>
          <cell r="H332">
            <v>3300</v>
          </cell>
          <cell r="I332">
            <v>0</v>
          </cell>
          <cell r="J332">
            <v>0</v>
          </cell>
          <cell r="K332">
            <v>38353</v>
          </cell>
          <cell r="L332">
            <v>38718</v>
          </cell>
        </row>
        <row r="333">
          <cell r="B333">
            <v>1422</v>
          </cell>
          <cell r="C333" t="str">
            <v>NBON</v>
          </cell>
          <cell r="D333" t="str">
            <v>KBO Onder de Bogen</v>
          </cell>
          <cell r="E333" t="str">
            <v>Stichting Bejaardenoorden  Zusters Onder de Bogen</v>
          </cell>
          <cell r="F333" t="str">
            <v>MAASTRICHT</v>
          </cell>
          <cell r="G333" t="str">
            <v>043-3219241</v>
          </cell>
          <cell r="H333">
            <v>3310</v>
          </cell>
          <cell r="I333">
            <v>0</v>
          </cell>
          <cell r="J333">
            <v>0</v>
          </cell>
          <cell r="K333">
            <v>38353</v>
          </cell>
        </row>
        <row r="334">
          <cell r="B334">
            <v>1425</v>
          </cell>
          <cell r="C334" t="str">
            <v>JSTR</v>
          </cell>
          <cell r="D334" t="str">
            <v>Zorgcentrum Sint Julia</v>
          </cell>
          <cell r="E334" t="str">
            <v>Stichting Bejaardentehuis v.d. Zusters van O.L. Vrouwe</v>
          </cell>
          <cell r="F334" t="str">
            <v>TEGELEN</v>
          </cell>
          <cell r="G334" t="str">
            <v>077-3552500</v>
          </cell>
          <cell r="H334">
            <v>3300</v>
          </cell>
          <cell r="I334">
            <v>0</v>
          </cell>
          <cell r="J334">
            <v>0</v>
          </cell>
          <cell r="K334">
            <v>38353</v>
          </cell>
        </row>
        <row r="335">
          <cell r="B335">
            <v>1428</v>
          </cell>
          <cell r="C335" t="str">
            <v>GKOK</v>
          </cell>
          <cell r="D335" t="str">
            <v>St. Annaklooster</v>
          </cell>
          <cell r="E335" t="str">
            <v>Stichting St. Annaklooster</v>
          </cell>
          <cell r="F335" t="str">
            <v>EINDHOVEN</v>
          </cell>
          <cell r="G335" t="str">
            <v>040-2945400</v>
          </cell>
          <cell r="H335">
            <v>3290</v>
          </cell>
          <cell r="I335">
            <v>0</v>
          </cell>
          <cell r="J335">
            <v>0</v>
          </cell>
          <cell r="K335">
            <v>38353</v>
          </cell>
        </row>
        <row r="336">
          <cell r="B336">
            <v>1431</v>
          </cell>
          <cell r="C336" t="str">
            <v>RTOR</v>
          </cell>
          <cell r="D336" t="str">
            <v>Kloosterverzorgingshuis Mari‰nburg</v>
          </cell>
          <cell r="E336" t="str">
            <v>Julia Stichting Mari‰nburg</v>
          </cell>
          <cell r="F336" t="str">
            <v>BUSSUM</v>
          </cell>
          <cell r="G336" t="str">
            <v>035-6932154</v>
          </cell>
          <cell r="H336">
            <v>3110</v>
          </cell>
          <cell r="I336">
            <v>0</v>
          </cell>
          <cell r="J336">
            <v>0</v>
          </cell>
          <cell r="K336">
            <v>38353</v>
          </cell>
        </row>
        <row r="337">
          <cell r="B337">
            <v>1434</v>
          </cell>
          <cell r="C337" t="str">
            <v>RSOS</v>
          </cell>
          <cell r="D337" t="str">
            <v>*KBO Oppe Ruiver</v>
          </cell>
          <cell r="E337" t="str">
            <v>KBO Oppe Ruiver</v>
          </cell>
          <cell r="F337" t="str">
            <v>REUVER</v>
          </cell>
          <cell r="H337">
            <v>3300</v>
          </cell>
          <cell r="I337">
            <v>0</v>
          </cell>
          <cell r="J337">
            <v>0</v>
          </cell>
          <cell r="K337">
            <v>38353</v>
          </cell>
          <cell r="L337">
            <v>38718</v>
          </cell>
        </row>
        <row r="338">
          <cell r="B338">
            <v>1435</v>
          </cell>
          <cell r="C338" t="str">
            <v>CCEN</v>
          </cell>
          <cell r="D338" t="str">
            <v>KBO Zusters Franciscanessen</v>
          </cell>
          <cell r="E338" t="str">
            <v>Stichting Vivensis</v>
          </cell>
          <cell r="F338" t="str">
            <v>BERGEN OP ZOOM</v>
          </cell>
          <cell r="H338">
            <v>3260</v>
          </cell>
          <cell r="I338">
            <v>0</v>
          </cell>
          <cell r="J338">
            <v>0</v>
          </cell>
          <cell r="K338">
            <v>38353</v>
          </cell>
        </row>
        <row r="339">
          <cell r="B339">
            <v>1436</v>
          </cell>
          <cell r="C339" t="str">
            <v>EWAS</v>
          </cell>
          <cell r="D339" t="str">
            <v>KBO Missiezusters Asten</v>
          </cell>
          <cell r="E339" t="str">
            <v>Stichting Kloosterverzorgingshuis van de Missiezusters Franciscanessen</v>
          </cell>
          <cell r="F339" t="str">
            <v>OIRSCHOT</v>
          </cell>
          <cell r="G339" t="str">
            <v>0499-575151</v>
          </cell>
          <cell r="H339">
            <v>3290</v>
          </cell>
          <cell r="I339">
            <v>0</v>
          </cell>
          <cell r="J339">
            <v>0</v>
          </cell>
          <cell r="K339">
            <v>38353</v>
          </cell>
        </row>
        <row r="340">
          <cell r="B340">
            <v>1437</v>
          </cell>
          <cell r="C340" t="str">
            <v>AWEK</v>
          </cell>
          <cell r="D340" t="str">
            <v>Insula Dei (WZD)</v>
          </cell>
          <cell r="E340" t="str">
            <v>Insula Dei, organisatie voor Wonen, Zorg en Dienstverlening (WZD)</v>
          </cell>
          <cell r="F340" t="str">
            <v>ARNHEM</v>
          </cell>
          <cell r="G340" t="str">
            <v>026-3697989</v>
          </cell>
          <cell r="H340">
            <v>3070</v>
          </cell>
          <cell r="I340">
            <v>0</v>
          </cell>
          <cell r="J340">
            <v>0</v>
          </cell>
          <cell r="K340">
            <v>38353</v>
          </cell>
        </row>
        <row r="341">
          <cell r="B341">
            <v>1438</v>
          </cell>
          <cell r="C341" t="str">
            <v>ZKAN</v>
          </cell>
          <cell r="D341" t="str">
            <v>Woonzorgcentrum De Beyart</v>
          </cell>
          <cell r="E341" t="str">
            <v>Stichting Woonzorgcentrum De Beyart</v>
          </cell>
          <cell r="F341" t="str">
            <v>MAASTRICHT</v>
          </cell>
          <cell r="G341" t="str">
            <v>043-6311700</v>
          </cell>
          <cell r="H341">
            <v>3310</v>
          </cell>
          <cell r="I341">
            <v>0</v>
          </cell>
          <cell r="J341">
            <v>0</v>
          </cell>
          <cell r="K341">
            <v>38353</v>
          </cell>
        </row>
        <row r="342">
          <cell r="B342">
            <v>1440</v>
          </cell>
          <cell r="C342" t="str">
            <v>GKOK</v>
          </cell>
          <cell r="D342" t="str">
            <v>Kloosterverzorgingshuis Glorieux</v>
          </cell>
          <cell r="E342" t="str">
            <v>Stichting Kloosterverzorgingshuis Glorieux</v>
          </cell>
          <cell r="F342" t="str">
            <v>EINDHOVEN</v>
          </cell>
          <cell r="G342" t="str">
            <v>040-2947500</v>
          </cell>
          <cell r="H342">
            <v>3290</v>
          </cell>
          <cell r="I342">
            <v>0</v>
          </cell>
          <cell r="J342">
            <v>0</v>
          </cell>
          <cell r="K342">
            <v>38353</v>
          </cell>
        </row>
        <row r="343">
          <cell r="B343">
            <v>1441</v>
          </cell>
          <cell r="C343" t="str">
            <v>HVEN</v>
          </cell>
          <cell r="D343" t="str">
            <v>Kloosterverzorgingshuis Loreto</v>
          </cell>
          <cell r="E343" t="str">
            <v>Stichting Bejaardenzorg Loreto</v>
          </cell>
          <cell r="F343" t="str">
            <v>SIMPELVELD</v>
          </cell>
          <cell r="H343">
            <v>3310</v>
          </cell>
          <cell r="I343">
            <v>0</v>
          </cell>
          <cell r="J343">
            <v>0</v>
          </cell>
          <cell r="K343">
            <v>38353</v>
          </cell>
        </row>
        <row r="344">
          <cell r="B344">
            <v>1444</v>
          </cell>
          <cell r="C344" t="str">
            <v>EWAS</v>
          </cell>
          <cell r="D344" t="str">
            <v>Landelijke Stichting Vredenoord</v>
          </cell>
          <cell r="E344" t="str">
            <v>Landelijke Stichting Vredenoord</v>
          </cell>
          <cell r="F344" t="str">
            <v>HUIS TER HEIDE UT</v>
          </cell>
          <cell r="G344" t="str">
            <v>030-6931665</v>
          </cell>
          <cell r="H344">
            <v>3090</v>
          </cell>
          <cell r="I344">
            <v>0</v>
          </cell>
          <cell r="J344">
            <v>0</v>
          </cell>
          <cell r="K344">
            <v>38353</v>
          </cell>
        </row>
        <row r="345">
          <cell r="B345">
            <v>1447</v>
          </cell>
          <cell r="C345" t="str">
            <v>JFLT</v>
          </cell>
          <cell r="D345" t="str">
            <v>Huize Het Oosten</v>
          </cell>
          <cell r="E345" t="str">
            <v>Stichting tot Exploitatie van Verzorgingsflats Huize Het Oosten</v>
          </cell>
          <cell r="F345" t="str">
            <v>BILTHOVEN</v>
          </cell>
          <cell r="H345">
            <v>3090</v>
          </cell>
          <cell r="I345">
            <v>0</v>
          </cell>
          <cell r="J345">
            <v>0</v>
          </cell>
          <cell r="K345">
            <v>38353</v>
          </cell>
        </row>
        <row r="346">
          <cell r="B346">
            <v>1448</v>
          </cell>
          <cell r="C346" t="str">
            <v>RESS</v>
          </cell>
          <cell r="D346" t="str">
            <v>Huize Valckenbosch</v>
          </cell>
          <cell r="E346" t="str">
            <v>Stichting Huize Valckenbosch</v>
          </cell>
          <cell r="F346" t="str">
            <v>ZEIST</v>
          </cell>
          <cell r="H346">
            <v>3090</v>
          </cell>
          <cell r="I346">
            <v>0</v>
          </cell>
          <cell r="J346">
            <v>0</v>
          </cell>
          <cell r="K346">
            <v>38353</v>
          </cell>
        </row>
        <row r="347">
          <cell r="B347">
            <v>1451</v>
          </cell>
          <cell r="C347" t="str">
            <v>EWAS</v>
          </cell>
          <cell r="D347" t="str">
            <v>KBO Broederhuis Glorieux</v>
          </cell>
          <cell r="E347" t="str">
            <v>Prov. Bestuur v.d. Broeders van Onze Lieve Vrouw van Lourdes</v>
          </cell>
          <cell r="F347" t="str">
            <v>DONGEN</v>
          </cell>
          <cell r="G347" t="str">
            <v>0162-315224</v>
          </cell>
          <cell r="H347">
            <v>3270</v>
          </cell>
          <cell r="I347">
            <v>0</v>
          </cell>
          <cell r="J347">
            <v>0</v>
          </cell>
          <cell r="K347">
            <v>38353</v>
          </cell>
        </row>
        <row r="348">
          <cell r="B348">
            <v>1453</v>
          </cell>
          <cell r="C348" t="str">
            <v>NBON</v>
          </cell>
          <cell r="D348" t="str">
            <v>Huize Rosa</v>
          </cell>
          <cell r="E348" t="str">
            <v>Van Zeelandstichting</v>
          </cell>
          <cell r="F348" t="str">
            <v>NIJMEGEN</v>
          </cell>
          <cell r="G348" t="str">
            <v>024-3771317</v>
          </cell>
          <cell r="H348">
            <v>3080</v>
          </cell>
          <cell r="I348">
            <v>0</v>
          </cell>
          <cell r="J348">
            <v>0</v>
          </cell>
          <cell r="K348">
            <v>38353</v>
          </cell>
        </row>
        <row r="349">
          <cell r="B349">
            <v>1456</v>
          </cell>
          <cell r="C349" t="str">
            <v>JSTR</v>
          </cell>
          <cell r="D349" t="str">
            <v>Sint Jozef KBO</v>
          </cell>
          <cell r="E349" t="str">
            <v>Stichting Sint Jozef KBO</v>
          </cell>
          <cell r="F349" t="str">
            <v>DENEKAMP</v>
          </cell>
          <cell r="H349">
            <v>3050</v>
          </cell>
          <cell r="I349">
            <v>0</v>
          </cell>
          <cell r="J349">
            <v>0</v>
          </cell>
          <cell r="K349">
            <v>38353</v>
          </cell>
        </row>
        <row r="350">
          <cell r="B350">
            <v>1459</v>
          </cell>
          <cell r="C350" t="str">
            <v>JFLT</v>
          </cell>
          <cell r="D350" t="str">
            <v>Elisabeth Otter-Knoll Stichting</v>
          </cell>
          <cell r="E350" t="str">
            <v>Elisabeth Otter-Knoll Stichting</v>
          </cell>
          <cell r="F350" t="str">
            <v>AMSTERDAM</v>
          </cell>
          <cell r="H350">
            <v>3150</v>
          </cell>
          <cell r="I350">
            <v>0</v>
          </cell>
          <cell r="J350">
            <v>0</v>
          </cell>
          <cell r="K350">
            <v>38353</v>
          </cell>
        </row>
        <row r="351">
          <cell r="B351">
            <v>1460</v>
          </cell>
          <cell r="C351" t="str">
            <v>RKLR</v>
          </cell>
          <cell r="D351" t="str">
            <v>KBO Vincent Depaul</v>
          </cell>
          <cell r="E351" t="str">
            <v>Stichting Bejaardenzorg Lazaristen en Dochters der Liefde</v>
          </cell>
          <cell r="F351" t="str">
            <v>PANNINGEN</v>
          </cell>
          <cell r="G351" t="str">
            <v>077-3088757</v>
          </cell>
          <cell r="H351">
            <v>3300</v>
          </cell>
          <cell r="I351">
            <v>0</v>
          </cell>
          <cell r="J351">
            <v>0</v>
          </cell>
          <cell r="K351">
            <v>38353</v>
          </cell>
        </row>
        <row r="352">
          <cell r="B352">
            <v>1475</v>
          </cell>
          <cell r="C352" t="str">
            <v>EWAS</v>
          </cell>
          <cell r="D352" t="str">
            <v>Mgr. Blomstichting</v>
          </cell>
          <cell r="E352" t="str">
            <v>Mgr. Blomstichting</v>
          </cell>
          <cell r="F352" t="str">
            <v>AMERSFOORT</v>
          </cell>
          <cell r="G352" t="str">
            <v>033-4651518</v>
          </cell>
          <cell r="H352">
            <v>3090</v>
          </cell>
          <cell r="I352">
            <v>0</v>
          </cell>
          <cell r="J352">
            <v>0</v>
          </cell>
          <cell r="K352">
            <v>38353</v>
          </cell>
        </row>
        <row r="353">
          <cell r="B353">
            <v>1484</v>
          </cell>
          <cell r="C353" t="str">
            <v>PHEN</v>
          </cell>
          <cell r="D353" t="str">
            <v>Woonzorgcentrum De Loericker Stee</v>
          </cell>
          <cell r="E353" t="str">
            <v>Woonzorgcentrum De Loericker Stee</v>
          </cell>
          <cell r="F353" t="str">
            <v>HOUTEN</v>
          </cell>
          <cell r="G353" t="str">
            <v>030-6925944</v>
          </cell>
          <cell r="H353">
            <v>3090</v>
          </cell>
          <cell r="I353">
            <v>0</v>
          </cell>
          <cell r="J353">
            <v>0</v>
          </cell>
          <cell r="K353">
            <v>38353</v>
          </cell>
          <cell r="L353">
            <v>38718</v>
          </cell>
        </row>
        <row r="354">
          <cell r="B354">
            <v>1489</v>
          </cell>
          <cell r="C354" t="str">
            <v>EWAS</v>
          </cell>
          <cell r="D354" t="str">
            <v>Huize Witven</v>
          </cell>
          <cell r="E354" t="str">
            <v>Stichting Witven</v>
          </cell>
          <cell r="F354" t="str">
            <v>SOMEREN</v>
          </cell>
          <cell r="G354" t="str">
            <v>0493-493517</v>
          </cell>
          <cell r="H354">
            <v>3290</v>
          </cell>
          <cell r="I354">
            <v>0</v>
          </cell>
          <cell r="J354">
            <v>0</v>
          </cell>
          <cell r="K354">
            <v>38353</v>
          </cell>
          <cell r="L354">
            <v>38718</v>
          </cell>
        </row>
        <row r="355">
          <cell r="B355">
            <v>1502</v>
          </cell>
          <cell r="C355" t="str">
            <v>GKOK</v>
          </cell>
          <cell r="D355" t="str">
            <v>Kloosterverzorgingshuis Catharinenberg</v>
          </cell>
          <cell r="E355" t="str">
            <v>Kloosterverzorgingshuis Catharinenberg</v>
          </cell>
          <cell r="F355" t="str">
            <v>OISTERWIJK</v>
          </cell>
          <cell r="G355" t="str">
            <v>0499-575151</v>
          </cell>
          <cell r="H355">
            <v>3270</v>
          </cell>
          <cell r="I355">
            <v>0</v>
          </cell>
          <cell r="J355">
            <v>0</v>
          </cell>
          <cell r="K355">
            <v>38353</v>
          </cell>
        </row>
        <row r="356">
          <cell r="B356">
            <v>1503</v>
          </cell>
          <cell r="C356" t="str">
            <v>CCEN</v>
          </cell>
          <cell r="D356" t="str">
            <v>Kloosterverzorgingshuis Blijendaal</v>
          </cell>
          <cell r="E356" t="str">
            <v>Kloosterverzorgingshuis Blijendaal</v>
          </cell>
          <cell r="F356" t="str">
            <v>OIRSCHOT</v>
          </cell>
          <cell r="G356" t="str">
            <v>0499-575151</v>
          </cell>
          <cell r="H356">
            <v>3290</v>
          </cell>
          <cell r="I356">
            <v>0</v>
          </cell>
          <cell r="J356">
            <v>0</v>
          </cell>
          <cell r="K356">
            <v>38353</v>
          </cell>
        </row>
        <row r="357">
          <cell r="B357">
            <v>1555</v>
          </cell>
          <cell r="C357" t="str">
            <v>ISCS</v>
          </cell>
          <cell r="D357" t="str">
            <v>Zorgcentrum Cleijenborch</v>
          </cell>
          <cell r="E357" t="str">
            <v>Stichting Ouderenzorg Cleijenborch</v>
          </cell>
          <cell r="F357" t="str">
            <v>COLIJNSPLAAT</v>
          </cell>
          <cell r="G357" t="str">
            <v>0113-240900</v>
          </cell>
          <cell r="H357">
            <v>3250</v>
          </cell>
          <cell r="I357">
            <v>0</v>
          </cell>
          <cell r="J357">
            <v>0</v>
          </cell>
          <cell r="K357">
            <v>38353</v>
          </cell>
        </row>
        <row r="358">
          <cell r="B358">
            <v>2001</v>
          </cell>
          <cell r="C358" t="str">
            <v>RTOR</v>
          </cell>
          <cell r="D358" t="str">
            <v>Compagnon (Compaen en De Badde)</v>
          </cell>
          <cell r="E358" t="str">
            <v>Stichting de Compagnon</v>
          </cell>
          <cell r="F358" t="str">
            <v>VEENDAM</v>
          </cell>
          <cell r="G358" t="str">
            <v>0598-698119</v>
          </cell>
          <cell r="H358">
            <v>3010</v>
          </cell>
          <cell r="I358">
            <v>0</v>
          </cell>
          <cell r="J358">
            <v>0</v>
          </cell>
          <cell r="K358">
            <v>38353</v>
          </cell>
        </row>
        <row r="359">
          <cell r="B359">
            <v>2031</v>
          </cell>
          <cell r="C359" t="str">
            <v>NBON</v>
          </cell>
          <cell r="D359" t="str">
            <v>Carinova, Zuidwest Overijssel</v>
          </cell>
          <cell r="E359" t="str">
            <v>Carinova, Zuidwest Overijssel</v>
          </cell>
          <cell r="F359" t="str">
            <v>RAALTE</v>
          </cell>
          <cell r="G359" t="str">
            <v>0572-378040</v>
          </cell>
          <cell r="H359">
            <v>3061</v>
          </cell>
          <cell r="I359">
            <v>0</v>
          </cell>
          <cell r="J359">
            <v>0</v>
          </cell>
          <cell r="K359">
            <v>38353</v>
          </cell>
        </row>
        <row r="360">
          <cell r="B360">
            <v>2033</v>
          </cell>
          <cell r="C360" t="str">
            <v>ZKAN</v>
          </cell>
          <cell r="D360" t="str">
            <v>*Stichting Welzijn Ouderen Zwolle</v>
          </cell>
          <cell r="E360" t="str">
            <v>Stichting Welzijn Ouderen Zwolle</v>
          </cell>
          <cell r="F360" t="str">
            <v>ZWOLLE</v>
          </cell>
          <cell r="G360" t="str">
            <v>038-8515700</v>
          </cell>
          <cell r="H360">
            <v>3040</v>
          </cell>
          <cell r="I360">
            <v>0</v>
          </cell>
          <cell r="J360">
            <v>0</v>
          </cell>
          <cell r="K360">
            <v>38353</v>
          </cell>
          <cell r="L360">
            <v>38718</v>
          </cell>
        </row>
        <row r="361">
          <cell r="B361">
            <v>2043</v>
          </cell>
          <cell r="C361" t="str">
            <v>RTOR</v>
          </cell>
          <cell r="D361" t="str">
            <v>Stichting Welzijn West Maas en Waal</v>
          </cell>
          <cell r="E361" t="str">
            <v>Stichting Welzijn West Maas en Waal</v>
          </cell>
          <cell r="F361" t="str">
            <v>BENEDEN LEEUWEN</v>
          </cell>
          <cell r="G361" t="str">
            <v>0487-593220</v>
          </cell>
          <cell r="H361">
            <v>3080</v>
          </cell>
          <cell r="I361">
            <v>0</v>
          </cell>
          <cell r="J361">
            <v>0</v>
          </cell>
          <cell r="K361">
            <v>38353</v>
          </cell>
        </row>
        <row r="362">
          <cell r="B362">
            <v>2045</v>
          </cell>
          <cell r="C362" t="str">
            <v>ZKAN</v>
          </cell>
          <cell r="D362" t="str">
            <v>Perspectief</v>
          </cell>
          <cell r="E362" t="str">
            <v>Stichting Voor Welzijn, Zorg, Sociaal en Cultureel Werk  Beuningen</v>
          </cell>
          <cell r="F362" t="str">
            <v>BEUNINGEN GLD</v>
          </cell>
          <cell r="G362" t="str">
            <v>024-6750939</v>
          </cell>
          <cell r="H362">
            <v>3080</v>
          </cell>
          <cell r="I362">
            <v>0</v>
          </cell>
          <cell r="J362">
            <v>0</v>
          </cell>
          <cell r="K362">
            <v>38353</v>
          </cell>
        </row>
        <row r="363">
          <cell r="B363">
            <v>2046</v>
          </cell>
          <cell r="C363" t="str">
            <v>JSTR</v>
          </cell>
          <cell r="D363" t="str">
            <v>*Welzijn Ouderen  Buren</v>
          </cell>
          <cell r="E363" t="str">
            <v>Stichting Welzijn Ouderen Buren</v>
          </cell>
          <cell r="F363" t="str">
            <v>LIENDEN</v>
          </cell>
          <cell r="G363" t="str">
            <v>0344-602337</v>
          </cell>
          <cell r="H363">
            <v>3080</v>
          </cell>
          <cell r="I363">
            <v>0</v>
          </cell>
          <cell r="J363">
            <v>0</v>
          </cell>
          <cell r="K363">
            <v>38353</v>
          </cell>
          <cell r="L363">
            <v>38718</v>
          </cell>
        </row>
        <row r="364">
          <cell r="B364">
            <v>2048</v>
          </cell>
          <cell r="C364" t="str">
            <v>AWEK</v>
          </cell>
          <cell r="D364" t="str">
            <v>Stichting Wind Ouderenwerk</v>
          </cell>
          <cell r="E364" t="str">
            <v>Stichting Wind Ouderenwerk</v>
          </cell>
          <cell r="F364" t="str">
            <v>DOESBURG</v>
          </cell>
          <cell r="H364">
            <v>3070</v>
          </cell>
          <cell r="I364">
            <v>0</v>
          </cell>
          <cell r="J364">
            <v>0</v>
          </cell>
          <cell r="K364">
            <v>38353</v>
          </cell>
        </row>
        <row r="365">
          <cell r="B365">
            <v>2050</v>
          </cell>
          <cell r="C365" t="str">
            <v>EWAS</v>
          </cell>
          <cell r="D365" t="str">
            <v>Stichting Welzijn Ouderen Ede</v>
          </cell>
          <cell r="E365" t="str">
            <v>Stichting Welzijn Ouderen Ede 'onderdeel van Kruiswerk West-Veluwe'</v>
          </cell>
          <cell r="F365" t="str">
            <v>EDE GLD</v>
          </cell>
          <cell r="G365" t="str">
            <v>0318-687333</v>
          </cell>
          <cell r="H365">
            <v>3070</v>
          </cell>
          <cell r="I365">
            <v>0</v>
          </cell>
          <cell r="J365">
            <v>0</v>
          </cell>
          <cell r="K365">
            <v>38353</v>
          </cell>
          <cell r="L365">
            <v>38718</v>
          </cell>
        </row>
        <row r="366">
          <cell r="B366">
            <v>2053</v>
          </cell>
          <cell r="C366" t="str">
            <v>NBON</v>
          </cell>
          <cell r="D366" t="str">
            <v>SOWOG</v>
          </cell>
          <cell r="E366" t="str">
            <v>SOWOG</v>
          </cell>
          <cell r="F366" t="str">
            <v>GORSSEL</v>
          </cell>
          <cell r="G366" t="str">
            <v>0575-491830</v>
          </cell>
          <cell r="H366">
            <v>3060</v>
          </cell>
          <cell r="I366">
            <v>0</v>
          </cell>
          <cell r="J366">
            <v>0</v>
          </cell>
          <cell r="K366">
            <v>38353</v>
          </cell>
        </row>
        <row r="367">
          <cell r="B367">
            <v>2054</v>
          </cell>
          <cell r="C367" t="str">
            <v>NBON</v>
          </cell>
          <cell r="D367" t="str">
            <v>Stichting Welzijn Groesbeek</v>
          </cell>
          <cell r="E367" t="str">
            <v>Stichting Welzijn Groesbeek</v>
          </cell>
          <cell r="F367" t="str">
            <v>GROESBEEK</v>
          </cell>
          <cell r="H367">
            <v>3080</v>
          </cell>
          <cell r="I367">
            <v>0</v>
          </cell>
          <cell r="J367">
            <v>0</v>
          </cell>
          <cell r="K367">
            <v>38353</v>
          </cell>
        </row>
        <row r="368">
          <cell r="B368">
            <v>2056</v>
          </cell>
          <cell r="C368" t="str">
            <v>EWAS</v>
          </cell>
          <cell r="D368" t="str">
            <v>Stichting Welzijn Ouderen Montferland</v>
          </cell>
          <cell r="E368" t="str">
            <v>Stichting Welzijn Ouderen Montferland</v>
          </cell>
          <cell r="F368" t="str">
            <v>DIDAM</v>
          </cell>
          <cell r="G368" t="str">
            <v>0316-223520</v>
          </cell>
          <cell r="H368">
            <v>3070</v>
          </cell>
          <cell r="I368">
            <v>0</v>
          </cell>
          <cell r="J368">
            <v>0</v>
          </cell>
          <cell r="K368">
            <v>38353</v>
          </cell>
        </row>
        <row r="369">
          <cell r="B369">
            <v>2057</v>
          </cell>
          <cell r="C369" t="str">
            <v>AWEK</v>
          </cell>
          <cell r="D369" t="str">
            <v>*Beheersgroep Steunpunt Complex Beek, De Averhof</v>
          </cell>
          <cell r="E369" t="str">
            <v>Beheersgroep Steunpunt Complex Beek</v>
          </cell>
          <cell r="F369" t="str">
            <v>'S-HEERENBERG</v>
          </cell>
          <cell r="G369" t="str">
            <v>0314-664233</v>
          </cell>
          <cell r="H369">
            <v>3070</v>
          </cell>
          <cell r="I369">
            <v>0</v>
          </cell>
          <cell r="J369">
            <v>0</v>
          </cell>
          <cell r="K369">
            <v>38353</v>
          </cell>
          <cell r="L369">
            <v>38718</v>
          </cell>
        </row>
        <row r="370">
          <cell r="B370">
            <v>2059</v>
          </cell>
          <cell r="C370" t="str">
            <v>JFLT</v>
          </cell>
          <cell r="D370" t="str">
            <v>Stichting Welzijn Ouderen Druten</v>
          </cell>
          <cell r="E370" t="str">
            <v>Stichting Welzijn Ouderen Druten</v>
          </cell>
          <cell r="F370" t="str">
            <v>DRUTEN</v>
          </cell>
          <cell r="G370" t="str">
            <v>0487-512691</v>
          </cell>
          <cell r="H370">
            <v>3080</v>
          </cell>
          <cell r="I370">
            <v>0</v>
          </cell>
          <cell r="J370">
            <v>0</v>
          </cell>
          <cell r="K370">
            <v>38353</v>
          </cell>
        </row>
        <row r="371">
          <cell r="B371">
            <v>2061</v>
          </cell>
          <cell r="C371" t="str">
            <v>RTOR</v>
          </cell>
          <cell r="D371" t="str">
            <v>Stichting Welzijn Ouderen Geldermalsen</v>
          </cell>
          <cell r="E371" t="str">
            <v>Stichting Welzijn Ouderen Geldermalsen</v>
          </cell>
          <cell r="F371" t="str">
            <v>GELDERMALSEN</v>
          </cell>
          <cell r="G371" t="str">
            <v>0345-573688</v>
          </cell>
          <cell r="H371">
            <v>3080</v>
          </cell>
          <cell r="I371">
            <v>0</v>
          </cell>
          <cell r="J371">
            <v>0</v>
          </cell>
          <cell r="K371">
            <v>38353</v>
          </cell>
        </row>
        <row r="372">
          <cell r="B372">
            <v>2062</v>
          </cell>
          <cell r="C372" t="str">
            <v>PERP</v>
          </cell>
          <cell r="D372" t="str">
            <v>ELK Welzijnswerk</v>
          </cell>
          <cell r="E372" t="str">
            <v>Stichting ELK Welzijnswerk</v>
          </cell>
          <cell r="F372" t="str">
            <v>CULEMBORG</v>
          </cell>
          <cell r="G372" t="str">
            <v>0345-515227</v>
          </cell>
          <cell r="H372">
            <v>3080</v>
          </cell>
          <cell r="I372">
            <v>0</v>
          </cell>
          <cell r="J372">
            <v>0</v>
          </cell>
          <cell r="K372">
            <v>38353</v>
          </cell>
        </row>
        <row r="373">
          <cell r="B373">
            <v>2063</v>
          </cell>
          <cell r="C373" t="str">
            <v>EWAS</v>
          </cell>
          <cell r="D373" t="str">
            <v>Stichting Welzijn Ouderen Arnhem</v>
          </cell>
          <cell r="E373" t="str">
            <v>Stichting Welzijn Ouderen Arnhem</v>
          </cell>
          <cell r="F373" t="str">
            <v>ARNHEM</v>
          </cell>
          <cell r="G373" t="str">
            <v>026-3272266</v>
          </cell>
          <cell r="H373">
            <v>3070</v>
          </cell>
          <cell r="I373">
            <v>0</v>
          </cell>
          <cell r="J373">
            <v>0</v>
          </cell>
          <cell r="K373">
            <v>38353</v>
          </cell>
        </row>
        <row r="374">
          <cell r="B374">
            <v>2064</v>
          </cell>
          <cell r="C374" t="str">
            <v>AHES</v>
          </cell>
          <cell r="D374" t="str">
            <v>Stichting Welzijn Ouderen</v>
          </cell>
          <cell r="E374" t="str">
            <v>Stichting Welzijn Ouderen</v>
          </cell>
          <cell r="F374" t="str">
            <v>HOOG KEPPEL</v>
          </cell>
          <cell r="G374" t="str">
            <v>0314-380232</v>
          </cell>
          <cell r="H374">
            <v>3070</v>
          </cell>
          <cell r="I374">
            <v>0</v>
          </cell>
          <cell r="J374">
            <v>0</v>
          </cell>
          <cell r="K374">
            <v>38353</v>
          </cell>
        </row>
        <row r="375">
          <cell r="B375">
            <v>2068</v>
          </cell>
          <cell r="C375" t="str">
            <v>MSTN</v>
          </cell>
          <cell r="D375" t="str">
            <v>*Stichting Welzijn Ouderen Millingen a/d Rijn</v>
          </cell>
          <cell r="E375" t="str">
            <v>Stichting Welzijn Ouderen Millingen aan de Rijn</v>
          </cell>
          <cell r="F375" t="str">
            <v>MILLINGEN AAN DE RIJN</v>
          </cell>
          <cell r="G375" t="str">
            <v>0481-433385</v>
          </cell>
          <cell r="H375">
            <v>3080</v>
          </cell>
          <cell r="I375">
            <v>0</v>
          </cell>
          <cell r="J375">
            <v>0</v>
          </cell>
          <cell r="K375">
            <v>38353</v>
          </cell>
          <cell r="L375">
            <v>39083</v>
          </cell>
        </row>
        <row r="376">
          <cell r="B376">
            <v>2069</v>
          </cell>
          <cell r="C376" t="str">
            <v>JSTR</v>
          </cell>
          <cell r="D376" t="str">
            <v>Stichting Welzijn Brummen</v>
          </cell>
          <cell r="E376" t="str">
            <v>Stichting Welzijn Brummen</v>
          </cell>
          <cell r="F376" t="str">
            <v>BRUMMEN</v>
          </cell>
          <cell r="H376">
            <v>3060</v>
          </cell>
          <cell r="I376">
            <v>0</v>
          </cell>
          <cell r="J376">
            <v>0</v>
          </cell>
          <cell r="K376">
            <v>38353</v>
          </cell>
        </row>
        <row r="377">
          <cell r="B377">
            <v>2074</v>
          </cell>
          <cell r="C377" t="str">
            <v>GKOK</v>
          </cell>
          <cell r="D377" t="str">
            <v>Stichting Welzijn De Bries</v>
          </cell>
          <cell r="E377" t="str">
            <v>Stichting Welzijn De Bries</v>
          </cell>
          <cell r="F377" t="str">
            <v>RENKUM</v>
          </cell>
          <cell r="G377" t="str">
            <v>0317-317553</v>
          </cell>
          <cell r="H377">
            <v>3070</v>
          </cell>
          <cell r="I377">
            <v>0</v>
          </cell>
          <cell r="J377">
            <v>0</v>
          </cell>
          <cell r="K377">
            <v>38353</v>
          </cell>
        </row>
        <row r="378">
          <cell r="B378">
            <v>2075</v>
          </cell>
          <cell r="C378" t="str">
            <v>EKEP</v>
          </cell>
          <cell r="D378" t="str">
            <v>Stichting Welzijn Rijnwaarden</v>
          </cell>
          <cell r="E378" t="str">
            <v>Stichting Welzijn Rijnwaarden</v>
          </cell>
          <cell r="F378" t="str">
            <v>LOBITH</v>
          </cell>
          <cell r="G378" t="str">
            <v>0316-542890</v>
          </cell>
          <cell r="H378">
            <v>3070</v>
          </cell>
          <cell r="I378">
            <v>0</v>
          </cell>
          <cell r="J378">
            <v>0</v>
          </cell>
          <cell r="K378">
            <v>38353</v>
          </cell>
        </row>
        <row r="379">
          <cell r="B379">
            <v>2076</v>
          </cell>
          <cell r="C379" t="str">
            <v>RTOR</v>
          </cell>
          <cell r="D379" t="str">
            <v>Stichting Welzijn Ouderen Voorst</v>
          </cell>
          <cell r="E379" t="str">
            <v>Stichting Welzijn Ouderen Voorst</v>
          </cell>
          <cell r="F379" t="str">
            <v>TWELLO</v>
          </cell>
          <cell r="G379" t="str">
            <v>0571-287755</v>
          </cell>
          <cell r="H379">
            <v>3060</v>
          </cell>
          <cell r="I379">
            <v>0</v>
          </cell>
          <cell r="J379">
            <v>0</v>
          </cell>
          <cell r="K379">
            <v>38353</v>
          </cell>
        </row>
        <row r="380">
          <cell r="B380">
            <v>2077</v>
          </cell>
          <cell r="C380" t="str">
            <v>ZKAN</v>
          </cell>
          <cell r="D380" t="str">
            <v>Stichting Welzijn Ouderen Neerijnen</v>
          </cell>
          <cell r="E380" t="str">
            <v>Stichting Welzijn Ouderen Neerijnen</v>
          </cell>
          <cell r="F380" t="str">
            <v>WAARDENBURG</v>
          </cell>
          <cell r="G380" t="str">
            <v>0418-652371</v>
          </cell>
          <cell r="H380">
            <v>3080</v>
          </cell>
          <cell r="I380">
            <v>0</v>
          </cell>
          <cell r="J380">
            <v>0</v>
          </cell>
          <cell r="K380">
            <v>38353</v>
          </cell>
        </row>
        <row r="381">
          <cell r="B381">
            <v>2078</v>
          </cell>
          <cell r="C381" t="str">
            <v>AWEK</v>
          </cell>
          <cell r="D381" t="str">
            <v>*Stichting  IJsselkring (Welzijn Ouderen Wehl)</v>
          </cell>
          <cell r="E381" t="str">
            <v>Stichting IJsselkring</v>
          </cell>
          <cell r="F381" t="str">
            <v>WEHL</v>
          </cell>
          <cell r="G381" t="str">
            <v>0314-691746</v>
          </cell>
          <cell r="H381">
            <v>3070</v>
          </cell>
          <cell r="I381">
            <v>0</v>
          </cell>
          <cell r="J381">
            <v>0</v>
          </cell>
          <cell r="K381">
            <v>38353</v>
          </cell>
          <cell r="L381">
            <v>38718</v>
          </cell>
        </row>
        <row r="382">
          <cell r="B382">
            <v>2079</v>
          </cell>
          <cell r="C382" t="str">
            <v>JSTR</v>
          </cell>
          <cell r="D382" t="str">
            <v>*Stichting Welzijn Ouderen Wijchen</v>
          </cell>
          <cell r="E382" t="str">
            <v>Stichting Welzijn Ouderen Wijchen</v>
          </cell>
          <cell r="F382" t="str">
            <v>WIJCHEN</v>
          </cell>
          <cell r="G382" t="str">
            <v>024-6418459</v>
          </cell>
          <cell r="H382">
            <v>3080</v>
          </cell>
          <cell r="I382">
            <v>0</v>
          </cell>
          <cell r="J382">
            <v>0</v>
          </cell>
          <cell r="K382">
            <v>38353</v>
          </cell>
          <cell r="L382">
            <v>38718</v>
          </cell>
        </row>
        <row r="383">
          <cell r="B383">
            <v>2080</v>
          </cell>
          <cell r="C383" t="str">
            <v>EKEP</v>
          </cell>
          <cell r="D383" t="str">
            <v>Stichting Welzijn Ouderen</v>
          </cell>
          <cell r="E383" t="str">
            <v>Stichting Welzijn Ouderen</v>
          </cell>
          <cell r="F383" t="str">
            <v>ZEVENAAR</v>
          </cell>
          <cell r="G383" t="str">
            <v>0316-526994</v>
          </cell>
          <cell r="H383">
            <v>3070</v>
          </cell>
          <cell r="I383">
            <v>0</v>
          </cell>
          <cell r="J383">
            <v>0</v>
          </cell>
          <cell r="K383">
            <v>38353</v>
          </cell>
        </row>
        <row r="384">
          <cell r="B384">
            <v>2084</v>
          </cell>
          <cell r="C384" t="str">
            <v>ZKAN</v>
          </cell>
          <cell r="D384" t="str">
            <v>Zorgcentrum De Aanleg</v>
          </cell>
          <cell r="E384" t="str">
            <v>Stichting Zorgcentrum De Aanleg</v>
          </cell>
          <cell r="F384" t="str">
            <v>HARDERWIJK</v>
          </cell>
          <cell r="G384" t="str">
            <v>0341-434368</v>
          </cell>
          <cell r="H384">
            <v>3040</v>
          </cell>
          <cell r="I384">
            <v>0</v>
          </cell>
          <cell r="J384">
            <v>0</v>
          </cell>
          <cell r="K384">
            <v>38353</v>
          </cell>
        </row>
        <row r="385">
          <cell r="B385">
            <v>2087</v>
          </cell>
          <cell r="C385" t="str">
            <v>NBON</v>
          </cell>
          <cell r="D385" t="str">
            <v>Stichting Welzijn Ouderen Nijmegen</v>
          </cell>
          <cell r="E385" t="str">
            <v>Stichting Welzijn Ouderen Nijmegen</v>
          </cell>
          <cell r="F385" t="str">
            <v>NIJMEGEN</v>
          </cell>
          <cell r="G385" t="str">
            <v>024-3650111</v>
          </cell>
          <cell r="H385">
            <v>3080</v>
          </cell>
          <cell r="I385">
            <v>0</v>
          </cell>
          <cell r="J385">
            <v>0</v>
          </cell>
          <cell r="K385">
            <v>38353</v>
          </cell>
        </row>
        <row r="386">
          <cell r="B386">
            <v>2093</v>
          </cell>
          <cell r="C386" t="str">
            <v>AHES</v>
          </cell>
          <cell r="D386" t="str">
            <v>Woon- zorgcentrum Steenderen</v>
          </cell>
          <cell r="E386" t="str">
            <v>Stichting  Woon- zorgcentrum Steenderen</v>
          </cell>
          <cell r="F386" t="str">
            <v>STEENDEREN</v>
          </cell>
          <cell r="G386" t="str">
            <v>0575-451004</v>
          </cell>
          <cell r="H386">
            <v>3070</v>
          </cell>
          <cell r="I386">
            <v>0</v>
          </cell>
          <cell r="J386">
            <v>0</v>
          </cell>
          <cell r="K386">
            <v>38353</v>
          </cell>
        </row>
        <row r="387">
          <cell r="B387">
            <v>2120</v>
          </cell>
          <cell r="C387" t="str">
            <v>RTOR</v>
          </cell>
          <cell r="D387" t="str">
            <v>Woon- en Zorgcentrum De Schulpen</v>
          </cell>
          <cell r="E387" t="str">
            <v>Stichting Woon- en Zorgcentrum De Schulpen</v>
          </cell>
          <cell r="F387" t="str">
            <v>VELSEN-NOORD</v>
          </cell>
          <cell r="G387" t="str">
            <v>0251-210239</v>
          </cell>
          <cell r="H387">
            <v>3130</v>
          </cell>
          <cell r="I387">
            <v>0</v>
          </cell>
          <cell r="J387">
            <v>0</v>
          </cell>
          <cell r="K387">
            <v>38353</v>
          </cell>
          <cell r="L387">
            <v>38718</v>
          </cell>
        </row>
        <row r="388">
          <cell r="B388">
            <v>2124</v>
          </cell>
          <cell r="C388" t="str">
            <v>JFLT</v>
          </cell>
          <cell r="D388" t="str">
            <v>Woon- en zorgcentrum De Roos</v>
          </cell>
          <cell r="E388" t="str">
            <v>Stichting Woon- en zorgcentrum De Roos</v>
          </cell>
          <cell r="F388" t="str">
            <v>HAARLEM</v>
          </cell>
          <cell r="G388" t="str">
            <v>023-5174400</v>
          </cell>
          <cell r="H388">
            <v>3130</v>
          </cell>
          <cell r="I388">
            <v>0</v>
          </cell>
          <cell r="J388">
            <v>0</v>
          </cell>
          <cell r="K388">
            <v>38353</v>
          </cell>
        </row>
        <row r="389">
          <cell r="B389">
            <v>2131</v>
          </cell>
          <cell r="C389" t="str">
            <v>LDYK</v>
          </cell>
          <cell r="D389" t="str">
            <v>Woon-, zorg- en dienstencentrum Dijckstate</v>
          </cell>
          <cell r="E389" t="str">
            <v>Stichting Woon-, zorg- en dienstencentrum Dijkstate</v>
          </cell>
          <cell r="F389" t="str">
            <v>MAARTENSDIJK</v>
          </cell>
          <cell r="G389" t="str">
            <v>0346-217210</v>
          </cell>
          <cell r="H389">
            <v>3150</v>
          </cell>
          <cell r="I389">
            <v>0</v>
          </cell>
          <cell r="J389">
            <v>0</v>
          </cell>
          <cell r="K389">
            <v>38353</v>
          </cell>
          <cell r="L389">
            <v>38718</v>
          </cell>
        </row>
        <row r="390">
          <cell r="B390">
            <v>2184</v>
          </cell>
          <cell r="C390" t="str">
            <v>MSTN</v>
          </cell>
          <cell r="D390" t="str">
            <v>*Dienstverlening Leiden</v>
          </cell>
          <cell r="E390" t="str">
            <v>Stichting Dienstverlening Leiden</v>
          </cell>
          <cell r="F390" t="str">
            <v>LEIDEN</v>
          </cell>
          <cell r="H390">
            <v>3170</v>
          </cell>
          <cell r="I390">
            <v>0</v>
          </cell>
          <cell r="J390">
            <v>0</v>
          </cell>
          <cell r="K390">
            <v>38353</v>
          </cell>
          <cell r="L390">
            <v>39083</v>
          </cell>
        </row>
        <row r="391">
          <cell r="B391">
            <v>2185</v>
          </cell>
          <cell r="C391" t="str">
            <v>JFLT</v>
          </cell>
          <cell r="D391" t="str">
            <v>De Kleine Beer</v>
          </cell>
          <cell r="E391" t="str">
            <v>Stichting Welzijn Ouderen Veenendaal</v>
          </cell>
          <cell r="F391" t="str">
            <v>VEENENDAAL</v>
          </cell>
          <cell r="G391" t="str">
            <v>0318-548110</v>
          </cell>
          <cell r="H391">
            <v>3090</v>
          </cell>
          <cell r="I391">
            <v>0</v>
          </cell>
          <cell r="J391">
            <v>0</v>
          </cell>
          <cell r="K391">
            <v>38353</v>
          </cell>
        </row>
        <row r="392">
          <cell r="B392">
            <v>3032</v>
          </cell>
          <cell r="C392" t="str">
            <v>ZKAN</v>
          </cell>
          <cell r="D392" t="str">
            <v>Orbis (Noord-Limburg)</v>
          </cell>
          <cell r="E392" t="str">
            <v>Orbis, medisch en zorgconcern divisie Verpleging &amp; Verzorging</v>
          </cell>
          <cell r="F392" t="str">
            <v>SITTARD</v>
          </cell>
          <cell r="G392" t="str">
            <v>046-4202156</v>
          </cell>
          <cell r="H392">
            <v>3300</v>
          </cell>
          <cell r="I392">
            <v>0</v>
          </cell>
          <cell r="J392">
            <v>0</v>
          </cell>
          <cell r="K392">
            <v>38353</v>
          </cell>
        </row>
        <row r="393">
          <cell r="B393">
            <v>3036</v>
          </cell>
          <cell r="C393" t="str">
            <v>JFLT</v>
          </cell>
          <cell r="D393" t="str">
            <v>Zorggroep Noord-Limburg</v>
          </cell>
          <cell r="E393" t="str">
            <v>Zorggroep Noord-Limburg</v>
          </cell>
          <cell r="F393" t="str">
            <v>VENLO</v>
          </cell>
          <cell r="G393" t="str">
            <v>077-3559555</v>
          </cell>
          <cell r="H393">
            <v>3300</v>
          </cell>
          <cell r="I393">
            <v>0</v>
          </cell>
          <cell r="J393">
            <v>0</v>
          </cell>
          <cell r="K393">
            <v>38353</v>
          </cell>
          <cell r="L393">
            <v>38718</v>
          </cell>
        </row>
        <row r="394">
          <cell r="B394">
            <v>3050</v>
          </cell>
          <cell r="C394" t="str">
            <v>AHES</v>
          </cell>
          <cell r="D394" t="str">
            <v>Hof en Hiem</v>
          </cell>
          <cell r="E394" t="str">
            <v>Stichting Hof en Hiem</v>
          </cell>
          <cell r="F394" t="str">
            <v>JOURE</v>
          </cell>
          <cell r="G394" t="str">
            <v>0513-431555</v>
          </cell>
          <cell r="H394">
            <v>3020</v>
          </cell>
          <cell r="I394">
            <v>0</v>
          </cell>
          <cell r="J394">
            <v>0</v>
          </cell>
          <cell r="K394">
            <v>38353</v>
          </cell>
        </row>
        <row r="395">
          <cell r="B395">
            <v>3052</v>
          </cell>
          <cell r="C395" t="str">
            <v>EKEP</v>
          </cell>
          <cell r="D395" t="str">
            <v>Ouderenzorg Pekela</v>
          </cell>
          <cell r="E395" t="str">
            <v>Oudenzorg Pekela</v>
          </cell>
          <cell r="F395" t="str">
            <v>OUDE PEKELA</v>
          </cell>
          <cell r="G395" t="str">
            <v>0597-613880</v>
          </cell>
          <cell r="H395">
            <v>3010</v>
          </cell>
          <cell r="I395">
            <v>0</v>
          </cell>
          <cell r="J395">
            <v>0</v>
          </cell>
          <cell r="K395">
            <v>38353</v>
          </cell>
          <cell r="L395">
            <v>38718</v>
          </cell>
        </row>
        <row r="396">
          <cell r="B396">
            <v>3053</v>
          </cell>
          <cell r="C396" t="str">
            <v>GKOK</v>
          </cell>
          <cell r="D396" t="str">
            <v>Stichting voor zorg- en dienstverlening De Stouwe</v>
          </cell>
          <cell r="E396" t="str">
            <v>Stichting voor zorg- en dienstverlening De Stouwe</v>
          </cell>
          <cell r="F396" t="str">
            <v>MEPPEL</v>
          </cell>
          <cell r="G396" t="str">
            <v>0522-498498</v>
          </cell>
          <cell r="H396">
            <v>3030</v>
          </cell>
          <cell r="I396">
            <v>0</v>
          </cell>
          <cell r="J396">
            <v>0</v>
          </cell>
          <cell r="K396">
            <v>38353</v>
          </cell>
        </row>
        <row r="397">
          <cell r="B397">
            <v>3054</v>
          </cell>
          <cell r="C397" t="str">
            <v>EKEP</v>
          </cell>
          <cell r="D397" t="str">
            <v>Woon-Zorg Service Veendam</v>
          </cell>
          <cell r="E397" t="str">
            <v>Stichting Woon-Zorg Service Veendam</v>
          </cell>
          <cell r="F397" t="str">
            <v>VEENDAM</v>
          </cell>
          <cell r="G397" t="str">
            <v>0598-619377</v>
          </cell>
          <cell r="H397">
            <v>3010</v>
          </cell>
          <cell r="I397">
            <v>0</v>
          </cell>
          <cell r="J397">
            <v>0</v>
          </cell>
          <cell r="K397">
            <v>38353</v>
          </cell>
        </row>
        <row r="398">
          <cell r="B398">
            <v>3055</v>
          </cell>
          <cell r="C398" t="str">
            <v>PERP</v>
          </cell>
          <cell r="D398" t="str">
            <v>De Rijswaarden</v>
          </cell>
          <cell r="E398" t="str">
            <v>Stichting Quarijn (De Rijswaarden)</v>
          </cell>
          <cell r="F398" t="str">
            <v>AMERONGEN</v>
          </cell>
          <cell r="G398" t="str">
            <v>0343-449350</v>
          </cell>
          <cell r="H398">
            <v>3090</v>
          </cell>
          <cell r="I398">
            <v>0</v>
          </cell>
          <cell r="J398">
            <v>0</v>
          </cell>
          <cell r="K398">
            <v>38353</v>
          </cell>
        </row>
        <row r="399">
          <cell r="B399">
            <v>3059</v>
          </cell>
          <cell r="C399" t="str">
            <v>HVEN</v>
          </cell>
          <cell r="D399" t="str">
            <v>Stichting PCSOH</v>
          </cell>
          <cell r="E399" t="str">
            <v>Stichting PCSOH</v>
          </cell>
          <cell r="F399" t="str">
            <v>NIEUW VENNEP</v>
          </cell>
          <cell r="G399" t="str">
            <v>0252-689661</v>
          </cell>
          <cell r="H399">
            <v>3160</v>
          </cell>
          <cell r="I399">
            <v>0</v>
          </cell>
          <cell r="J399">
            <v>0</v>
          </cell>
          <cell r="K399">
            <v>38353</v>
          </cell>
        </row>
        <row r="400">
          <cell r="B400">
            <v>3060</v>
          </cell>
          <cell r="C400" t="str">
            <v>AHES</v>
          </cell>
          <cell r="D400" t="str">
            <v>Voorzieningen Ouderen in de Gemeente Eemsmond</v>
          </cell>
          <cell r="E400" t="str">
            <v>Stichting Voorzieningen Ouderen in de Gemeente Eemsmond (SVONN)</v>
          </cell>
          <cell r="F400" t="str">
            <v>UITHUIZERMEEDEN</v>
          </cell>
          <cell r="G400" t="str">
            <v>0598-316950</v>
          </cell>
          <cell r="H400">
            <v>3010</v>
          </cell>
          <cell r="I400">
            <v>0</v>
          </cell>
          <cell r="J400">
            <v>0</v>
          </cell>
          <cell r="K400">
            <v>38353</v>
          </cell>
        </row>
        <row r="401">
          <cell r="B401">
            <v>3061</v>
          </cell>
          <cell r="C401" t="str">
            <v>RSOS</v>
          </cell>
          <cell r="D401" t="str">
            <v>WoonZorgcentra LAS</v>
          </cell>
          <cell r="E401" t="str">
            <v>Stichting WoonZorgcentra LAS</v>
          </cell>
          <cell r="F401" t="str">
            <v>SASSENHEIM</v>
          </cell>
          <cell r="G401" t="str">
            <v>0252-210547</v>
          </cell>
          <cell r="H401">
            <v>3170</v>
          </cell>
          <cell r="I401">
            <v>0</v>
          </cell>
          <cell r="J401">
            <v>0</v>
          </cell>
          <cell r="K401">
            <v>38353</v>
          </cell>
        </row>
        <row r="402">
          <cell r="B402">
            <v>3062</v>
          </cell>
          <cell r="C402" t="str">
            <v>GKOK</v>
          </cell>
          <cell r="D402" t="str">
            <v>MaasDuinen</v>
          </cell>
          <cell r="E402" t="str">
            <v>Stichting MaasDuinen</v>
          </cell>
          <cell r="F402" t="str">
            <v>KAATSHEUVEL</v>
          </cell>
          <cell r="G402" t="str">
            <v>0416-541403</v>
          </cell>
          <cell r="H402">
            <v>3270</v>
          </cell>
          <cell r="I402">
            <v>0</v>
          </cell>
          <cell r="J402">
            <v>0</v>
          </cell>
          <cell r="K402">
            <v>38353</v>
          </cell>
        </row>
        <row r="403">
          <cell r="B403">
            <v>3063</v>
          </cell>
          <cell r="C403" t="str">
            <v>JSTR</v>
          </cell>
          <cell r="D403" t="str">
            <v>Ouderenzorg Geleen/Stein</v>
          </cell>
          <cell r="E403" t="str">
            <v>Ouderenzorg Geleen/Stein</v>
          </cell>
          <cell r="F403" t="str">
            <v>GELEEN</v>
          </cell>
          <cell r="G403" t="str">
            <v>046-4235444</v>
          </cell>
          <cell r="H403">
            <v>3310</v>
          </cell>
          <cell r="I403">
            <v>0</v>
          </cell>
          <cell r="J403">
            <v>0</v>
          </cell>
          <cell r="K403">
            <v>38353</v>
          </cell>
          <cell r="L403">
            <v>39083</v>
          </cell>
        </row>
        <row r="404">
          <cell r="B404">
            <v>3065</v>
          </cell>
          <cell r="C404" t="str">
            <v>PHEN</v>
          </cell>
          <cell r="D404" t="str">
            <v>Ouderenzorg De Nieuwstad</v>
          </cell>
          <cell r="E404" t="str">
            <v>Stichting Ouderenzorg De Nieuwstad</v>
          </cell>
          <cell r="F404" t="str">
            <v>DEN HELDER</v>
          </cell>
          <cell r="G404" t="str">
            <v>0223-615546</v>
          </cell>
          <cell r="H404">
            <v>3120</v>
          </cell>
          <cell r="I404">
            <v>0</v>
          </cell>
          <cell r="J404">
            <v>0</v>
          </cell>
          <cell r="K404">
            <v>38353</v>
          </cell>
        </row>
        <row r="405">
          <cell r="B405">
            <v>3068</v>
          </cell>
          <cell r="C405" t="str">
            <v>JSTR</v>
          </cell>
          <cell r="D405" t="str">
            <v>Zorggroep Sint Maarten Friesland</v>
          </cell>
          <cell r="E405" t="str">
            <v>Zorggroep Sint Maarten Friesland</v>
          </cell>
          <cell r="F405" t="str">
            <v>OLDENZAAL</v>
          </cell>
          <cell r="G405" t="str">
            <v>0541-358040</v>
          </cell>
          <cell r="H405">
            <v>3020</v>
          </cell>
          <cell r="I405">
            <v>0</v>
          </cell>
          <cell r="J405">
            <v>0</v>
          </cell>
          <cell r="K405">
            <v>38353</v>
          </cell>
        </row>
        <row r="406">
          <cell r="B406">
            <v>3071</v>
          </cell>
          <cell r="C406" t="str">
            <v>RTOR</v>
          </cell>
          <cell r="D406" t="str">
            <v>Stichting Christelijke Zorgorganisatie</v>
          </cell>
          <cell r="E406" t="str">
            <v>Stichting Christelijke Zorgorganisatie (Cicero zorggroep)</v>
          </cell>
          <cell r="F406" t="str">
            <v>BRUNSSUM</v>
          </cell>
          <cell r="G406" t="str">
            <v>045-4048400</v>
          </cell>
          <cell r="H406">
            <v>3310</v>
          </cell>
          <cell r="I406">
            <v>0</v>
          </cell>
          <cell r="J406">
            <v>0</v>
          </cell>
          <cell r="K406">
            <v>38353</v>
          </cell>
          <cell r="L406">
            <v>39083</v>
          </cell>
        </row>
        <row r="407">
          <cell r="B407">
            <v>3073</v>
          </cell>
          <cell r="C407" t="str">
            <v>PHEN</v>
          </cell>
          <cell r="D407" t="str">
            <v>PC Zorgalliantie</v>
          </cell>
          <cell r="E407" t="str">
            <v>Stichting PC Zorgalliantie</v>
          </cell>
          <cell r="F407" t="str">
            <v>AMERSFOORT</v>
          </cell>
          <cell r="G407" t="str">
            <v>033-4670467</v>
          </cell>
          <cell r="H407">
            <v>3090</v>
          </cell>
          <cell r="I407">
            <v>0</v>
          </cell>
          <cell r="J407">
            <v>0</v>
          </cell>
          <cell r="K407">
            <v>38353</v>
          </cell>
        </row>
        <row r="408">
          <cell r="B408">
            <v>3074</v>
          </cell>
          <cell r="C408" t="str">
            <v>RTOR</v>
          </cell>
          <cell r="D408" t="str">
            <v>Zorgkompas</v>
          </cell>
          <cell r="E408" t="str">
            <v>Stichting Zorgkompas</v>
          </cell>
          <cell r="F408" t="str">
            <v>ALPHEN AAN DEN RIJN</v>
          </cell>
          <cell r="G408" t="str">
            <v>0172-474961</v>
          </cell>
          <cell r="H408">
            <v>3170</v>
          </cell>
          <cell r="I408">
            <v>0</v>
          </cell>
          <cell r="J408">
            <v>0</v>
          </cell>
          <cell r="K408">
            <v>38353</v>
          </cell>
        </row>
        <row r="409">
          <cell r="B409">
            <v>3075</v>
          </cell>
          <cell r="C409" t="str">
            <v>RSOS</v>
          </cell>
          <cell r="D409" t="str">
            <v>Ouderenzorg Weert</v>
          </cell>
          <cell r="E409" t="str">
            <v>Stichting Ouderenzorg Weert</v>
          </cell>
          <cell r="F409" t="str">
            <v>WEERT</v>
          </cell>
          <cell r="G409" t="str">
            <v>0495-434241</v>
          </cell>
          <cell r="H409">
            <v>3300</v>
          </cell>
          <cell r="I409">
            <v>0</v>
          </cell>
          <cell r="J409">
            <v>0</v>
          </cell>
          <cell r="K409">
            <v>38353</v>
          </cell>
          <cell r="L409">
            <v>38718</v>
          </cell>
        </row>
        <row r="410">
          <cell r="B410">
            <v>3076</v>
          </cell>
          <cell r="C410" t="str">
            <v>RKLR</v>
          </cell>
          <cell r="D410" t="str">
            <v>Woon- en Zorgcentra De Koppel</v>
          </cell>
          <cell r="E410" t="str">
            <v>Stichting Woon- en Zorgcentra De Koppel</v>
          </cell>
          <cell r="F410" t="str">
            <v>ALMELO</v>
          </cell>
          <cell r="G410" t="str">
            <v>0546-543700</v>
          </cell>
          <cell r="H410">
            <v>3050</v>
          </cell>
          <cell r="I410">
            <v>0</v>
          </cell>
          <cell r="J410">
            <v>0</v>
          </cell>
          <cell r="K410">
            <v>38353</v>
          </cell>
        </row>
        <row r="411">
          <cell r="B411">
            <v>3078</v>
          </cell>
          <cell r="C411" t="str">
            <v>JFLT</v>
          </cell>
          <cell r="D411" t="str">
            <v>Zorgcentra Soest</v>
          </cell>
          <cell r="E411" t="str">
            <v>Stichting Zorgcentra Soest</v>
          </cell>
          <cell r="F411" t="str">
            <v>SOEST</v>
          </cell>
          <cell r="G411" t="str">
            <v>035-6099666</v>
          </cell>
          <cell r="H411">
            <v>3090</v>
          </cell>
          <cell r="I411">
            <v>0</v>
          </cell>
          <cell r="J411">
            <v>0</v>
          </cell>
          <cell r="K411">
            <v>38353</v>
          </cell>
          <cell r="L411">
            <v>39083</v>
          </cell>
        </row>
        <row r="412">
          <cell r="B412">
            <v>3080</v>
          </cell>
          <cell r="C412" t="str">
            <v>CBLN</v>
          </cell>
          <cell r="D412" t="str">
            <v>Woon- en Zorgcentra  'De Bilthuysen'</v>
          </cell>
          <cell r="E412" t="str">
            <v>Stichting Woon- en Zorgcentra De Bilt-Bilthoven 'De Bilthuysen'</v>
          </cell>
          <cell r="F412" t="str">
            <v>BILTHOVEN</v>
          </cell>
          <cell r="G412" t="str">
            <v>030-2747933</v>
          </cell>
          <cell r="H412">
            <v>3090</v>
          </cell>
          <cell r="I412">
            <v>0</v>
          </cell>
          <cell r="J412">
            <v>0</v>
          </cell>
          <cell r="K412">
            <v>38353</v>
          </cell>
        </row>
        <row r="413">
          <cell r="B413">
            <v>3084</v>
          </cell>
          <cell r="C413" t="str">
            <v>EWAS</v>
          </cell>
          <cell r="D413" t="str">
            <v>Vivensis Zorg</v>
          </cell>
          <cell r="E413" t="str">
            <v>Stichting Vivensis Zorg</v>
          </cell>
          <cell r="F413" t="str">
            <v>BERGEN OP ZOOM</v>
          </cell>
          <cell r="G413" t="str">
            <v>0164-287500</v>
          </cell>
          <cell r="H413">
            <v>3260</v>
          </cell>
          <cell r="I413">
            <v>0</v>
          </cell>
          <cell r="J413">
            <v>0</v>
          </cell>
          <cell r="K413">
            <v>38353</v>
          </cell>
        </row>
        <row r="414">
          <cell r="B414">
            <v>3087</v>
          </cell>
          <cell r="C414" t="str">
            <v>ZKAN</v>
          </cell>
          <cell r="D414" t="str">
            <v>Ouderenzorg Kanaalzone</v>
          </cell>
          <cell r="E414" t="str">
            <v>Ouderenzorg Kanaalzone</v>
          </cell>
          <cell r="F414" t="str">
            <v>TERNEUZEN</v>
          </cell>
          <cell r="G414" t="str">
            <v>0115-613356</v>
          </cell>
          <cell r="H414">
            <v>3250</v>
          </cell>
          <cell r="I414">
            <v>0</v>
          </cell>
          <cell r="J414">
            <v>0</v>
          </cell>
          <cell r="K414">
            <v>38353</v>
          </cell>
          <cell r="L414">
            <v>39083</v>
          </cell>
        </row>
        <row r="415">
          <cell r="B415">
            <v>3088</v>
          </cell>
          <cell r="C415" t="str">
            <v>JFLT</v>
          </cell>
          <cell r="D415" t="str">
            <v>Catharina Stichting</v>
          </cell>
          <cell r="E415" t="str">
            <v>Catharina Stichting</v>
          </cell>
          <cell r="F415" t="str">
            <v>BRIELLE</v>
          </cell>
          <cell r="G415" t="str">
            <v>0181-475518</v>
          </cell>
          <cell r="H415">
            <v>3230</v>
          </cell>
          <cell r="I415">
            <v>0</v>
          </cell>
          <cell r="J415">
            <v>0</v>
          </cell>
          <cell r="K415">
            <v>38353</v>
          </cell>
        </row>
        <row r="416">
          <cell r="B416">
            <v>3091</v>
          </cell>
          <cell r="C416" t="str">
            <v>PERP</v>
          </cell>
          <cell r="D416" t="str">
            <v>LuciVer</v>
          </cell>
          <cell r="E416" t="str">
            <v>Stichting LuciVer</v>
          </cell>
          <cell r="F416" t="str">
            <v>WIJCHEN</v>
          </cell>
          <cell r="G416" t="str">
            <v>024-6413141</v>
          </cell>
          <cell r="H416">
            <v>3080</v>
          </cell>
          <cell r="I416">
            <v>0</v>
          </cell>
          <cell r="J416">
            <v>0</v>
          </cell>
          <cell r="K416">
            <v>38353</v>
          </cell>
        </row>
        <row r="417">
          <cell r="B417">
            <v>3092</v>
          </cell>
          <cell r="C417" t="str">
            <v>RTOR</v>
          </cell>
          <cell r="D417" t="str">
            <v>Ouderenzorg Novum</v>
          </cell>
          <cell r="E417" t="str">
            <v>Stichting Ouderenzorg Novum (Cicero zorggroep)</v>
          </cell>
          <cell r="F417" t="str">
            <v>NUTH</v>
          </cell>
          <cell r="G417" t="str">
            <v>045-5249249</v>
          </cell>
          <cell r="H417">
            <v>3310</v>
          </cell>
          <cell r="I417">
            <v>0</v>
          </cell>
          <cell r="J417">
            <v>0</v>
          </cell>
          <cell r="K417">
            <v>38353</v>
          </cell>
          <cell r="L417">
            <v>39083</v>
          </cell>
        </row>
        <row r="418">
          <cell r="B418">
            <v>3095</v>
          </cell>
          <cell r="C418" t="str">
            <v>JSTR</v>
          </cell>
          <cell r="D418" t="str">
            <v>Et Bientwark</v>
          </cell>
          <cell r="E418" t="str">
            <v>Stichting Et Bientwark</v>
          </cell>
          <cell r="F418" t="str">
            <v>OOSTERWOLDE</v>
          </cell>
          <cell r="G418" t="str">
            <v>0516-568770</v>
          </cell>
          <cell r="H418">
            <v>3020</v>
          </cell>
          <cell r="I418">
            <v>0</v>
          </cell>
          <cell r="J418">
            <v>0</v>
          </cell>
          <cell r="K418">
            <v>38353</v>
          </cell>
        </row>
        <row r="419">
          <cell r="B419">
            <v>3102</v>
          </cell>
          <cell r="C419" t="str">
            <v>GKOK</v>
          </cell>
          <cell r="D419" t="str">
            <v>Vughterstede</v>
          </cell>
          <cell r="E419" t="str">
            <v>Stichting Vughterstede</v>
          </cell>
          <cell r="F419" t="str">
            <v>VUGHT</v>
          </cell>
          <cell r="G419" t="str">
            <v>073-6581658</v>
          </cell>
          <cell r="H419">
            <v>3280</v>
          </cell>
          <cell r="I419">
            <v>0</v>
          </cell>
          <cell r="J419">
            <v>0</v>
          </cell>
          <cell r="K419">
            <v>38353</v>
          </cell>
        </row>
        <row r="420">
          <cell r="B420">
            <v>3105</v>
          </cell>
          <cell r="C420" t="str">
            <v>FPOL</v>
          </cell>
          <cell r="D420" t="str">
            <v>Ouderenzorg Heusden</v>
          </cell>
          <cell r="E420" t="str">
            <v>Stichting Ouderenzorg Heusden</v>
          </cell>
          <cell r="F420" t="str">
            <v>VLIJMEN</v>
          </cell>
          <cell r="G420" t="str">
            <v>073-5188111</v>
          </cell>
          <cell r="H420">
            <v>3270</v>
          </cell>
          <cell r="I420">
            <v>0</v>
          </cell>
          <cell r="J420">
            <v>0</v>
          </cell>
          <cell r="K420">
            <v>38353</v>
          </cell>
        </row>
        <row r="421">
          <cell r="B421">
            <v>3106</v>
          </cell>
          <cell r="C421" t="str">
            <v>RSOS</v>
          </cell>
          <cell r="D421" t="str">
            <v>De Blink</v>
          </cell>
          <cell r="E421" t="str">
            <v>Stichting De Blink</v>
          </cell>
          <cell r="F421" t="str">
            <v>BERGEN NH</v>
          </cell>
          <cell r="G421" t="str">
            <v>072-5821100</v>
          </cell>
          <cell r="H421">
            <v>3120</v>
          </cell>
          <cell r="I421">
            <v>0</v>
          </cell>
          <cell r="J421">
            <v>0</v>
          </cell>
          <cell r="K421">
            <v>38353</v>
          </cell>
        </row>
        <row r="422">
          <cell r="B422">
            <v>3107</v>
          </cell>
          <cell r="C422" t="str">
            <v>RSOS</v>
          </cell>
          <cell r="D422" t="str">
            <v>Wonen en Zorg Purmerend</v>
          </cell>
          <cell r="E422" t="str">
            <v>Stichting Wonen en Zorg Purmerend</v>
          </cell>
          <cell r="F422" t="str">
            <v>PURMEREND</v>
          </cell>
          <cell r="H422">
            <v>3140</v>
          </cell>
          <cell r="I422">
            <v>0</v>
          </cell>
          <cell r="J422">
            <v>0</v>
          </cell>
          <cell r="K422">
            <v>38353</v>
          </cell>
        </row>
        <row r="423">
          <cell r="B423">
            <v>3111</v>
          </cell>
          <cell r="C423" t="str">
            <v>MSTN</v>
          </cell>
          <cell r="D423" t="str">
            <v>De Spreng</v>
          </cell>
          <cell r="E423" t="str">
            <v>Stichting De Spreng</v>
          </cell>
          <cell r="F423" t="str">
            <v>ERMELO</v>
          </cell>
          <cell r="G423" t="str">
            <v>0341-556854</v>
          </cell>
          <cell r="H423">
            <v>3040</v>
          </cell>
          <cell r="I423">
            <v>0</v>
          </cell>
          <cell r="J423">
            <v>0</v>
          </cell>
          <cell r="K423">
            <v>38353</v>
          </cell>
          <cell r="L423">
            <v>38718</v>
          </cell>
        </row>
        <row r="424">
          <cell r="B424">
            <v>3112</v>
          </cell>
          <cell r="C424" t="str">
            <v>MNIS</v>
          </cell>
          <cell r="D424" t="str">
            <v>Zorgorganisatie Reggeland</v>
          </cell>
          <cell r="E424" t="str">
            <v>Zorgorganisatie Reggeland</v>
          </cell>
          <cell r="F424" t="str">
            <v>ALMELO</v>
          </cell>
          <cell r="G424" t="str">
            <v>0546-573355</v>
          </cell>
          <cell r="H424">
            <v>3050</v>
          </cell>
          <cell r="I424">
            <v>0</v>
          </cell>
          <cell r="J424">
            <v>0</v>
          </cell>
          <cell r="K424">
            <v>38353</v>
          </cell>
        </row>
        <row r="425">
          <cell r="B425">
            <v>3113</v>
          </cell>
          <cell r="C425" t="str">
            <v>RKLR</v>
          </cell>
          <cell r="D425" t="str">
            <v>Hervormde Stichting Sonneburgh</v>
          </cell>
          <cell r="E425" t="str">
            <v>Hervormde Stichting Sonneburgh</v>
          </cell>
          <cell r="F425" t="str">
            <v>ROTTERDAM</v>
          </cell>
          <cell r="G425" t="str">
            <v>010-2918444</v>
          </cell>
          <cell r="H425">
            <v>3210</v>
          </cell>
          <cell r="I425">
            <v>0</v>
          </cell>
          <cell r="J425">
            <v>0</v>
          </cell>
          <cell r="K425">
            <v>38353</v>
          </cell>
          <cell r="L425">
            <v>38718</v>
          </cell>
        </row>
        <row r="426">
          <cell r="B426">
            <v>3118</v>
          </cell>
          <cell r="C426" t="str">
            <v>RSOS</v>
          </cell>
          <cell r="D426" t="str">
            <v>Stichting Zorgwijzer</v>
          </cell>
          <cell r="E426" t="str">
            <v>Stichting Zorginstellingen Pieter van Foreest</v>
          </cell>
          <cell r="F426" t="str">
            <v>MAASLAND</v>
          </cell>
          <cell r="G426" t="str">
            <v>010-5939359</v>
          </cell>
          <cell r="H426">
            <v>3190</v>
          </cell>
          <cell r="I426">
            <v>0</v>
          </cell>
          <cell r="J426">
            <v>0</v>
          </cell>
          <cell r="K426">
            <v>38353</v>
          </cell>
          <cell r="L426">
            <v>38718</v>
          </cell>
        </row>
        <row r="427">
          <cell r="B427">
            <v>3119</v>
          </cell>
          <cell r="C427" t="str">
            <v>AHES</v>
          </cell>
          <cell r="D427" t="str">
            <v>Waardeburgh</v>
          </cell>
          <cell r="E427" t="str">
            <v>Stichting Waardeburgh</v>
          </cell>
          <cell r="F427" t="str">
            <v>SLIEDRECHT</v>
          </cell>
          <cell r="G427" t="str">
            <v>0184-434481</v>
          </cell>
          <cell r="H427">
            <v>3240</v>
          </cell>
          <cell r="I427">
            <v>0</v>
          </cell>
          <cell r="J427">
            <v>0</v>
          </cell>
          <cell r="K427">
            <v>38353</v>
          </cell>
        </row>
        <row r="428">
          <cell r="B428">
            <v>3123</v>
          </cell>
          <cell r="C428" t="str">
            <v>CBLN</v>
          </cell>
          <cell r="D428" t="str">
            <v>Trivalent</v>
          </cell>
          <cell r="E428" t="str">
            <v>Trivalent</v>
          </cell>
          <cell r="F428" t="str">
            <v>PUTTERSHOEK</v>
          </cell>
          <cell r="G428" t="str">
            <v>078-6763400</v>
          </cell>
          <cell r="H428">
            <v>3230</v>
          </cell>
          <cell r="I428">
            <v>0</v>
          </cell>
          <cell r="J428">
            <v>0</v>
          </cell>
          <cell r="K428">
            <v>38353</v>
          </cell>
        </row>
        <row r="429">
          <cell r="B429">
            <v>3125</v>
          </cell>
          <cell r="C429" t="str">
            <v>AWEK</v>
          </cell>
          <cell r="D429" t="str">
            <v>Zorg &amp; Welzijn Wageningen (Opella)</v>
          </cell>
          <cell r="E429" t="str">
            <v>Stichting Zorg &amp; Welzijn Wageningen (Opella)</v>
          </cell>
          <cell r="F429" t="str">
            <v>WAGENINGEN</v>
          </cell>
          <cell r="G429" t="str">
            <v>0317-419162</v>
          </cell>
          <cell r="H429">
            <v>3070</v>
          </cell>
          <cell r="I429">
            <v>0</v>
          </cell>
          <cell r="J429">
            <v>0</v>
          </cell>
          <cell r="K429">
            <v>38353</v>
          </cell>
          <cell r="L429">
            <v>39083</v>
          </cell>
        </row>
        <row r="430">
          <cell r="B430">
            <v>3126</v>
          </cell>
          <cell r="C430" t="str">
            <v>LFRN</v>
          </cell>
          <cell r="D430" t="str">
            <v>Steva</v>
          </cell>
          <cell r="E430" t="str">
            <v>Stichting Steva</v>
          </cell>
          <cell r="F430" t="str">
            <v>'S-GRAVENHAGE</v>
          </cell>
          <cell r="H430">
            <v>3180</v>
          </cell>
          <cell r="I430">
            <v>0</v>
          </cell>
          <cell r="J430">
            <v>0</v>
          </cell>
          <cell r="K430">
            <v>38353</v>
          </cell>
        </row>
        <row r="431">
          <cell r="B431">
            <v>3130</v>
          </cell>
          <cell r="C431" t="str">
            <v>JSTR</v>
          </cell>
          <cell r="D431" t="str">
            <v>Attent Zorggroep</v>
          </cell>
          <cell r="E431" t="str">
            <v>Stichting Attent Zorggroep</v>
          </cell>
          <cell r="F431" t="str">
            <v>RHEDEN</v>
          </cell>
          <cell r="G431" t="str">
            <v>026-4976635</v>
          </cell>
          <cell r="H431">
            <v>3070</v>
          </cell>
          <cell r="I431">
            <v>0</v>
          </cell>
          <cell r="J431">
            <v>0</v>
          </cell>
          <cell r="K431">
            <v>38353</v>
          </cell>
          <cell r="L431">
            <v>38718</v>
          </cell>
        </row>
        <row r="432">
          <cell r="B432">
            <v>3132</v>
          </cell>
          <cell r="C432" t="str">
            <v>AWEK</v>
          </cell>
          <cell r="D432" t="str">
            <v>Zorggroep Ena</v>
          </cell>
          <cell r="E432" t="str">
            <v>Stichting Zorggroep Ena</v>
          </cell>
          <cell r="F432" t="str">
            <v>VOORTHUIZEN</v>
          </cell>
          <cell r="G432" t="str">
            <v>0342-479500</v>
          </cell>
          <cell r="H432">
            <v>3070</v>
          </cell>
          <cell r="I432">
            <v>0</v>
          </cell>
          <cell r="J432">
            <v>0</v>
          </cell>
          <cell r="K432">
            <v>38353</v>
          </cell>
        </row>
        <row r="433">
          <cell r="B433">
            <v>3137</v>
          </cell>
          <cell r="C433" t="str">
            <v>EKEP</v>
          </cell>
          <cell r="D433" t="str">
            <v>Exploitatiestichting Westerholm/Rikkers Lubbers</v>
          </cell>
          <cell r="E433" t="str">
            <v>Exploitatiestichting Westerholm/Rikkers Lubbers</v>
          </cell>
          <cell r="F433" t="str">
            <v>HAREN GN</v>
          </cell>
          <cell r="G433" t="str">
            <v>050-5342122</v>
          </cell>
          <cell r="H433">
            <v>3010</v>
          </cell>
          <cell r="I433">
            <v>0</v>
          </cell>
          <cell r="J433">
            <v>0</v>
          </cell>
          <cell r="K433">
            <v>38353</v>
          </cell>
        </row>
        <row r="434">
          <cell r="B434">
            <v>3143</v>
          </cell>
          <cell r="C434" t="str">
            <v>FPOL</v>
          </cell>
          <cell r="D434" t="str">
            <v>De Thuishoven</v>
          </cell>
          <cell r="E434" t="str">
            <v>Stichting De Thuishoven Protestants Christelijke Stichting</v>
          </cell>
          <cell r="F434" t="str">
            <v>TILBURG</v>
          </cell>
          <cell r="G434" t="str">
            <v>013-4686383</v>
          </cell>
          <cell r="H434">
            <v>3270</v>
          </cell>
          <cell r="I434">
            <v>0</v>
          </cell>
          <cell r="J434">
            <v>0</v>
          </cell>
          <cell r="K434">
            <v>38353</v>
          </cell>
        </row>
        <row r="435">
          <cell r="B435">
            <v>3144</v>
          </cell>
          <cell r="C435" t="str">
            <v>EWAS</v>
          </cell>
          <cell r="D435" t="str">
            <v>Tradinova</v>
          </cell>
          <cell r="E435" t="str">
            <v>Tradinova, Zorg en Wonen</v>
          </cell>
          <cell r="F435" t="str">
            <v>EINDHOVEN</v>
          </cell>
          <cell r="G435" t="str">
            <v>040-2520311</v>
          </cell>
          <cell r="H435">
            <v>3290</v>
          </cell>
          <cell r="I435">
            <v>0</v>
          </cell>
          <cell r="J435">
            <v>0</v>
          </cell>
          <cell r="K435">
            <v>38353</v>
          </cell>
        </row>
        <row r="436">
          <cell r="B436">
            <v>3145</v>
          </cell>
          <cell r="C436" t="str">
            <v>ZKAN</v>
          </cell>
          <cell r="D436" t="str">
            <v>Protestants Christelijke Stg. voor Bejaardenzorg</v>
          </cell>
          <cell r="E436" t="str">
            <v>Protestants Christelijke Stichting voor Bejaardenzorg</v>
          </cell>
          <cell r="F436" t="str">
            <v>EELDE</v>
          </cell>
          <cell r="H436">
            <v>3030</v>
          </cell>
          <cell r="I436">
            <v>0</v>
          </cell>
          <cell r="J436">
            <v>0</v>
          </cell>
          <cell r="K436">
            <v>38353</v>
          </cell>
          <cell r="L436">
            <v>38718</v>
          </cell>
        </row>
        <row r="437">
          <cell r="B437">
            <v>3147</v>
          </cell>
          <cell r="C437" t="str">
            <v>RTOR</v>
          </cell>
          <cell r="D437" t="str">
            <v>De Woonmensen/KWZA</v>
          </cell>
          <cell r="E437" t="str">
            <v>Stichting De Woonmensen/KWZA</v>
          </cell>
          <cell r="F437" t="str">
            <v>APELDOORN</v>
          </cell>
          <cell r="G437" t="str">
            <v>055-5484848</v>
          </cell>
          <cell r="H437">
            <v>3060</v>
          </cell>
          <cell r="I437">
            <v>0</v>
          </cell>
          <cell r="J437">
            <v>0</v>
          </cell>
          <cell r="K437">
            <v>38353</v>
          </cell>
        </row>
        <row r="438">
          <cell r="B438">
            <v>3149</v>
          </cell>
          <cell r="C438" t="str">
            <v>CBLN</v>
          </cell>
          <cell r="D438" t="str">
            <v>Zorginstellingen Pieter van Foreest (PCVB)</v>
          </cell>
          <cell r="E438" t="str">
            <v>Stichting zorginstellingen Pieter van Foreest</v>
          </cell>
          <cell r="F438" t="str">
            <v>DELFT</v>
          </cell>
          <cell r="G438" t="str">
            <v>015-2152846</v>
          </cell>
          <cell r="H438">
            <v>3190</v>
          </cell>
          <cell r="I438">
            <v>0</v>
          </cell>
          <cell r="J438">
            <v>0</v>
          </cell>
          <cell r="K438">
            <v>38353</v>
          </cell>
          <cell r="L438">
            <v>39083</v>
          </cell>
        </row>
        <row r="439">
          <cell r="B439">
            <v>3153</v>
          </cell>
          <cell r="C439" t="str">
            <v>ZKAN</v>
          </cell>
          <cell r="D439" t="str">
            <v>Trimenzo</v>
          </cell>
          <cell r="E439" t="str">
            <v>Stichting TRIMENZO</v>
          </cell>
          <cell r="F439" t="str">
            <v>TWELLO</v>
          </cell>
          <cell r="G439" t="str">
            <v>0571-283300</v>
          </cell>
          <cell r="H439">
            <v>3060</v>
          </cell>
          <cell r="I439">
            <v>0</v>
          </cell>
          <cell r="J439">
            <v>0</v>
          </cell>
          <cell r="K439">
            <v>38353</v>
          </cell>
        </row>
        <row r="440">
          <cell r="B440">
            <v>3154</v>
          </cell>
          <cell r="C440" t="str">
            <v>GKOK</v>
          </cell>
          <cell r="D440" t="str">
            <v>Sint Joris</v>
          </cell>
          <cell r="E440" t="str">
            <v>Stichting Sint Joris</v>
          </cell>
          <cell r="F440" t="str">
            <v>OIRSCHOT</v>
          </cell>
          <cell r="G440" t="str">
            <v>0499-572124</v>
          </cell>
          <cell r="H440">
            <v>3290</v>
          </cell>
          <cell r="I440">
            <v>0</v>
          </cell>
          <cell r="J440">
            <v>0</v>
          </cell>
          <cell r="K440">
            <v>38353</v>
          </cell>
        </row>
        <row r="441">
          <cell r="B441">
            <v>3155</v>
          </cell>
          <cell r="C441" t="str">
            <v>RTOR</v>
          </cell>
          <cell r="D441" t="str">
            <v>Zorgcentra Zuidwest-Drenthe</v>
          </cell>
          <cell r="E441" t="str">
            <v>Stichting Zorgcentra Zuidwest-Drenthe</v>
          </cell>
          <cell r="F441" t="str">
            <v>DWINGELOO</v>
          </cell>
          <cell r="H441">
            <v>3030</v>
          </cell>
          <cell r="I441">
            <v>0</v>
          </cell>
          <cell r="J441">
            <v>0</v>
          </cell>
          <cell r="K441">
            <v>38353</v>
          </cell>
        </row>
        <row r="442">
          <cell r="B442">
            <v>3156</v>
          </cell>
          <cell r="C442" t="str">
            <v>CSTS</v>
          </cell>
          <cell r="D442" t="str">
            <v>Brentano Amstelveen</v>
          </cell>
          <cell r="E442" t="str">
            <v>Stichting Brentano Amstelveen</v>
          </cell>
          <cell r="F442" t="str">
            <v>AMSTELVEEN</v>
          </cell>
          <cell r="G442" t="str">
            <v>020-6475051</v>
          </cell>
          <cell r="H442">
            <v>3160</v>
          </cell>
          <cell r="I442">
            <v>0</v>
          </cell>
          <cell r="J442">
            <v>0</v>
          </cell>
          <cell r="K442">
            <v>38353</v>
          </cell>
        </row>
        <row r="443">
          <cell r="B443">
            <v>3160</v>
          </cell>
          <cell r="C443" t="str">
            <v>FPOL</v>
          </cell>
          <cell r="D443" t="str">
            <v>De Kreite Midden Brabant</v>
          </cell>
          <cell r="E443" t="str">
            <v>Stichting De Kreite</v>
          </cell>
          <cell r="F443" t="str">
            <v>UDENHOUT</v>
          </cell>
          <cell r="G443" t="str">
            <v>013-5229209</v>
          </cell>
          <cell r="H443">
            <v>3270</v>
          </cell>
          <cell r="I443">
            <v>0</v>
          </cell>
          <cell r="J443">
            <v>0</v>
          </cell>
          <cell r="K443">
            <v>38353</v>
          </cell>
        </row>
        <row r="444">
          <cell r="B444">
            <v>3161</v>
          </cell>
          <cell r="C444" t="str">
            <v>FPOL</v>
          </cell>
          <cell r="D444" t="str">
            <v>De Kreite Noordoost-Brabant</v>
          </cell>
          <cell r="E444" t="str">
            <v>Stichting De Kreite</v>
          </cell>
          <cell r="F444" t="str">
            <v>UDENHOUT</v>
          </cell>
          <cell r="G444" t="str">
            <v>013-5229209</v>
          </cell>
          <cell r="H444">
            <v>3280</v>
          </cell>
          <cell r="I444">
            <v>0</v>
          </cell>
          <cell r="J444">
            <v>0</v>
          </cell>
          <cell r="K444">
            <v>38353</v>
          </cell>
        </row>
        <row r="445">
          <cell r="B445">
            <v>3163</v>
          </cell>
          <cell r="C445" t="str">
            <v>EWAS</v>
          </cell>
          <cell r="D445" t="str">
            <v>Bejaardenzorg Oosterhout</v>
          </cell>
          <cell r="E445" t="str">
            <v>Stichting Bejaardenzorg Oosterhout</v>
          </cell>
          <cell r="F445" t="str">
            <v>OOSTERHOUT NB</v>
          </cell>
          <cell r="H445">
            <v>3260</v>
          </cell>
          <cell r="I445">
            <v>0</v>
          </cell>
          <cell r="J445">
            <v>0</v>
          </cell>
          <cell r="K445">
            <v>38353</v>
          </cell>
        </row>
        <row r="446">
          <cell r="B446">
            <v>3169</v>
          </cell>
          <cell r="C446" t="str">
            <v>PHEN</v>
          </cell>
          <cell r="D446" t="str">
            <v>Zeisterwoude Beheerstichting</v>
          </cell>
          <cell r="E446" t="str">
            <v>Zeisterwoude Beheerstichting</v>
          </cell>
          <cell r="F446" t="str">
            <v>ZEIST</v>
          </cell>
          <cell r="G446" t="str">
            <v>030-6985522</v>
          </cell>
          <cell r="H446">
            <v>3090</v>
          </cell>
          <cell r="I446">
            <v>0</v>
          </cell>
          <cell r="J446">
            <v>0</v>
          </cell>
          <cell r="K446">
            <v>38353</v>
          </cell>
        </row>
        <row r="447">
          <cell r="B447">
            <v>3171</v>
          </cell>
          <cell r="C447" t="str">
            <v>PHEN</v>
          </cell>
          <cell r="D447" t="str">
            <v>Woon-Zorgcombinatie Vierstroom (vh Ruyge Weyde)</v>
          </cell>
          <cell r="E447" t="str">
            <v>Woon-Zorgcombinatie Vierstroom (vh Ruyge Weyde)</v>
          </cell>
          <cell r="F447" t="str">
            <v>WOERDEN</v>
          </cell>
          <cell r="G447" t="str">
            <v>0348-486333</v>
          </cell>
          <cell r="H447">
            <v>3090</v>
          </cell>
          <cell r="I447">
            <v>0</v>
          </cell>
          <cell r="J447">
            <v>0</v>
          </cell>
          <cell r="K447">
            <v>38353</v>
          </cell>
        </row>
        <row r="448">
          <cell r="B448">
            <v>3176</v>
          </cell>
          <cell r="C448" t="str">
            <v>PERP</v>
          </cell>
          <cell r="D448" t="str">
            <v>Woon- en Zorgvoorzieningen ZuidOostZorg</v>
          </cell>
          <cell r="E448" t="str">
            <v>Stichting Woon- en Zorgvoorzieningen ZuidOostZorg</v>
          </cell>
          <cell r="F448" t="str">
            <v>GORREDIJK</v>
          </cell>
          <cell r="G448" t="str">
            <v>0512-571800</v>
          </cell>
          <cell r="H448">
            <v>3020</v>
          </cell>
          <cell r="I448">
            <v>0</v>
          </cell>
          <cell r="J448">
            <v>0</v>
          </cell>
          <cell r="K448">
            <v>38353</v>
          </cell>
          <cell r="L448">
            <v>38718</v>
          </cell>
        </row>
        <row r="449">
          <cell r="B449">
            <v>3177</v>
          </cell>
          <cell r="C449" t="str">
            <v>AWEK</v>
          </cell>
          <cell r="D449" t="str">
            <v>Eykenburg</v>
          </cell>
          <cell r="E449" t="str">
            <v>Stichting Eykenburg</v>
          </cell>
          <cell r="F449" t="str">
            <v>'S-GRAVENHAGE</v>
          </cell>
          <cell r="H449">
            <v>3180</v>
          </cell>
          <cell r="I449">
            <v>0</v>
          </cell>
          <cell r="J449">
            <v>0</v>
          </cell>
          <cell r="K449">
            <v>38353</v>
          </cell>
        </row>
        <row r="450">
          <cell r="B450">
            <v>3179</v>
          </cell>
          <cell r="C450" t="str">
            <v>PHEN</v>
          </cell>
          <cell r="D450" t="str">
            <v>Zorgcentrum Elim</v>
          </cell>
          <cell r="E450" t="str">
            <v>Stichting IntraZorg plus</v>
          </cell>
          <cell r="F450" t="str">
            <v>AMERONGEN</v>
          </cell>
          <cell r="G450" t="str">
            <v>0343-459500</v>
          </cell>
          <cell r="H450">
            <v>3090</v>
          </cell>
          <cell r="I450">
            <v>0</v>
          </cell>
          <cell r="J450">
            <v>0</v>
          </cell>
          <cell r="K450">
            <v>38353</v>
          </cell>
          <cell r="L450">
            <v>39083</v>
          </cell>
        </row>
        <row r="451">
          <cell r="B451">
            <v>3181</v>
          </cell>
          <cell r="C451" t="str">
            <v>NBON</v>
          </cell>
          <cell r="D451" t="str">
            <v>Zorgcentra Dongeradeel</v>
          </cell>
          <cell r="E451" t="str">
            <v>Stichting Zorgcentra Dongeradeel</v>
          </cell>
          <cell r="F451" t="str">
            <v>DOKKUM</v>
          </cell>
          <cell r="H451">
            <v>3020</v>
          </cell>
          <cell r="I451">
            <v>0</v>
          </cell>
          <cell r="J451">
            <v>0</v>
          </cell>
          <cell r="K451">
            <v>38353</v>
          </cell>
        </row>
        <row r="452">
          <cell r="B452">
            <v>3182</v>
          </cell>
          <cell r="C452" t="str">
            <v>MNIS</v>
          </cell>
          <cell r="D452" t="str">
            <v>Zorgcentrum Hardenberg-Gramsbergen</v>
          </cell>
          <cell r="E452" t="str">
            <v>Zorgcentrum Hardenberg-Gramsbergen</v>
          </cell>
          <cell r="F452" t="str">
            <v>HARDENBERG</v>
          </cell>
          <cell r="H452">
            <v>3040</v>
          </cell>
          <cell r="I452">
            <v>0</v>
          </cell>
          <cell r="J452">
            <v>0</v>
          </cell>
          <cell r="K452">
            <v>38353</v>
          </cell>
        </row>
        <row r="453">
          <cell r="B453">
            <v>3183</v>
          </cell>
          <cell r="C453" t="str">
            <v>GKOK</v>
          </cell>
          <cell r="D453" t="str">
            <v>Zorgcentra Pro Seniore</v>
          </cell>
          <cell r="E453" t="str">
            <v>Stichting Zorgcentra Pro Seniore</v>
          </cell>
          <cell r="F453" t="str">
            <v>WIJK EN AALBURG</v>
          </cell>
          <cell r="G453" t="str">
            <v>0416-698400</v>
          </cell>
          <cell r="H453">
            <v>3260</v>
          </cell>
          <cell r="I453">
            <v>0</v>
          </cell>
          <cell r="J453">
            <v>0</v>
          </cell>
          <cell r="K453">
            <v>38353</v>
          </cell>
        </row>
        <row r="454">
          <cell r="B454">
            <v>3186</v>
          </cell>
          <cell r="C454" t="str">
            <v>JSTR</v>
          </cell>
          <cell r="D454" t="str">
            <v>Zorg en Service Smallingerland</v>
          </cell>
          <cell r="E454" t="str">
            <v>Stichting Zorg en Service Smallingerland</v>
          </cell>
          <cell r="F454" t="str">
            <v>DRACHTEN</v>
          </cell>
          <cell r="G454" t="str">
            <v>0512-570400</v>
          </cell>
          <cell r="H454">
            <v>3020</v>
          </cell>
          <cell r="I454">
            <v>0</v>
          </cell>
          <cell r="J454">
            <v>0</v>
          </cell>
          <cell r="K454">
            <v>38353</v>
          </cell>
        </row>
        <row r="455">
          <cell r="B455">
            <v>3187</v>
          </cell>
          <cell r="C455" t="str">
            <v>ISCS</v>
          </cell>
          <cell r="D455" t="str">
            <v>Zorgverlening v.d. Ger.Gemeenten Zeeland</v>
          </cell>
          <cell r="E455" t="str">
            <v>Stichting Zorgverlening van de Gereformeerde Gemeenten in Zeeland</v>
          </cell>
          <cell r="F455" t="str">
            <v>MIDDELBURG</v>
          </cell>
          <cell r="G455" t="str">
            <v>0118-676600</v>
          </cell>
          <cell r="H455">
            <v>3250</v>
          </cell>
          <cell r="I455">
            <v>0</v>
          </cell>
          <cell r="J455">
            <v>0</v>
          </cell>
          <cell r="K455">
            <v>38353</v>
          </cell>
        </row>
        <row r="456">
          <cell r="B456">
            <v>3190</v>
          </cell>
          <cell r="C456" t="str">
            <v>PHEN</v>
          </cell>
          <cell r="D456" t="str">
            <v>Woonzorgcentra Breukelen</v>
          </cell>
          <cell r="E456" t="str">
            <v>Stichting Woonzorgcentra Breukelen</v>
          </cell>
          <cell r="F456" t="str">
            <v>BREUKELEN UT</v>
          </cell>
          <cell r="G456" t="str">
            <v>0346-258400</v>
          </cell>
          <cell r="H456">
            <v>3090</v>
          </cell>
          <cell r="I456">
            <v>0</v>
          </cell>
          <cell r="J456">
            <v>0</v>
          </cell>
          <cell r="K456">
            <v>38353</v>
          </cell>
        </row>
        <row r="457">
          <cell r="B457">
            <v>3192</v>
          </cell>
          <cell r="C457" t="str">
            <v>CBLN</v>
          </cell>
          <cell r="D457" t="str">
            <v>De Pieter Raat Stichting</v>
          </cell>
          <cell r="E457" t="str">
            <v>De Pieter Raat Stichting</v>
          </cell>
          <cell r="F457" t="str">
            <v>HEERHUGOWAARD</v>
          </cell>
          <cell r="G457" t="str">
            <v>072-5767200</v>
          </cell>
          <cell r="H457">
            <v>3120</v>
          </cell>
          <cell r="I457">
            <v>0</v>
          </cell>
          <cell r="J457">
            <v>0</v>
          </cell>
          <cell r="K457">
            <v>38353</v>
          </cell>
        </row>
        <row r="458">
          <cell r="B458">
            <v>3195</v>
          </cell>
          <cell r="C458" t="str">
            <v>CWIT</v>
          </cell>
          <cell r="D458" t="str">
            <v>Zorgcentrum Castricum</v>
          </cell>
          <cell r="E458" t="str">
            <v>Stichting Zorgcentrum Castricum</v>
          </cell>
          <cell r="F458" t="str">
            <v>CASTRICUM</v>
          </cell>
          <cell r="G458" t="str">
            <v>0251-283581</v>
          </cell>
          <cell r="H458">
            <v>3130</v>
          </cell>
          <cell r="I458">
            <v>0</v>
          </cell>
          <cell r="J458">
            <v>0</v>
          </cell>
          <cell r="K458">
            <v>38353</v>
          </cell>
          <cell r="L458">
            <v>38718</v>
          </cell>
        </row>
        <row r="459">
          <cell r="B459">
            <v>3197</v>
          </cell>
          <cell r="C459" t="str">
            <v>ZKAN</v>
          </cell>
          <cell r="D459" t="str">
            <v>Filadelfia</v>
          </cell>
          <cell r="E459" t="str">
            <v>Stichting Filadelfia</v>
          </cell>
          <cell r="F459" t="str">
            <v>NUNSPEET</v>
          </cell>
          <cell r="G459" t="str">
            <v>0341-252844</v>
          </cell>
          <cell r="H459">
            <v>3040</v>
          </cell>
          <cell r="I459">
            <v>0</v>
          </cell>
          <cell r="J459">
            <v>0</v>
          </cell>
          <cell r="K459">
            <v>38353</v>
          </cell>
          <cell r="L459">
            <v>39083</v>
          </cell>
        </row>
        <row r="460">
          <cell r="B460">
            <v>3198</v>
          </cell>
          <cell r="C460" t="str">
            <v>ZKAN</v>
          </cell>
          <cell r="D460" t="str">
            <v>SHBU - zorgcentra</v>
          </cell>
          <cell r="E460" t="str">
            <v>Stichting SHBU - zorgcentra</v>
          </cell>
          <cell r="F460" t="str">
            <v>UTRECHT</v>
          </cell>
          <cell r="G460" t="str">
            <v>030-2647470</v>
          </cell>
          <cell r="H460">
            <v>3090</v>
          </cell>
          <cell r="I460">
            <v>0</v>
          </cell>
          <cell r="J460">
            <v>0</v>
          </cell>
          <cell r="K460">
            <v>38353</v>
          </cell>
        </row>
        <row r="461">
          <cell r="B461">
            <v>3200</v>
          </cell>
          <cell r="C461" t="str">
            <v>CCEN</v>
          </cell>
          <cell r="D461" t="str">
            <v>Stichting Zorgstroom (SPOW)</v>
          </cell>
          <cell r="E461" t="str">
            <v>Stichting Zorgstroom (SPOW)</v>
          </cell>
          <cell r="F461" t="str">
            <v>MIDDELBURG</v>
          </cell>
          <cell r="H461">
            <v>3250</v>
          </cell>
          <cell r="I461">
            <v>0</v>
          </cell>
          <cell r="J461">
            <v>0</v>
          </cell>
          <cell r="K461">
            <v>38353</v>
          </cell>
        </row>
        <row r="462">
          <cell r="B462">
            <v>3201</v>
          </cell>
          <cell r="C462" t="str">
            <v>MNIS</v>
          </cell>
          <cell r="D462" t="str">
            <v>'De Goede Zorg'</v>
          </cell>
          <cell r="E462" t="str">
            <v>Stichting 'De Goede Zorg'</v>
          </cell>
          <cell r="F462" t="str">
            <v>APELDOORN</v>
          </cell>
          <cell r="G462" t="str">
            <v>055-3696969</v>
          </cell>
          <cell r="H462">
            <v>3060</v>
          </cell>
          <cell r="I462">
            <v>0</v>
          </cell>
          <cell r="J462">
            <v>0</v>
          </cell>
          <cell r="K462">
            <v>38353</v>
          </cell>
        </row>
        <row r="463">
          <cell r="B463">
            <v>3203</v>
          </cell>
          <cell r="C463" t="str">
            <v>EWAS</v>
          </cell>
          <cell r="D463" t="str">
            <v>Land van Horne (Zuidoost-Brabant)</v>
          </cell>
          <cell r="E463" t="str">
            <v>Stichting Land van Horne</v>
          </cell>
          <cell r="F463" t="str">
            <v>WEERT</v>
          </cell>
          <cell r="G463" t="str">
            <v>0495-572700</v>
          </cell>
          <cell r="H463">
            <v>3290</v>
          </cell>
          <cell r="I463">
            <v>0</v>
          </cell>
          <cell r="J463">
            <v>0</v>
          </cell>
          <cell r="K463">
            <v>38353</v>
          </cell>
          <cell r="L463">
            <v>38718</v>
          </cell>
        </row>
        <row r="464">
          <cell r="B464">
            <v>3207</v>
          </cell>
          <cell r="C464" t="str">
            <v>PERP</v>
          </cell>
          <cell r="D464" t="str">
            <v>Woonzorggroep Wilgaerden</v>
          </cell>
          <cell r="E464" t="str">
            <v>Stichting Woonzorggroep Wilgaerden</v>
          </cell>
          <cell r="F464" t="str">
            <v>HOORN NH</v>
          </cell>
          <cell r="G464" t="str">
            <v>0229-231344</v>
          </cell>
          <cell r="H464">
            <v>3120</v>
          </cell>
          <cell r="I464">
            <v>0</v>
          </cell>
          <cell r="J464">
            <v>0</v>
          </cell>
          <cell r="K464">
            <v>38353</v>
          </cell>
        </row>
        <row r="465">
          <cell r="B465">
            <v>3211</v>
          </cell>
          <cell r="C465" t="str">
            <v>ZKAN</v>
          </cell>
          <cell r="D465" t="str">
            <v>*Stichting KIOSO nu 8150 / 8129</v>
          </cell>
          <cell r="E465" t="str">
            <v>Stichting KIOSO</v>
          </cell>
          <cell r="F465" t="str">
            <v>VALKENBURG LB</v>
          </cell>
          <cell r="G465" t="str">
            <v>043-6098400</v>
          </cell>
          <cell r="H465">
            <v>3310</v>
          </cell>
          <cell r="I465">
            <v>0</v>
          </cell>
          <cell r="J465">
            <v>0</v>
          </cell>
          <cell r="K465">
            <v>38353</v>
          </cell>
        </row>
        <row r="466">
          <cell r="B466">
            <v>3214</v>
          </cell>
          <cell r="C466" t="str">
            <v>EWAS</v>
          </cell>
          <cell r="D466" t="str">
            <v>Schevenings Zorg Palet</v>
          </cell>
          <cell r="E466" t="str">
            <v>Stichting Respect Zorggroep Scheveningen</v>
          </cell>
          <cell r="F466" t="str">
            <v>'S-GRAVENHAGE</v>
          </cell>
          <cell r="G466" t="str">
            <v>070-3061020</v>
          </cell>
          <cell r="H466">
            <v>3180</v>
          </cell>
          <cell r="I466">
            <v>0</v>
          </cell>
          <cell r="J466">
            <v>0</v>
          </cell>
          <cell r="K466">
            <v>38353</v>
          </cell>
          <cell r="L466">
            <v>38718</v>
          </cell>
        </row>
        <row r="467">
          <cell r="B467">
            <v>3216</v>
          </cell>
          <cell r="C467" t="str">
            <v>RKLR</v>
          </cell>
          <cell r="D467" t="str">
            <v>Prot. Chr. Stichting Woonzorgcentra DSV</v>
          </cell>
          <cell r="E467" t="str">
            <v>Protestants Christelijke Stichting Woonzorgcentra DSV</v>
          </cell>
          <cell r="F467" t="str">
            <v>KATWIJK ZH</v>
          </cell>
          <cell r="G467" t="str">
            <v>071-4092943</v>
          </cell>
          <cell r="H467">
            <v>3170</v>
          </cell>
          <cell r="I467">
            <v>0</v>
          </cell>
          <cell r="J467">
            <v>0</v>
          </cell>
          <cell r="K467">
            <v>38353</v>
          </cell>
        </row>
        <row r="468">
          <cell r="B468">
            <v>3217</v>
          </cell>
          <cell r="C468" t="str">
            <v>NBON</v>
          </cell>
          <cell r="D468" t="str">
            <v>Zorgnet Groenwoude</v>
          </cell>
          <cell r="E468" t="str">
            <v>Stichting Zorgnet Groenwoude</v>
          </cell>
          <cell r="F468" t="str">
            <v>ZOETERWOUDE</v>
          </cell>
          <cell r="G468" t="str">
            <v>071-5809203</v>
          </cell>
          <cell r="H468">
            <v>3170</v>
          </cell>
          <cell r="I468">
            <v>0</v>
          </cell>
          <cell r="J468">
            <v>0</v>
          </cell>
          <cell r="K468">
            <v>38353</v>
          </cell>
        </row>
        <row r="469">
          <cell r="B469">
            <v>3218</v>
          </cell>
          <cell r="C469" t="str">
            <v>JSTR</v>
          </cell>
          <cell r="D469" t="str">
            <v>De Singels</v>
          </cell>
          <cell r="E469" t="str">
            <v>Stichting De Singels</v>
          </cell>
          <cell r="F469" t="str">
            <v>ROTTERDAM</v>
          </cell>
          <cell r="G469" t="str">
            <v>010-4134854</v>
          </cell>
          <cell r="H469">
            <v>3210</v>
          </cell>
          <cell r="I469">
            <v>0</v>
          </cell>
          <cell r="J469">
            <v>0</v>
          </cell>
          <cell r="K469">
            <v>38353</v>
          </cell>
        </row>
        <row r="470">
          <cell r="B470">
            <v>3219</v>
          </cell>
          <cell r="C470" t="str">
            <v>NBON</v>
          </cell>
          <cell r="D470" t="str">
            <v>Driezorg Zwolle</v>
          </cell>
          <cell r="E470" t="str">
            <v>Driezorg Zwolle</v>
          </cell>
          <cell r="F470" t="str">
            <v>ZWOLLE</v>
          </cell>
          <cell r="G470" t="str">
            <v>038-4536711</v>
          </cell>
          <cell r="H470">
            <v>3040</v>
          </cell>
          <cell r="I470">
            <v>0</v>
          </cell>
          <cell r="J470">
            <v>0</v>
          </cell>
          <cell r="K470">
            <v>38353</v>
          </cell>
          <cell r="L470">
            <v>39083</v>
          </cell>
        </row>
        <row r="471">
          <cell r="B471">
            <v>3221</v>
          </cell>
          <cell r="C471" t="str">
            <v>EWAS</v>
          </cell>
          <cell r="D471" t="str">
            <v>Markenheem, centra voor zorg en dienstverlening</v>
          </cell>
          <cell r="E471" t="str">
            <v>Markenheem, centra voor zorg en dienstverlening</v>
          </cell>
          <cell r="F471" t="str">
            <v>DOETINCHEM</v>
          </cell>
          <cell r="G471" t="str">
            <v>0314-376010</v>
          </cell>
          <cell r="H471">
            <v>3070</v>
          </cell>
          <cell r="I471">
            <v>0</v>
          </cell>
          <cell r="J471">
            <v>0</v>
          </cell>
          <cell r="K471">
            <v>38353</v>
          </cell>
        </row>
        <row r="472">
          <cell r="B472">
            <v>3225</v>
          </cell>
          <cell r="C472" t="str">
            <v>CBLN</v>
          </cell>
          <cell r="D472" t="str">
            <v>Wije en Woudwetering</v>
          </cell>
          <cell r="E472" t="str">
            <v>Stichting Wije en Woudwetering</v>
          </cell>
          <cell r="F472" t="str">
            <v>NIEUWKOOP</v>
          </cell>
          <cell r="G472" t="str">
            <v>0172-573400</v>
          </cell>
          <cell r="H472">
            <v>3170</v>
          </cell>
          <cell r="I472">
            <v>0</v>
          </cell>
          <cell r="J472">
            <v>0</v>
          </cell>
          <cell r="K472">
            <v>38353</v>
          </cell>
        </row>
        <row r="473">
          <cell r="B473">
            <v>3228</v>
          </cell>
          <cell r="C473" t="str">
            <v>JFLT</v>
          </cell>
          <cell r="D473" t="str">
            <v>Humanistische Stg. tot Expl. van Bejaardenhuizen</v>
          </cell>
          <cell r="E473" t="str">
            <v>Humanistische Stichting tot Exploitatie van Bejaardenhuizen</v>
          </cell>
          <cell r="F473" t="str">
            <v>ASSEN</v>
          </cell>
          <cell r="G473" t="str">
            <v>0592-316225</v>
          </cell>
          <cell r="H473">
            <v>3030</v>
          </cell>
          <cell r="I473">
            <v>0</v>
          </cell>
          <cell r="J473">
            <v>0</v>
          </cell>
          <cell r="K473">
            <v>38353</v>
          </cell>
          <cell r="L473">
            <v>38718</v>
          </cell>
        </row>
        <row r="474">
          <cell r="B474">
            <v>3229</v>
          </cell>
          <cell r="C474" t="str">
            <v>MNIS</v>
          </cell>
          <cell r="D474" t="str">
            <v>Woonzorgcentra Iselgouw</v>
          </cell>
          <cell r="E474" t="str">
            <v>Stichting Woonzorgcentra Iselgouw</v>
          </cell>
          <cell r="F474" t="str">
            <v>EERBEEK</v>
          </cell>
          <cell r="G474" t="str">
            <v>0313-655500</v>
          </cell>
          <cell r="H474">
            <v>3060</v>
          </cell>
          <cell r="I474">
            <v>0</v>
          </cell>
          <cell r="J474">
            <v>0</v>
          </cell>
          <cell r="K474">
            <v>38353</v>
          </cell>
        </row>
        <row r="475">
          <cell r="B475">
            <v>3230</v>
          </cell>
          <cell r="C475" t="str">
            <v>CWIT</v>
          </cell>
          <cell r="D475" t="str">
            <v>Woon- en Zorgcentra Heemskerk</v>
          </cell>
          <cell r="E475" t="str">
            <v>Stichting Woon- en Zorgcentra Heemskerk</v>
          </cell>
          <cell r="F475" t="str">
            <v>BEVERWIJK</v>
          </cell>
          <cell r="H475">
            <v>3130</v>
          </cell>
          <cell r="I475">
            <v>0</v>
          </cell>
          <cell r="J475">
            <v>0</v>
          </cell>
          <cell r="K475">
            <v>38353</v>
          </cell>
          <cell r="L475">
            <v>38718</v>
          </cell>
        </row>
        <row r="476">
          <cell r="B476">
            <v>3232</v>
          </cell>
          <cell r="C476" t="str">
            <v>PHEN</v>
          </cell>
          <cell r="D476" t="str">
            <v>Zorgcentra Krommerijnstreek (Rijnheuvel)</v>
          </cell>
          <cell r="E476" t="str">
            <v>Stichting Zorgcentra Krommerijnstreek (Rijnheuvel)</v>
          </cell>
          <cell r="F476" t="str">
            <v>WIJK BIJ DUURSTEDE</v>
          </cell>
          <cell r="G476" t="str">
            <v>0343-571714</v>
          </cell>
          <cell r="H476">
            <v>3090</v>
          </cell>
          <cell r="I476">
            <v>0</v>
          </cell>
          <cell r="J476">
            <v>0</v>
          </cell>
          <cell r="K476">
            <v>38353</v>
          </cell>
          <cell r="L476">
            <v>38718</v>
          </cell>
        </row>
        <row r="477">
          <cell r="B477">
            <v>3233</v>
          </cell>
          <cell r="C477" t="str">
            <v>RTOR</v>
          </cell>
          <cell r="D477" t="str">
            <v>Stolpehove</v>
          </cell>
          <cell r="E477" t="str">
            <v>Stolpehove</v>
          </cell>
          <cell r="F477" t="str">
            <v>HILVERSUM</v>
          </cell>
          <cell r="G477" t="str">
            <v>035-6260400</v>
          </cell>
          <cell r="H477">
            <v>3240</v>
          </cell>
          <cell r="I477">
            <v>0</v>
          </cell>
          <cell r="J477">
            <v>0</v>
          </cell>
          <cell r="K477">
            <v>38353</v>
          </cell>
        </row>
        <row r="478">
          <cell r="B478">
            <v>3234</v>
          </cell>
          <cell r="C478" t="str">
            <v>AHES</v>
          </cell>
          <cell r="D478" t="str">
            <v>BCM zorg en dienstverlening</v>
          </cell>
          <cell r="E478" t="str">
            <v>Christelijke Stichting BCM zorg en dienstverlening</v>
          </cell>
          <cell r="F478" t="str">
            <v>STADSKANAAL</v>
          </cell>
          <cell r="G478" t="str">
            <v>0599-568800</v>
          </cell>
          <cell r="H478">
            <v>3010</v>
          </cell>
          <cell r="I478">
            <v>0</v>
          </cell>
          <cell r="J478">
            <v>0</v>
          </cell>
          <cell r="K478">
            <v>38353</v>
          </cell>
        </row>
        <row r="479">
          <cell r="B479">
            <v>3245</v>
          </cell>
          <cell r="C479" t="str">
            <v>AWEK</v>
          </cell>
          <cell r="D479" t="str">
            <v>Opella, sector verzorgingshuizen</v>
          </cell>
          <cell r="E479" t="str">
            <v>Stichting Opella</v>
          </cell>
          <cell r="F479" t="str">
            <v>BENNEKOM</v>
          </cell>
          <cell r="G479" t="str">
            <v>0318-419105</v>
          </cell>
          <cell r="H479">
            <v>3070</v>
          </cell>
          <cell r="I479">
            <v>0</v>
          </cell>
          <cell r="J479">
            <v>0</v>
          </cell>
          <cell r="K479">
            <v>38353</v>
          </cell>
          <cell r="L479">
            <v>38718</v>
          </cell>
        </row>
        <row r="480">
          <cell r="B480">
            <v>3250</v>
          </cell>
          <cell r="C480" t="str">
            <v>RTOR</v>
          </cell>
          <cell r="D480" t="str">
            <v>Woonzorgcentra Flevoland</v>
          </cell>
          <cell r="E480" t="str">
            <v>Stichting Woonzorgcentra Flevoland</v>
          </cell>
          <cell r="F480" t="str">
            <v>LELYSTAD</v>
          </cell>
          <cell r="G480" t="str">
            <v>0320-229222</v>
          </cell>
          <cell r="H480">
            <v>3100</v>
          </cell>
          <cell r="I480">
            <v>0</v>
          </cell>
          <cell r="J480">
            <v>0</v>
          </cell>
          <cell r="K480">
            <v>38353</v>
          </cell>
        </row>
        <row r="481">
          <cell r="B481">
            <v>3251</v>
          </cell>
          <cell r="C481" t="str">
            <v>CWIT</v>
          </cell>
          <cell r="D481" t="str">
            <v>Woonzorgcentra Beverwijk</v>
          </cell>
          <cell r="E481" t="str">
            <v>Stichting Woonzorgcentra Beverwijk</v>
          </cell>
          <cell r="F481" t="str">
            <v>BEVERWIJK</v>
          </cell>
          <cell r="G481" t="str">
            <v>0251-242604</v>
          </cell>
          <cell r="H481">
            <v>3130</v>
          </cell>
          <cell r="I481">
            <v>0</v>
          </cell>
          <cell r="J481">
            <v>0</v>
          </cell>
          <cell r="K481">
            <v>38353</v>
          </cell>
          <cell r="L481">
            <v>38718</v>
          </cell>
        </row>
        <row r="482">
          <cell r="B482">
            <v>3259</v>
          </cell>
          <cell r="C482" t="str">
            <v>CBLN</v>
          </cell>
          <cell r="D482" t="str">
            <v>Alerimus</v>
          </cell>
          <cell r="E482" t="str">
            <v>Stichting Alerimus</v>
          </cell>
          <cell r="F482" t="str">
            <v>NUMANSDORP</v>
          </cell>
          <cell r="G482" t="str">
            <v>0186-659659</v>
          </cell>
          <cell r="H482">
            <v>3230</v>
          </cell>
          <cell r="I482">
            <v>0</v>
          </cell>
          <cell r="J482">
            <v>0</v>
          </cell>
          <cell r="K482">
            <v>38353</v>
          </cell>
        </row>
        <row r="483">
          <cell r="B483">
            <v>3262</v>
          </cell>
          <cell r="C483" t="str">
            <v>CWIT</v>
          </cell>
          <cell r="D483" t="str">
            <v>Samen Zorgen</v>
          </cell>
          <cell r="E483" t="str">
            <v>Stichting Samen Zorgen</v>
          </cell>
          <cell r="F483" t="str">
            <v>HERVELD</v>
          </cell>
          <cell r="G483" t="str">
            <v>0488-452541</v>
          </cell>
          <cell r="H483">
            <v>3070</v>
          </cell>
          <cell r="I483">
            <v>0</v>
          </cell>
          <cell r="J483">
            <v>0</v>
          </cell>
          <cell r="K483">
            <v>38353</v>
          </cell>
        </row>
        <row r="484">
          <cell r="B484">
            <v>3263</v>
          </cell>
          <cell r="C484" t="str">
            <v>PHEN</v>
          </cell>
          <cell r="D484" t="str">
            <v>Woon- en Zorgcentrum Heiloo</v>
          </cell>
          <cell r="E484" t="str">
            <v>Stichting Woon- en Zorgcentrum Heiloo</v>
          </cell>
          <cell r="F484" t="str">
            <v>HEILOO</v>
          </cell>
          <cell r="G484" t="str">
            <v>0251-283583</v>
          </cell>
          <cell r="H484">
            <v>3120</v>
          </cell>
          <cell r="I484">
            <v>0</v>
          </cell>
          <cell r="J484">
            <v>0</v>
          </cell>
          <cell r="K484">
            <v>38353</v>
          </cell>
        </row>
        <row r="485">
          <cell r="B485">
            <v>3265</v>
          </cell>
          <cell r="C485" t="str">
            <v>RTOR</v>
          </cell>
          <cell r="D485" t="str">
            <v>Zorggroep Oude en Nieuwe Land</v>
          </cell>
          <cell r="E485" t="str">
            <v>Zorggroep Oude en Nieuwe Land</v>
          </cell>
          <cell r="F485" t="str">
            <v>EMMELOORD</v>
          </cell>
          <cell r="G485" t="str">
            <v>0527-689420</v>
          </cell>
          <cell r="H485">
            <v>3100</v>
          </cell>
          <cell r="I485">
            <v>0</v>
          </cell>
          <cell r="J485">
            <v>0</v>
          </cell>
          <cell r="K485">
            <v>38353</v>
          </cell>
          <cell r="L485">
            <v>38718</v>
          </cell>
        </row>
        <row r="486">
          <cell r="B486">
            <v>3268</v>
          </cell>
          <cell r="C486" t="str">
            <v>RTOR</v>
          </cell>
          <cell r="D486" t="str">
            <v>NyeScagha</v>
          </cell>
          <cell r="E486" t="str">
            <v>Stichting NyeScagha</v>
          </cell>
          <cell r="F486" t="str">
            <v>SCHAGEN</v>
          </cell>
          <cell r="G486" t="str">
            <v>0224-272829</v>
          </cell>
          <cell r="H486">
            <v>3120</v>
          </cell>
          <cell r="I486">
            <v>0</v>
          </cell>
          <cell r="J486">
            <v>0</v>
          </cell>
          <cell r="K486">
            <v>38353</v>
          </cell>
          <cell r="L486">
            <v>38718</v>
          </cell>
        </row>
        <row r="487">
          <cell r="B487">
            <v>4010</v>
          </cell>
          <cell r="C487" t="str">
            <v>MNIS</v>
          </cell>
          <cell r="D487" t="str">
            <v>Verpleeghuis Eugeria</v>
          </cell>
          <cell r="E487" t="str">
            <v>Verpleeghuis Eugeria</v>
          </cell>
          <cell r="F487" t="str">
            <v>ALMELO</v>
          </cell>
          <cell r="G487" t="str">
            <v>0546-486633</v>
          </cell>
          <cell r="H487">
            <v>3050</v>
          </cell>
          <cell r="I487">
            <v>0</v>
          </cell>
          <cell r="J487">
            <v>0</v>
          </cell>
          <cell r="K487">
            <v>38353</v>
          </cell>
        </row>
        <row r="488">
          <cell r="B488">
            <v>4040</v>
          </cell>
          <cell r="C488" t="str">
            <v>PERP</v>
          </cell>
          <cell r="D488" t="str">
            <v>Verpleeghuis Birkhoven</v>
          </cell>
          <cell r="E488" t="str">
            <v>Stichting Huize Pasadena</v>
          </cell>
          <cell r="F488" t="str">
            <v>AMERSFOORT</v>
          </cell>
          <cell r="G488" t="str">
            <v>033-4655772</v>
          </cell>
          <cell r="H488">
            <v>3090</v>
          </cell>
          <cell r="I488">
            <v>0</v>
          </cell>
          <cell r="J488">
            <v>0</v>
          </cell>
          <cell r="K488">
            <v>38353</v>
          </cell>
        </row>
        <row r="489">
          <cell r="B489">
            <v>4061</v>
          </cell>
          <cell r="C489" t="str">
            <v>ISCS</v>
          </cell>
          <cell r="D489" t="str">
            <v>Het Zonnehuis-Amstelveen</v>
          </cell>
          <cell r="E489" t="str">
            <v>Het Zonnehuis-Amstelveen</v>
          </cell>
          <cell r="F489" t="str">
            <v>AMSTELVEEN</v>
          </cell>
          <cell r="G489" t="str">
            <v>020-5451717</v>
          </cell>
          <cell r="H489">
            <v>3160</v>
          </cell>
          <cell r="I489">
            <v>0</v>
          </cell>
          <cell r="J489">
            <v>0</v>
          </cell>
          <cell r="K489">
            <v>38353</v>
          </cell>
          <cell r="L489">
            <v>38718</v>
          </cell>
        </row>
        <row r="490">
          <cell r="B490">
            <v>4070</v>
          </cell>
          <cell r="C490" t="str">
            <v>LDYK</v>
          </cell>
          <cell r="D490" t="str">
            <v>Verpleeghuis Slotervaart</v>
          </cell>
          <cell r="E490" t="str">
            <v>Stichting Verpleeghuis Slotervaart</v>
          </cell>
          <cell r="F490" t="str">
            <v>AMSTERDAM</v>
          </cell>
          <cell r="G490" t="str">
            <v>020-3462111</v>
          </cell>
          <cell r="H490">
            <v>3150</v>
          </cell>
          <cell r="I490">
            <v>0</v>
          </cell>
          <cell r="J490">
            <v>0</v>
          </cell>
          <cell r="K490">
            <v>38353</v>
          </cell>
          <cell r="L490">
            <v>38718</v>
          </cell>
        </row>
        <row r="491">
          <cell r="B491">
            <v>4085</v>
          </cell>
          <cell r="C491" t="str">
            <v>MSTN</v>
          </cell>
          <cell r="D491" t="str">
            <v>Cordaan, regio Noord</v>
          </cell>
          <cell r="E491" t="str">
            <v>Cordaan, regio Noord (VH De Die)</v>
          </cell>
          <cell r="F491" t="str">
            <v>AMSTERDAM</v>
          </cell>
          <cell r="G491" t="str">
            <v>020-4936500</v>
          </cell>
          <cell r="H491">
            <v>3150</v>
          </cell>
          <cell r="I491">
            <v>0</v>
          </cell>
          <cell r="J491">
            <v>0</v>
          </cell>
          <cell r="K491">
            <v>38353</v>
          </cell>
        </row>
        <row r="492">
          <cell r="B492">
            <v>4095</v>
          </cell>
          <cell r="C492" t="str">
            <v>LDYK</v>
          </cell>
          <cell r="D492" t="str">
            <v>Verpleeghuis Gaasperdam</v>
          </cell>
          <cell r="E492" t="str">
            <v>Stichting Verpleeghuis Gaasperdam</v>
          </cell>
          <cell r="F492" t="str">
            <v>AMSTERDAM ZUIDOOST</v>
          </cell>
          <cell r="G492" t="str">
            <v>020-5642300</v>
          </cell>
          <cell r="H492">
            <v>3150</v>
          </cell>
          <cell r="I492">
            <v>0</v>
          </cell>
          <cell r="J492">
            <v>0</v>
          </cell>
          <cell r="K492">
            <v>38353</v>
          </cell>
          <cell r="L492">
            <v>38718</v>
          </cell>
        </row>
        <row r="493">
          <cell r="B493">
            <v>4110</v>
          </cell>
          <cell r="C493" t="str">
            <v>PHEN</v>
          </cell>
          <cell r="D493" t="str">
            <v>Verpleeghuis De Blinkert</v>
          </cell>
          <cell r="E493" t="str">
            <v>Verpleeghuis De Blinkert</v>
          </cell>
          <cell r="F493" t="str">
            <v>BAARN</v>
          </cell>
          <cell r="G493" t="str">
            <v>035-5412330</v>
          </cell>
          <cell r="H493">
            <v>3090</v>
          </cell>
          <cell r="I493">
            <v>0</v>
          </cell>
          <cell r="J493">
            <v>0</v>
          </cell>
          <cell r="K493">
            <v>38353</v>
          </cell>
          <cell r="L493">
            <v>38718</v>
          </cell>
        </row>
        <row r="494">
          <cell r="B494">
            <v>4140</v>
          </cell>
          <cell r="C494" t="str">
            <v>CSTS</v>
          </cell>
          <cell r="D494" t="str">
            <v>Verpleeg- en reactiveringscentrum Amstelhof</v>
          </cell>
          <cell r="E494" t="str">
            <v>Stichting Verpleeghuis Amstelhof (Cordaan)</v>
          </cell>
          <cell r="F494" t="str">
            <v>AMSTERDAM</v>
          </cell>
          <cell r="G494" t="str">
            <v>020-6225151</v>
          </cell>
          <cell r="H494">
            <v>3150</v>
          </cell>
          <cell r="I494">
            <v>0</v>
          </cell>
          <cell r="J494">
            <v>0</v>
          </cell>
          <cell r="K494">
            <v>38353</v>
          </cell>
        </row>
        <row r="495">
          <cell r="B495">
            <v>4280</v>
          </cell>
          <cell r="C495" t="str">
            <v>AWEK</v>
          </cell>
          <cell r="D495" t="str">
            <v>Verpleeghuis Heijendaal</v>
          </cell>
          <cell r="E495" t="str">
            <v>Stichting De Braamberg</v>
          </cell>
          <cell r="F495" t="str">
            <v>ARNHEM</v>
          </cell>
          <cell r="H495">
            <v>3070</v>
          </cell>
          <cell r="I495">
            <v>0</v>
          </cell>
          <cell r="J495">
            <v>0</v>
          </cell>
          <cell r="K495">
            <v>38353</v>
          </cell>
          <cell r="L495">
            <v>38718</v>
          </cell>
        </row>
        <row r="496">
          <cell r="B496">
            <v>4290</v>
          </cell>
          <cell r="C496" t="str">
            <v>EWAS</v>
          </cell>
          <cell r="D496" t="str">
            <v>Verpleeghuis Regina Pacis</v>
          </cell>
          <cell r="E496" t="str">
            <v>Attent, wonen welzijn zorg</v>
          </cell>
          <cell r="F496" t="str">
            <v>ARNHEM</v>
          </cell>
          <cell r="G496" t="str">
            <v>026-3847400</v>
          </cell>
          <cell r="H496">
            <v>3070</v>
          </cell>
          <cell r="I496">
            <v>0</v>
          </cell>
          <cell r="J496">
            <v>0</v>
          </cell>
          <cell r="K496">
            <v>38353</v>
          </cell>
        </row>
        <row r="497">
          <cell r="B497">
            <v>4291</v>
          </cell>
          <cell r="C497" t="str">
            <v>GKOK</v>
          </cell>
          <cell r="D497" t="str">
            <v>Verpleeghuis Martinushof</v>
          </cell>
          <cell r="E497" t="str">
            <v>Stichting Protestants Verpleeghuis Martinushof</v>
          </cell>
          <cell r="F497" t="str">
            <v>ARNHEM</v>
          </cell>
          <cell r="G497" t="str">
            <v>026-3209200</v>
          </cell>
          <cell r="H497">
            <v>3070</v>
          </cell>
          <cell r="I497">
            <v>0</v>
          </cell>
          <cell r="J497">
            <v>0</v>
          </cell>
          <cell r="K497">
            <v>38353</v>
          </cell>
          <cell r="L497">
            <v>39083</v>
          </cell>
        </row>
        <row r="498">
          <cell r="B498">
            <v>4305</v>
          </cell>
          <cell r="C498" t="str">
            <v>JSTR</v>
          </cell>
          <cell r="D498" t="str">
            <v>Afdeling Vierackers-ABC</v>
          </cell>
          <cell r="E498" t="str">
            <v>Afdeling Vierackers-ABC</v>
          </cell>
          <cell r="F498" t="str">
            <v>ASSEN</v>
          </cell>
          <cell r="G498" t="str">
            <v>0592-334900</v>
          </cell>
          <cell r="H498">
            <v>3030</v>
          </cell>
          <cell r="I498">
            <v>0</v>
          </cell>
          <cell r="J498">
            <v>0</v>
          </cell>
          <cell r="K498">
            <v>38353</v>
          </cell>
        </row>
        <row r="499">
          <cell r="B499">
            <v>4337</v>
          </cell>
          <cell r="C499" t="str">
            <v>RTOR</v>
          </cell>
          <cell r="D499" t="str">
            <v>Verpleeghuis Altingerhof</v>
          </cell>
          <cell r="E499" t="str">
            <v>Verpleeghuis Altingerhof</v>
          </cell>
          <cell r="F499" t="str">
            <v>BEILEN</v>
          </cell>
          <cell r="G499" t="str">
            <v>0593-535300</v>
          </cell>
          <cell r="H499">
            <v>3030</v>
          </cell>
          <cell r="I499">
            <v>0</v>
          </cell>
          <cell r="J499">
            <v>0</v>
          </cell>
          <cell r="K499">
            <v>38353</v>
          </cell>
        </row>
        <row r="500">
          <cell r="B500">
            <v>4360</v>
          </cell>
          <cell r="C500" t="str">
            <v>PERP</v>
          </cell>
          <cell r="D500" t="str">
            <v>Oudtburgh, Centrum voor verpleeghuiszorg</v>
          </cell>
          <cell r="E500" t="str">
            <v>Oudtburgh, Centrum voor verpleeghuiszorg</v>
          </cell>
          <cell r="F500" t="str">
            <v>BERGEN NH</v>
          </cell>
          <cell r="G500" t="str">
            <v>072-5820800</v>
          </cell>
          <cell r="H500">
            <v>3120</v>
          </cell>
          <cell r="I500">
            <v>0</v>
          </cell>
          <cell r="J500">
            <v>0</v>
          </cell>
          <cell r="K500">
            <v>38353</v>
          </cell>
        </row>
        <row r="501">
          <cell r="B501">
            <v>4365</v>
          </cell>
          <cell r="C501" t="str">
            <v>PERP</v>
          </cell>
          <cell r="D501" t="str">
            <v>Verpleeghuis De Biltse Hof</v>
          </cell>
          <cell r="E501" t="str">
            <v>Verpleeghuis De Biltse Hof</v>
          </cell>
          <cell r="F501" t="str">
            <v>BILTHOVEN</v>
          </cell>
          <cell r="G501" t="str">
            <v>030-2298888</v>
          </cell>
          <cell r="H501">
            <v>3090</v>
          </cell>
          <cell r="I501">
            <v>0</v>
          </cell>
          <cell r="J501">
            <v>0</v>
          </cell>
          <cell r="K501">
            <v>38353</v>
          </cell>
        </row>
        <row r="502">
          <cell r="B502">
            <v>4436</v>
          </cell>
          <cell r="C502" t="str">
            <v>PERP</v>
          </cell>
          <cell r="D502" t="str">
            <v>Verpleeghuis Texel</v>
          </cell>
          <cell r="E502" t="str">
            <v>Verpleeghuis Texel</v>
          </cell>
          <cell r="F502" t="str">
            <v>DEN BURG</v>
          </cell>
          <cell r="G502" t="str">
            <v>0222-314144</v>
          </cell>
          <cell r="H502">
            <v>3120</v>
          </cell>
          <cell r="I502">
            <v>0</v>
          </cell>
          <cell r="J502">
            <v>0</v>
          </cell>
          <cell r="K502">
            <v>38353</v>
          </cell>
        </row>
        <row r="503">
          <cell r="B503">
            <v>4494</v>
          </cell>
          <cell r="C503" t="str">
            <v>JSTR</v>
          </cell>
          <cell r="D503" t="str">
            <v>Gelders Hof verpleeghuis en reactiveringscentrum</v>
          </cell>
          <cell r="E503" t="str">
            <v>Gelders Hof verpleeghuis en reactiveringscentrum</v>
          </cell>
          <cell r="F503" t="str">
            <v>DIEREN</v>
          </cell>
          <cell r="G503" t="str">
            <v>0313-490300</v>
          </cell>
          <cell r="H503">
            <v>3070</v>
          </cell>
          <cell r="I503">
            <v>0</v>
          </cell>
          <cell r="J503">
            <v>0</v>
          </cell>
          <cell r="K503">
            <v>38353</v>
          </cell>
          <cell r="L503">
            <v>38718</v>
          </cell>
        </row>
        <row r="504">
          <cell r="B504">
            <v>4520</v>
          </cell>
          <cell r="C504" t="str">
            <v>MSTN</v>
          </cell>
          <cell r="D504" t="str">
            <v>Verpleeghuis Het Parkhuis</v>
          </cell>
          <cell r="E504" t="str">
            <v>Stichting Verpleeghuis Het Parkhuis</v>
          </cell>
          <cell r="F504" t="str">
            <v>DORDRECHT</v>
          </cell>
          <cell r="G504" t="str">
            <v>078-6220020</v>
          </cell>
          <cell r="H504">
            <v>3240</v>
          </cell>
          <cell r="I504">
            <v>0</v>
          </cell>
          <cell r="J504">
            <v>0</v>
          </cell>
          <cell r="K504">
            <v>38353</v>
          </cell>
        </row>
        <row r="505">
          <cell r="B505">
            <v>4540</v>
          </cell>
          <cell r="C505" t="str">
            <v>PERP</v>
          </cell>
          <cell r="D505" t="str">
            <v>ZuidOostZorg (Bertilla)</v>
          </cell>
          <cell r="E505" t="str">
            <v>Stichting ZuidOostZorg (Bertilla)</v>
          </cell>
          <cell r="F505" t="str">
            <v>DRACHTEN</v>
          </cell>
          <cell r="G505" t="str">
            <v>0512-571800</v>
          </cell>
          <cell r="H505">
            <v>3020</v>
          </cell>
          <cell r="I505">
            <v>0</v>
          </cell>
          <cell r="J505">
            <v>0</v>
          </cell>
          <cell r="K505">
            <v>38353</v>
          </cell>
          <cell r="L505">
            <v>38718</v>
          </cell>
        </row>
        <row r="506">
          <cell r="B506">
            <v>4650</v>
          </cell>
          <cell r="C506" t="str">
            <v>ISCS</v>
          </cell>
          <cell r="D506" t="str">
            <v>Verpleeghuis 't Nieuwe Gasthuis</v>
          </cell>
          <cell r="E506" t="str">
            <v>'t Nieuwe Gasthuis</v>
          </cell>
          <cell r="F506" t="str">
            <v>GORINCHEM</v>
          </cell>
          <cell r="G506" t="str">
            <v>0183-631366</v>
          </cell>
          <cell r="H506">
            <v>3240</v>
          </cell>
          <cell r="I506">
            <v>0</v>
          </cell>
          <cell r="J506">
            <v>0</v>
          </cell>
          <cell r="K506">
            <v>38353</v>
          </cell>
        </row>
        <row r="507">
          <cell r="B507">
            <v>4665</v>
          </cell>
          <cell r="C507" t="str">
            <v>NBON</v>
          </cell>
          <cell r="D507" t="str">
            <v>Verpleeghuis Nebo</v>
          </cell>
          <cell r="E507" t="str">
            <v>Verpleeghuis Nebo</v>
          </cell>
          <cell r="F507" t="str">
            <v>'S-GRAVENHAGE</v>
          </cell>
          <cell r="G507" t="str">
            <v>070-3123737</v>
          </cell>
          <cell r="H507">
            <v>3180</v>
          </cell>
          <cell r="I507">
            <v>0</v>
          </cell>
          <cell r="J507">
            <v>0</v>
          </cell>
          <cell r="K507">
            <v>38353</v>
          </cell>
        </row>
        <row r="508">
          <cell r="B508">
            <v>4860</v>
          </cell>
          <cell r="C508" t="str">
            <v>EWAS</v>
          </cell>
          <cell r="D508" t="str">
            <v>Behandel- en Verpleegcentrum Mechropa</v>
          </cell>
          <cell r="E508" t="str">
            <v>Stichting Verpleeghuis Mechropa</v>
          </cell>
          <cell r="F508" t="str">
            <v>'S-GRAVENHAGE</v>
          </cell>
          <cell r="G508" t="str">
            <v>070-7892000</v>
          </cell>
          <cell r="H508">
            <v>3180</v>
          </cell>
          <cell r="I508">
            <v>0</v>
          </cell>
          <cell r="J508">
            <v>0</v>
          </cell>
          <cell r="K508">
            <v>38353</v>
          </cell>
          <cell r="L508">
            <v>39083</v>
          </cell>
        </row>
        <row r="509">
          <cell r="B509">
            <v>4915</v>
          </cell>
          <cell r="C509" t="str">
            <v>RSOS</v>
          </cell>
          <cell r="D509" t="str">
            <v>Verpleeghuis Rudolf Steiner</v>
          </cell>
          <cell r="E509" t="str">
            <v>Rudolf Steiner Kliniek</v>
          </cell>
          <cell r="F509" t="str">
            <v>'S-GRAVENHAGE</v>
          </cell>
          <cell r="G509" t="str">
            <v>070-3068306</v>
          </cell>
          <cell r="H509">
            <v>3180</v>
          </cell>
          <cell r="I509">
            <v>0</v>
          </cell>
          <cell r="J509">
            <v>0</v>
          </cell>
          <cell r="K509">
            <v>38353</v>
          </cell>
        </row>
        <row r="510">
          <cell r="B510">
            <v>5025</v>
          </cell>
          <cell r="C510" t="str">
            <v>RKLR</v>
          </cell>
          <cell r="D510" t="str">
            <v>Verpleeghuis Clara Feyoena Heem</v>
          </cell>
          <cell r="E510" t="str">
            <v>Zorgcentrum Clara Feyoena Heem</v>
          </cell>
          <cell r="F510" t="str">
            <v>HARDENBERG</v>
          </cell>
          <cell r="G510" t="str">
            <v>0523-265577</v>
          </cell>
          <cell r="H510">
            <v>3040</v>
          </cell>
          <cell r="I510">
            <v>0</v>
          </cell>
          <cell r="J510">
            <v>0</v>
          </cell>
          <cell r="K510">
            <v>38353</v>
          </cell>
        </row>
        <row r="511">
          <cell r="B511">
            <v>5065</v>
          </cell>
          <cell r="C511" t="str">
            <v>CWIT</v>
          </cell>
          <cell r="D511" t="str">
            <v>Stichting Heemswijk</v>
          </cell>
          <cell r="E511" t="str">
            <v>Stichting Heemswijk</v>
          </cell>
          <cell r="F511" t="str">
            <v>HEEMSKERK</v>
          </cell>
          <cell r="G511" t="str">
            <v>0251-241144</v>
          </cell>
          <cell r="H511">
            <v>3130</v>
          </cell>
          <cell r="I511">
            <v>0</v>
          </cell>
          <cell r="J511">
            <v>0</v>
          </cell>
          <cell r="K511">
            <v>38353</v>
          </cell>
          <cell r="L511">
            <v>38718</v>
          </cell>
        </row>
        <row r="512">
          <cell r="B512">
            <v>5225</v>
          </cell>
          <cell r="C512" t="str">
            <v>NBON</v>
          </cell>
          <cell r="D512" t="str">
            <v>Verpleeghuis Den Weeligenberg</v>
          </cell>
          <cell r="E512" t="str">
            <v>Verpleeghuis Den Weeligenberg</v>
          </cell>
          <cell r="F512" t="str">
            <v>HILLEGOM</v>
          </cell>
          <cell r="G512" t="str">
            <v>023-5847742</v>
          </cell>
          <cell r="H512">
            <v>3170</v>
          </cell>
          <cell r="I512">
            <v>0</v>
          </cell>
          <cell r="J512">
            <v>0</v>
          </cell>
          <cell r="K512">
            <v>38353</v>
          </cell>
        </row>
        <row r="513">
          <cell r="B513">
            <v>5280</v>
          </cell>
          <cell r="C513" t="str">
            <v>PHEN</v>
          </cell>
          <cell r="D513" t="str">
            <v>Verpleeghuis Bovenwegen</v>
          </cell>
          <cell r="E513" t="str">
            <v>Stichting Reactiverings- en Verpleeghuis Bovenwegen</v>
          </cell>
          <cell r="F513" t="str">
            <v>ZEIST</v>
          </cell>
          <cell r="G513" t="str">
            <v>030-6928511</v>
          </cell>
          <cell r="H513">
            <v>3090</v>
          </cell>
          <cell r="I513">
            <v>0</v>
          </cell>
          <cell r="J513">
            <v>0</v>
          </cell>
          <cell r="K513">
            <v>38353</v>
          </cell>
          <cell r="L513">
            <v>38718</v>
          </cell>
        </row>
        <row r="514">
          <cell r="B514">
            <v>5345</v>
          </cell>
          <cell r="C514" t="str">
            <v>RSOS</v>
          </cell>
          <cell r="D514" t="str">
            <v>Verpleeghuis Lingesteyn</v>
          </cell>
          <cell r="E514" t="str">
            <v>Verpleeghuis Lingesteyn</v>
          </cell>
          <cell r="F514" t="str">
            <v>LEERDAM</v>
          </cell>
          <cell r="G514" t="str">
            <v>0345-618535</v>
          </cell>
          <cell r="H514">
            <v>3240</v>
          </cell>
          <cell r="I514">
            <v>0</v>
          </cell>
          <cell r="J514">
            <v>0</v>
          </cell>
          <cell r="K514">
            <v>38353</v>
          </cell>
        </row>
        <row r="515">
          <cell r="B515">
            <v>5410</v>
          </cell>
          <cell r="C515" t="str">
            <v>RESS</v>
          </cell>
          <cell r="D515" t="str">
            <v>Locatie Ter Valcke centr.voor zorg en reactivering</v>
          </cell>
          <cell r="E515" t="str">
            <v>Stichting voor Regionale Zorgverlening</v>
          </cell>
          <cell r="F515" t="str">
            <v>GOES</v>
          </cell>
          <cell r="G515" t="str">
            <v>0118-614658</v>
          </cell>
          <cell r="H515">
            <v>3250</v>
          </cell>
          <cell r="I515">
            <v>0</v>
          </cell>
          <cell r="J515">
            <v>0</v>
          </cell>
          <cell r="K515">
            <v>38353</v>
          </cell>
          <cell r="L515">
            <v>38718</v>
          </cell>
        </row>
        <row r="516">
          <cell r="B516">
            <v>5420</v>
          </cell>
          <cell r="C516" t="str">
            <v>RESS</v>
          </cell>
          <cell r="D516" t="str">
            <v>Verpleeghuis De Vliedberg (vh Der Boede)</v>
          </cell>
          <cell r="E516" t="str">
            <v>Verpleeghuis De Vliedberg (vh Der Boede)</v>
          </cell>
          <cell r="F516" t="str">
            <v>KOUDEKERKE</v>
          </cell>
          <cell r="G516" t="str">
            <v>0118-614658</v>
          </cell>
          <cell r="H516">
            <v>3250</v>
          </cell>
          <cell r="I516">
            <v>0</v>
          </cell>
          <cell r="J516">
            <v>0</v>
          </cell>
          <cell r="K516">
            <v>38353</v>
          </cell>
          <cell r="L516">
            <v>38718</v>
          </cell>
        </row>
        <row r="517">
          <cell r="B517">
            <v>5421</v>
          </cell>
          <cell r="C517" t="str">
            <v>RESS</v>
          </cell>
          <cell r="D517" t="str">
            <v>Verpleeghuis 't Gasthuis</v>
          </cell>
          <cell r="E517" t="str">
            <v>Verpleeghuis 't Gasthuis</v>
          </cell>
          <cell r="F517" t="str">
            <v>MIDDELBURG</v>
          </cell>
          <cell r="G517" t="str">
            <v>0118-670700</v>
          </cell>
          <cell r="H517">
            <v>3250</v>
          </cell>
          <cell r="I517">
            <v>0</v>
          </cell>
          <cell r="J517">
            <v>0</v>
          </cell>
          <cell r="K517">
            <v>38353</v>
          </cell>
          <cell r="L517">
            <v>38718</v>
          </cell>
        </row>
        <row r="518">
          <cell r="B518">
            <v>5495</v>
          </cell>
          <cell r="C518" t="str">
            <v>PHEN</v>
          </cell>
          <cell r="D518" t="str">
            <v>Verpleeghuis Lauwershof</v>
          </cell>
          <cell r="E518" t="str">
            <v>Stichting Verpleeghuis Lauwershof</v>
          </cell>
          <cell r="F518" t="str">
            <v>OUDORP NH</v>
          </cell>
          <cell r="G518" t="str">
            <v>072-5198198</v>
          </cell>
          <cell r="H518">
            <v>3120</v>
          </cell>
          <cell r="I518">
            <v>0</v>
          </cell>
          <cell r="J518">
            <v>0</v>
          </cell>
          <cell r="K518">
            <v>38353</v>
          </cell>
        </row>
        <row r="519">
          <cell r="B519">
            <v>5525</v>
          </cell>
          <cell r="C519" t="str">
            <v>ISCS</v>
          </cell>
          <cell r="D519" t="str">
            <v>Verpleeghuis Breede Vliet</v>
          </cell>
          <cell r="E519" t="str">
            <v>Verpleeghuis Breede Vliet</v>
          </cell>
          <cell r="F519" t="str">
            <v>HOOGVLIET ROTTERDAM</v>
          </cell>
          <cell r="G519" t="str">
            <v>010-4383344</v>
          </cell>
          <cell r="H519">
            <v>3210</v>
          </cell>
          <cell r="I519">
            <v>0</v>
          </cell>
          <cell r="J519">
            <v>0</v>
          </cell>
          <cell r="K519">
            <v>38353</v>
          </cell>
        </row>
        <row r="520">
          <cell r="B520">
            <v>5580</v>
          </cell>
          <cell r="C520" t="str">
            <v>JSTR</v>
          </cell>
          <cell r="D520" t="str">
            <v>Verpleeghuis Slingedael</v>
          </cell>
          <cell r="E520" t="str">
            <v>P.S.C.O.</v>
          </cell>
          <cell r="F520" t="str">
            <v>ROTTERDAM</v>
          </cell>
          <cell r="G520" t="str">
            <v>010-2931555</v>
          </cell>
          <cell r="H520">
            <v>3210</v>
          </cell>
          <cell r="I520">
            <v>0</v>
          </cell>
          <cell r="J520">
            <v>0</v>
          </cell>
          <cell r="K520">
            <v>38353</v>
          </cell>
        </row>
        <row r="521">
          <cell r="B521">
            <v>5590</v>
          </cell>
          <cell r="C521" t="str">
            <v>RKLR</v>
          </cell>
          <cell r="D521" t="str">
            <v>Verpleeghuis Sonneburgh, locatie Groene Kruisweg</v>
          </cell>
          <cell r="E521" t="str">
            <v>Verpleeghuis Sonneburgh locatie Groene Kruisweg</v>
          </cell>
          <cell r="F521" t="str">
            <v>ROTTERDAM</v>
          </cell>
          <cell r="H521">
            <v>3210</v>
          </cell>
          <cell r="I521">
            <v>0</v>
          </cell>
          <cell r="J521">
            <v>0</v>
          </cell>
          <cell r="K521">
            <v>38353</v>
          </cell>
          <cell r="L521">
            <v>38718</v>
          </cell>
        </row>
        <row r="522">
          <cell r="B522">
            <v>5600</v>
          </cell>
          <cell r="C522" t="str">
            <v>RTOR</v>
          </cell>
          <cell r="D522" t="str">
            <v>Verpleeghuis Pni‰l</v>
          </cell>
          <cell r="E522" t="str">
            <v>Verpleeghuis Pni‰l</v>
          </cell>
          <cell r="F522" t="str">
            <v>ROTTERDAM</v>
          </cell>
          <cell r="G522" t="str">
            <v>010-4526055</v>
          </cell>
          <cell r="H522">
            <v>3210</v>
          </cell>
          <cell r="I522">
            <v>0</v>
          </cell>
          <cell r="J522">
            <v>0</v>
          </cell>
          <cell r="K522">
            <v>38353</v>
          </cell>
        </row>
        <row r="523">
          <cell r="B523">
            <v>5670</v>
          </cell>
          <cell r="C523" t="str">
            <v>RSOS</v>
          </cell>
          <cell r="D523" t="str">
            <v>Rheumaverpleeghuis</v>
          </cell>
          <cell r="E523" t="str">
            <v>Stichting Rheumaverpleeghuis centrum voor reuma en revalidatie</v>
          </cell>
          <cell r="F523" t="str">
            <v>ROTTERDAM</v>
          </cell>
          <cell r="G523" t="str">
            <v>010-2781278</v>
          </cell>
          <cell r="H523">
            <v>3210</v>
          </cell>
          <cell r="I523">
            <v>0</v>
          </cell>
          <cell r="J523">
            <v>0</v>
          </cell>
          <cell r="K523">
            <v>38353</v>
          </cell>
        </row>
        <row r="524">
          <cell r="B524">
            <v>5712</v>
          </cell>
          <cell r="C524" t="str">
            <v>RSOS</v>
          </cell>
          <cell r="D524" t="str">
            <v>Verpleeghuis Waerthove</v>
          </cell>
          <cell r="E524" t="str">
            <v>Verpleeghuis Waerthove</v>
          </cell>
          <cell r="F524" t="str">
            <v>SLIEDRECHT</v>
          </cell>
          <cell r="G524" t="str">
            <v>0184-412033</v>
          </cell>
          <cell r="H524">
            <v>3240</v>
          </cell>
          <cell r="I524">
            <v>0</v>
          </cell>
          <cell r="J524">
            <v>0</v>
          </cell>
          <cell r="K524">
            <v>38353</v>
          </cell>
        </row>
        <row r="525">
          <cell r="B525">
            <v>5721</v>
          </cell>
          <cell r="C525" t="str">
            <v>CBLN</v>
          </cell>
          <cell r="D525" t="str">
            <v>Verpleeghuis De Samaritaan</v>
          </cell>
          <cell r="E525" t="str">
            <v>Stichting Hervormd Diaconaal Verpleeghuis De Samaritaan</v>
          </cell>
          <cell r="F525" t="str">
            <v>SOMMELSDIJK</v>
          </cell>
          <cell r="G525" t="str">
            <v>0187-488200</v>
          </cell>
          <cell r="H525">
            <v>3230</v>
          </cell>
          <cell r="I525">
            <v>0</v>
          </cell>
          <cell r="J525">
            <v>0</v>
          </cell>
          <cell r="K525">
            <v>38353</v>
          </cell>
          <cell r="L525">
            <v>38718</v>
          </cell>
        </row>
        <row r="526">
          <cell r="B526">
            <v>5745</v>
          </cell>
          <cell r="C526" t="str">
            <v>RESS</v>
          </cell>
          <cell r="D526" t="str">
            <v>Verpleeghuis Ter Schorre</v>
          </cell>
          <cell r="E526" t="str">
            <v>Verpleeghuis Ter Schorre</v>
          </cell>
          <cell r="F526" t="str">
            <v>TERNEUZEN</v>
          </cell>
          <cell r="G526" t="str">
            <v>0118-636600</v>
          </cell>
          <cell r="H526">
            <v>3250</v>
          </cell>
          <cell r="I526">
            <v>0</v>
          </cell>
          <cell r="J526">
            <v>0</v>
          </cell>
          <cell r="K526">
            <v>38353</v>
          </cell>
          <cell r="L526">
            <v>38718</v>
          </cell>
        </row>
        <row r="527">
          <cell r="B527">
            <v>5790</v>
          </cell>
          <cell r="C527" t="str">
            <v>ISCS</v>
          </cell>
          <cell r="D527" t="str">
            <v>Het Zonnehuis-Doorn</v>
          </cell>
          <cell r="E527" t="str">
            <v>Stichting Quarijn (Het Zonnehuis-Doorn)</v>
          </cell>
          <cell r="F527" t="str">
            <v>DOORN</v>
          </cell>
          <cell r="G527" t="str">
            <v>0343-414541</v>
          </cell>
          <cell r="H527">
            <v>3090</v>
          </cell>
          <cell r="I527">
            <v>0</v>
          </cell>
          <cell r="J527">
            <v>0</v>
          </cell>
          <cell r="K527">
            <v>38353</v>
          </cell>
        </row>
        <row r="528">
          <cell r="B528">
            <v>5870</v>
          </cell>
          <cell r="C528" t="str">
            <v>JFLT</v>
          </cell>
          <cell r="D528" t="str">
            <v>Verpleeghuis Sint Vincentiushuis</v>
          </cell>
          <cell r="E528" t="str">
            <v>Vincent van Gogh Instituut</v>
          </cell>
          <cell r="F528" t="str">
            <v>VENRAY</v>
          </cell>
          <cell r="G528" t="str">
            <v>0478-527549</v>
          </cell>
          <cell r="H528">
            <v>3300</v>
          </cell>
          <cell r="I528">
            <v>0</v>
          </cell>
          <cell r="J528">
            <v>0</v>
          </cell>
          <cell r="K528">
            <v>38353</v>
          </cell>
        </row>
        <row r="529">
          <cell r="B529">
            <v>5895</v>
          </cell>
          <cell r="C529" t="str">
            <v>FPOL</v>
          </cell>
          <cell r="D529" t="str">
            <v>Verpleeghuis Eikendonk</v>
          </cell>
          <cell r="E529" t="str">
            <v>Protestantse Stichting Verpleeghuis Eikendonk</v>
          </cell>
          <cell r="F529" t="str">
            <v>WAALWIJK</v>
          </cell>
          <cell r="G529" t="str">
            <v>0416-337965</v>
          </cell>
          <cell r="H529">
            <v>3270</v>
          </cell>
          <cell r="I529">
            <v>0</v>
          </cell>
          <cell r="J529">
            <v>0</v>
          </cell>
          <cell r="K529">
            <v>38353</v>
          </cell>
        </row>
        <row r="530">
          <cell r="B530">
            <v>5900</v>
          </cell>
          <cell r="C530" t="str">
            <v>AWEK</v>
          </cell>
          <cell r="D530" t="str">
            <v>Verpleeghuis Dorestad</v>
          </cell>
          <cell r="E530" t="str">
            <v>Verpleeghuis Dorestad</v>
          </cell>
          <cell r="F530" t="str">
            <v>'S-GRAVENHAGE</v>
          </cell>
          <cell r="G530" t="str">
            <v>070-3917070</v>
          </cell>
          <cell r="H530">
            <v>3180</v>
          </cell>
          <cell r="I530">
            <v>0</v>
          </cell>
          <cell r="J530">
            <v>0</v>
          </cell>
          <cell r="K530">
            <v>38353</v>
          </cell>
        </row>
        <row r="531">
          <cell r="B531">
            <v>6110</v>
          </cell>
          <cell r="C531" t="str">
            <v>AWEK</v>
          </cell>
          <cell r="D531" t="str">
            <v>Verpleeghuis Zevenaar</v>
          </cell>
          <cell r="E531" t="str">
            <v>Verpleeghuis Zevenaar</v>
          </cell>
          <cell r="F531" t="str">
            <v>ZEVENAAR</v>
          </cell>
          <cell r="G531" t="str">
            <v>0316-599999</v>
          </cell>
          <cell r="H531">
            <v>3070</v>
          </cell>
          <cell r="I531">
            <v>0</v>
          </cell>
          <cell r="J531">
            <v>0</v>
          </cell>
          <cell r="K531">
            <v>38353</v>
          </cell>
        </row>
        <row r="532">
          <cell r="B532">
            <v>6420</v>
          </cell>
          <cell r="C532" t="str">
            <v>EWAS</v>
          </cell>
          <cell r="D532" t="str">
            <v>Verpleeghuis Bruggerbosch</v>
          </cell>
          <cell r="E532" t="str">
            <v>Stichting Bruggerbosch</v>
          </cell>
          <cell r="F532" t="str">
            <v>ENSCHEDE</v>
          </cell>
          <cell r="G532" t="str">
            <v>053-4612535</v>
          </cell>
          <cell r="H532">
            <v>3050</v>
          </cell>
          <cell r="I532">
            <v>0</v>
          </cell>
          <cell r="J532">
            <v>0</v>
          </cell>
          <cell r="K532">
            <v>38353</v>
          </cell>
        </row>
        <row r="533">
          <cell r="B533">
            <v>6450</v>
          </cell>
          <cell r="C533" t="str">
            <v>LDYK</v>
          </cell>
          <cell r="D533" t="str">
            <v>Verpleeghuis De Buitenhof</v>
          </cell>
          <cell r="E533" t="str">
            <v>Verpleeghuis De Buitenhof</v>
          </cell>
          <cell r="F533" t="str">
            <v>AMSTERDAM</v>
          </cell>
          <cell r="G533" t="str">
            <v>020-6677075</v>
          </cell>
          <cell r="H533">
            <v>3150</v>
          </cell>
          <cell r="I533">
            <v>0</v>
          </cell>
          <cell r="J533">
            <v>0</v>
          </cell>
          <cell r="K533">
            <v>38353</v>
          </cell>
          <cell r="L533">
            <v>38718</v>
          </cell>
        </row>
        <row r="534">
          <cell r="B534">
            <v>6533</v>
          </cell>
          <cell r="C534" t="str">
            <v>PHEN</v>
          </cell>
          <cell r="D534" t="str">
            <v>Verpleeghuis De Meent</v>
          </cell>
          <cell r="E534" t="str">
            <v>Stichting IntraZorg plus</v>
          </cell>
          <cell r="F534" t="str">
            <v>VEENENDAAL</v>
          </cell>
          <cell r="G534" t="str">
            <v>0318-584444</v>
          </cell>
          <cell r="H534">
            <v>3090</v>
          </cell>
          <cell r="I534">
            <v>0</v>
          </cell>
          <cell r="J534">
            <v>0</v>
          </cell>
          <cell r="K534">
            <v>38353</v>
          </cell>
          <cell r="L534">
            <v>39083</v>
          </cell>
        </row>
        <row r="535">
          <cell r="B535">
            <v>6750</v>
          </cell>
          <cell r="C535" t="str">
            <v>MNIS</v>
          </cell>
          <cell r="D535" t="str">
            <v>Novel, lokatie Wendhorst</v>
          </cell>
          <cell r="E535" t="str">
            <v>Novel, zorg &amp; wonen</v>
          </cell>
          <cell r="F535" t="str">
            <v>HEERDE</v>
          </cell>
          <cell r="G535" t="str">
            <v>0578-668300</v>
          </cell>
          <cell r="H535">
            <v>3060</v>
          </cell>
          <cell r="I535">
            <v>0</v>
          </cell>
          <cell r="J535">
            <v>0</v>
          </cell>
          <cell r="K535">
            <v>38353</v>
          </cell>
        </row>
        <row r="536">
          <cell r="B536">
            <v>6860</v>
          </cell>
          <cell r="C536" t="str">
            <v>RTOR</v>
          </cell>
          <cell r="D536" t="str">
            <v>Verpleeghuis Den Koogh</v>
          </cell>
          <cell r="E536" t="str">
            <v>Verpleeghuis Den Koogh</v>
          </cell>
          <cell r="F536" t="str">
            <v>DEN HELDER</v>
          </cell>
          <cell r="G536" t="str">
            <v>0223-621841</v>
          </cell>
          <cell r="H536">
            <v>3120</v>
          </cell>
          <cell r="I536">
            <v>0</v>
          </cell>
          <cell r="J536">
            <v>0</v>
          </cell>
          <cell r="K536">
            <v>38353</v>
          </cell>
          <cell r="L536">
            <v>39083</v>
          </cell>
        </row>
        <row r="537">
          <cell r="B537">
            <v>6920</v>
          </cell>
          <cell r="C537" t="str">
            <v>MSTN</v>
          </cell>
          <cell r="D537" t="str">
            <v>Verpleeghuis Salem</v>
          </cell>
          <cell r="E537" t="str">
            <v>Stichting Verpleeghuis Salem</v>
          </cell>
          <cell r="F537" t="str">
            <v>RIDDERKERK</v>
          </cell>
          <cell r="G537" t="str">
            <v>0180-452152</v>
          </cell>
          <cell r="H537">
            <v>3230</v>
          </cell>
          <cell r="I537">
            <v>0</v>
          </cell>
          <cell r="J537">
            <v>0</v>
          </cell>
          <cell r="K537">
            <v>38353</v>
          </cell>
        </row>
        <row r="538">
          <cell r="B538">
            <v>6950</v>
          </cell>
          <cell r="C538" t="str">
            <v>JSTR</v>
          </cell>
          <cell r="D538" t="str">
            <v>Verpleeghuis Aleida Kramer</v>
          </cell>
          <cell r="E538" t="str">
            <v>Zorgcentrum Aleida Kramer</v>
          </cell>
          <cell r="F538" t="str">
            <v>COEVORDEN</v>
          </cell>
          <cell r="G538" t="str">
            <v>0524-512444</v>
          </cell>
          <cell r="H538">
            <v>3030</v>
          </cell>
          <cell r="I538">
            <v>0</v>
          </cell>
          <cell r="J538">
            <v>0</v>
          </cell>
          <cell r="K538">
            <v>38353</v>
          </cell>
        </row>
        <row r="539">
          <cell r="B539">
            <v>7030</v>
          </cell>
          <cell r="C539" t="str">
            <v>MSTN</v>
          </cell>
          <cell r="D539" t="str">
            <v>Verpleeghuis Bergweide</v>
          </cell>
          <cell r="E539" t="str">
            <v>Stichting Verpleeghuis Bergweide</v>
          </cell>
          <cell r="F539" t="str">
            <v>HEERLEN</v>
          </cell>
          <cell r="G539" t="str">
            <v>045-5741515</v>
          </cell>
          <cell r="H539">
            <v>3310</v>
          </cell>
          <cell r="I539">
            <v>0</v>
          </cell>
          <cell r="J539">
            <v>0</v>
          </cell>
          <cell r="K539">
            <v>38353</v>
          </cell>
        </row>
        <row r="540">
          <cell r="B540">
            <v>7040</v>
          </cell>
          <cell r="C540" t="str">
            <v>RTOR</v>
          </cell>
          <cell r="D540" t="str">
            <v>Verpleeghuis De Voord</v>
          </cell>
          <cell r="E540" t="str">
            <v>Stichting Algemeen Protestants-Christelijk Diaconaal Verpleeghuis Noord-West Veluwe</v>
          </cell>
          <cell r="F540" t="str">
            <v>ELBURG</v>
          </cell>
          <cell r="G540" t="str">
            <v>0525-680402</v>
          </cell>
          <cell r="H540">
            <v>3040</v>
          </cell>
          <cell r="I540">
            <v>0</v>
          </cell>
          <cell r="J540">
            <v>0</v>
          </cell>
          <cell r="K540">
            <v>38353</v>
          </cell>
          <cell r="L540">
            <v>38718</v>
          </cell>
        </row>
        <row r="541">
          <cell r="B541">
            <v>7060</v>
          </cell>
          <cell r="C541" t="str">
            <v>JSTR</v>
          </cell>
          <cell r="D541" t="str">
            <v>Verpleeghuis Binnenhaeghe</v>
          </cell>
          <cell r="E541" t="str">
            <v>Zorggroep Almere</v>
          </cell>
          <cell r="F541" t="str">
            <v>ALMERE</v>
          </cell>
          <cell r="G541" t="str">
            <v>036-5496812</v>
          </cell>
          <cell r="H541">
            <v>3110</v>
          </cell>
          <cell r="I541">
            <v>0</v>
          </cell>
          <cell r="J541">
            <v>0</v>
          </cell>
          <cell r="K541">
            <v>38353</v>
          </cell>
        </row>
        <row r="542">
          <cell r="B542">
            <v>7080</v>
          </cell>
          <cell r="C542" t="str">
            <v>JFLT</v>
          </cell>
          <cell r="D542" t="str">
            <v>Verpleeghuis Daelhoven</v>
          </cell>
          <cell r="E542" t="str">
            <v>Verpleeghuis Daelhoven</v>
          </cell>
          <cell r="F542" t="str">
            <v>SOEST</v>
          </cell>
          <cell r="H542">
            <v>3090</v>
          </cell>
          <cell r="I542">
            <v>0</v>
          </cell>
          <cell r="J542">
            <v>0</v>
          </cell>
          <cell r="K542">
            <v>38353</v>
          </cell>
          <cell r="L542">
            <v>39083</v>
          </cell>
        </row>
        <row r="543">
          <cell r="B543">
            <v>7100</v>
          </cell>
          <cell r="C543" t="str">
            <v>PHEN</v>
          </cell>
          <cell r="D543" t="str">
            <v>Leendert Mees Verpleeghuis</v>
          </cell>
          <cell r="E543" t="str">
            <v>Leendert Mees Verpleeghuis</v>
          </cell>
          <cell r="F543" t="str">
            <v>ZEIST</v>
          </cell>
          <cell r="H543">
            <v>3090</v>
          </cell>
          <cell r="I543">
            <v>0</v>
          </cell>
          <cell r="J543">
            <v>0</v>
          </cell>
          <cell r="K543">
            <v>38353</v>
          </cell>
        </row>
        <row r="544">
          <cell r="B544">
            <v>7110</v>
          </cell>
          <cell r="C544" t="str">
            <v>GKOK</v>
          </cell>
          <cell r="D544" t="str">
            <v>Gooizicht, christelijk verpleeghuis</v>
          </cell>
          <cell r="E544" t="str">
            <v>Stichting Gooizicht, christelijk verpleeghuis</v>
          </cell>
          <cell r="F544" t="str">
            <v>HILVERSUM</v>
          </cell>
          <cell r="G544" t="str">
            <v>035-6256411</v>
          </cell>
          <cell r="H544">
            <v>3110</v>
          </cell>
          <cell r="I544">
            <v>0</v>
          </cell>
          <cell r="J544">
            <v>0</v>
          </cell>
          <cell r="K544">
            <v>38353</v>
          </cell>
        </row>
        <row r="545">
          <cell r="B545">
            <v>7160</v>
          </cell>
          <cell r="C545" t="str">
            <v>LFRN</v>
          </cell>
          <cell r="D545" t="str">
            <v>Verpleeghuis Norschoten</v>
          </cell>
          <cell r="E545" t="str">
            <v>Stichting Christelijk Verpleeghuis Barneveld</v>
          </cell>
          <cell r="F545" t="str">
            <v>BARNEVELD</v>
          </cell>
          <cell r="H545">
            <v>3070</v>
          </cell>
          <cell r="I545">
            <v>0</v>
          </cell>
          <cell r="J545">
            <v>0</v>
          </cell>
          <cell r="K545">
            <v>38353</v>
          </cell>
        </row>
        <row r="546">
          <cell r="B546">
            <v>7210</v>
          </cell>
          <cell r="C546" t="str">
            <v>AWEK</v>
          </cell>
          <cell r="D546" t="str">
            <v>Verpleeghuis De Hoven</v>
          </cell>
          <cell r="E546" t="str">
            <v>Stichting Prot.Chr.Verpleeghuis De Hoven (Opella)</v>
          </cell>
          <cell r="F546" t="str">
            <v>BENNEKOM</v>
          </cell>
          <cell r="G546" t="str">
            <v>0318-492115</v>
          </cell>
          <cell r="H546">
            <v>3070</v>
          </cell>
          <cell r="I546">
            <v>0</v>
          </cell>
          <cell r="J546">
            <v>0</v>
          </cell>
          <cell r="K546">
            <v>38353</v>
          </cell>
          <cell r="L546">
            <v>38718</v>
          </cell>
        </row>
        <row r="547">
          <cell r="B547">
            <v>8036</v>
          </cell>
          <cell r="C547" t="str">
            <v>JFLT</v>
          </cell>
          <cell r="D547" t="str">
            <v>Zorggroep Noord-Limburg</v>
          </cell>
          <cell r="E547" t="str">
            <v>Zorggroep Noord-Limburg</v>
          </cell>
          <cell r="F547" t="str">
            <v>VENLO</v>
          </cell>
          <cell r="G547" t="str">
            <v>077-3559555</v>
          </cell>
          <cell r="H547">
            <v>3300</v>
          </cell>
          <cell r="I547">
            <v>0</v>
          </cell>
          <cell r="J547">
            <v>0</v>
          </cell>
          <cell r="K547">
            <v>38353</v>
          </cell>
          <cell r="L547">
            <v>38718</v>
          </cell>
        </row>
        <row r="548">
          <cell r="B548">
            <v>8051</v>
          </cell>
          <cell r="C548" t="str">
            <v>PERP</v>
          </cell>
          <cell r="D548" t="str">
            <v>ZuidOostZorg (Stellinghaven)</v>
          </cell>
          <cell r="E548" t="str">
            <v>Stichting ZuidOostZorg (Stellinghaven)</v>
          </cell>
          <cell r="F548" t="str">
            <v>OOSTERWOLDE FR</v>
          </cell>
          <cell r="G548" t="str">
            <v>0512-571800</v>
          </cell>
          <cell r="H548">
            <v>3020</v>
          </cell>
          <cell r="I548">
            <v>0</v>
          </cell>
          <cell r="J548">
            <v>0</v>
          </cell>
          <cell r="K548">
            <v>38353</v>
          </cell>
          <cell r="L548">
            <v>38718</v>
          </cell>
        </row>
        <row r="549">
          <cell r="B549">
            <v>8055</v>
          </cell>
          <cell r="C549" t="str">
            <v>ZKAN</v>
          </cell>
          <cell r="D549" t="str">
            <v>Zorgvoorzieningen Talma Sionsberg</v>
          </cell>
          <cell r="E549" t="str">
            <v>Stichting Christelijke Zorgvoorzieningen Talma Sionsberg</v>
          </cell>
          <cell r="F549" t="str">
            <v>VEENWOUDEN</v>
          </cell>
          <cell r="G549" t="str">
            <v>0511-479700</v>
          </cell>
          <cell r="H549">
            <v>3020</v>
          </cell>
          <cell r="I549">
            <v>0</v>
          </cell>
          <cell r="J549">
            <v>0</v>
          </cell>
          <cell r="K549">
            <v>38353</v>
          </cell>
        </row>
        <row r="550">
          <cell r="B550">
            <v>3301</v>
          </cell>
          <cell r="C550" t="str">
            <v>RESS</v>
          </cell>
          <cell r="D550" t="str">
            <v>Thuiszorg Nederland regio Haaglanden</v>
          </cell>
          <cell r="E550" t="str">
            <v>Stichting Thuiszorg Nederland</v>
          </cell>
          <cell r="F550" t="str">
            <v>ZOETERMEER</v>
          </cell>
          <cell r="G550" t="str">
            <v>079-3418441</v>
          </cell>
          <cell r="H550">
            <v>3180</v>
          </cell>
          <cell r="I550">
            <v>0</v>
          </cell>
          <cell r="J550">
            <v>0</v>
          </cell>
          <cell r="K550">
            <v>38353</v>
          </cell>
        </row>
        <row r="551">
          <cell r="B551">
            <v>3302</v>
          </cell>
          <cell r="C551" t="str">
            <v>CCEN</v>
          </cell>
          <cell r="D551" t="str">
            <v>SamenZorg-Thuiszorg</v>
          </cell>
          <cell r="E551" t="str">
            <v>SamenZorg-Thuiszorg</v>
          </cell>
          <cell r="F551" t="str">
            <v>LEEUWARDEN</v>
          </cell>
          <cell r="H551">
            <v>3020</v>
          </cell>
          <cell r="I551">
            <v>0</v>
          </cell>
          <cell r="J551">
            <v>0</v>
          </cell>
          <cell r="K551">
            <v>38353</v>
          </cell>
        </row>
        <row r="552">
          <cell r="B552">
            <v>3303</v>
          </cell>
          <cell r="C552" t="str">
            <v>EWAS</v>
          </cell>
          <cell r="D552" t="str">
            <v>Beeuwkes Thuiszorg</v>
          </cell>
          <cell r="E552" t="str">
            <v>Stichting Beeuwkes Thuiszorg</v>
          </cell>
          <cell r="F552" t="str">
            <v>EDE GLD</v>
          </cell>
          <cell r="G552" t="str">
            <v>0318-655064</v>
          </cell>
          <cell r="H552">
            <v>3070</v>
          </cell>
          <cell r="I552">
            <v>0</v>
          </cell>
          <cell r="J552">
            <v>0</v>
          </cell>
          <cell r="K552">
            <v>38353</v>
          </cell>
        </row>
        <row r="553">
          <cell r="B553">
            <v>3304</v>
          </cell>
          <cell r="C553" t="str">
            <v>CCEN</v>
          </cell>
          <cell r="D553" t="str">
            <v>Zorggarant Thuiszorg, Friesland</v>
          </cell>
          <cell r="E553" t="str">
            <v>Zorggarant Thuiszorg, Friesland</v>
          </cell>
          <cell r="F553" t="str">
            <v>HEERENVEEN</v>
          </cell>
          <cell r="G553" t="str">
            <v>0513-654422</v>
          </cell>
          <cell r="H553">
            <v>3020</v>
          </cell>
          <cell r="I553">
            <v>0</v>
          </cell>
          <cell r="J553">
            <v>0</v>
          </cell>
          <cell r="K553">
            <v>38353</v>
          </cell>
        </row>
        <row r="554">
          <cell r="B554">
            <v>3305</v>
          </cell>
          <cell r="C554" t="str">
            <v>RTOR</v>
          </cell>
          <cell r="D554" t="str">
            <v>*Stichting Kruiszorg</v>
          </cell>
          <cell r="E554" t="str">
            <v>Stichting Kruiszorg</v>
          </cell>
          <cell r="F554" t="str">
            <v>ROTTERDAM</v>
          </cell>
          <cell r="G554" t="str">
            <v>010-2134328</v>
          </cell>
          <cell r="H554">
            <v>3210</v>
          </cell>
          <cell r="I554">
            <v>0</v>
          </cell>
          <cell r="J554">
            <v>0</v>
          </cell>
          <cell r="K554">
            <v>38353</v>
          </cell>
        </row>
        <row r="555">
          <cell r="B555">
            <v>3306</v>
          </cell>
          <cell r="C555" t="str">
            <v>CCEN</v>
          </cell>
          <cell r="D555" t="str">
            <v>Huispitaal Thuiszorg</v>
          </cell>
          <cell r="E555" t="str">
            <v>Huispitaal Thuiszorg (Thebe Holding B.V.)</v>
          </cell>
          <cell r="F555" t="str">
            <v>OOSTERHOUT NB</v>
          </cell>
          <cell r="G555" t="str">
            <v>0162-447244</v>
          </cell>
          <cell r="H555">
            <v>3260</v>
          </cell>
          <cell r="I555">
            <v>0</v>
          </cell>
          <cell r="J555">
            <v>0</v>
          </cell>
          <cell r="K555">
            <v>38353</v>
          </cell>
        </row>
        <row r="556">
          <cell r="B556">
            <v>3307</v>
          </cell>
          <cell r="C556" t="str">
            <v>RTOR</v>
          </cell>
          <cell r="D556" t="str">
            <v>*Sevagram Thuiszorg (vh Susteren)</v>
          </cell>
          <cell r="E556" t="str">
            <v>Sevagram Thuiszorg</v>
          </cell>
          <cell r="F556" t="str">
            <v>HEERLEN</v>
          </cell>
          <cell r="G556" t="str">
            <v>045-5602803</v>
          </cell>
          <cell r="H556">
            <v>3300</v>
          </cell>
          <cell r="I556">
            <v>0</v>
          </cell>
          <cell r="J556">
            <v>0</v>
          </cell>
          <cell r="K556">
            <v>38353</v>
          </cell>
          <cell r="L556">
            <v>39083</v>
          </cell>
        </row>
        <row r="557">
          <cell r="B557">
            <v>3308</v>
          </cell>
          <cell r="C557" t="str">
            <v>FPOL</v>
          </cell>
          <cell r="D557" t="str">
            <v>650/ 8624 Gouwe Zorg Midden Holland</v>
          </cell>
          <cell r="E557" t="str">
            <v>Stichting Gouwe Zorg</v>
          </cell>
          <cell r="F557" t="str">
            <v>GOUDA</v>
          </cell>
          <cell r="G557" t="str">
            <v>0182-547020</v>
          </cell>
          <cell r="H557">
            <v>3200</v>
          </cell>
          <cell r="I557">
            <v>0</v>
          </cell>
          <cell r="J557">
            <v>0</v>
          </cell>
          <cell r="K557">
            <v>38353</v>
          </cell>
        </row>
        <row r="558">
          <cell r="B558">
            <v>3309</v>
          </cell>
          <cell r="C558" t="str">
            <v>CCEN</v>
          </cell>
          <cell r="D558" t="str">
            <v>Thuiszorgcentrum VDA</v>
          </cell>
          <cell r="E558" t="str">
            <v>Stichting Thuiszorgcentrum VDA</v>
          </cell>
          <cell r="F558" t="str">
            <v>VEGHEL</v>
          </cell>
          <cell r="G558" t="str">
            <v>0413-490010</v>
          </cell>
          <cell r="H558">
            <v>3280</v>
          </cell>
          <cell r="I558">
            <v>0</v>
          </cell>
          <cell r="J558">
            <v>0</v>
          </cell>
          <cell r="K558">
            <v>38353</v>
          </cell>
        </row>
        <row r="559">
          <cell r="B559">
            <v>3310</v>
          </cell>
          <cell r="C559" t="str">
            <v>RTOR</v>
          </cell>
          <cell r="D559" t="str">
            <v>* 650/3305 Hospital-ThuisZorg</v>
          </cell>
          <cell r="E559" t="str">
            <v>Stichting Hospital-Thuiszorg</v>
          </cell>
          <cell r="F559" t="str">
            <v>ROTTERDAM</v>
          </cell>
          <cell r="G559" t="str">
            <v>010-2826955</v>
          </cell>
          <cell r="H559">
            <v>3210</v>
          </cell>
          <cell r="I559">
            <v>0</v>
          </cell>
          <cell r="J559">
            <v>0</v>
          </cell>
          <cell r="K559">
            <v>38353</v>
          </cell>
          <cell r="L559">
            <v>39083</v>
          </cell>
        </row>
        <row r="560">
          <cell r="B560">
            <v>3311</v>
          </cell>
          <cell r="C560" t="str">
            <v>JSTR</v>
          </cell>
          <cell r="D560" t="str">
            <v>PartiCura, Zaanstreek/Waterland</v>
          </cell>
          <cell r="E560" t="str">
            <v>Stichting PartiCura</v>
          </cell>
          <cell r="F560" t="str">
            <v>PURMEREND</v>
          </cell>
          <cell r="G560" t="str">
            <v>0299-419330</v>
          </cell>
          <cell r="H560">
            <v>3140</v>
          </cell>
          <cell r="I560">
            <v>0</v>
          </cell>
          <cell r="J560">
            <v>0</v>
          </cell>
          <cell r="K560">
            <v>38353</v>
          </cell>
        </row>
        <row r="561">
          <cell r="B561">
            <v>3312</v>
          </cell>
          <cell r="C561" t="str">
            <v>NBON</v>
          </cell>
          <cell r="D561" t="str">
            <v>Stichting Aanvullende Thuiszorg Limburg</v>
          </cell>
          <cell r="E561" t="str">
            <v>STAT-Limburg</v>
          </cell>
          <cell r="F561" t="str">
            <v>NUTH</v>
          </cell>
          <cell r="G561" t="str">
            <v>045-5657590</v>
          </cell>
          <cell r="H561">
            <v>3310</v>
          </cell>
          <cell r="I561">
            <v>0</v>
          </cell>
          <cell r="J561">
            <v>0</v>
          </cell>
          <cell r="K561">
            <v>38353</v>
          </cell>
        </row>
        <row r="562">
          <cell r="B562">
            <v>3313</v>
          </cell>
          <cell r="C562" t="str">
            <v>GKOK</v>
          </cell>
          <cell r="D562" t="str">
            <v>Flexicare</v>
          </cell>
          <cell r="E562" t="str">
            <v>Stichting Flexicare</v>
          </cell>
          <cell r="F562" t="str">
            <v>NIEUWEGEIN</v>
          </cell>
          <cell r="G562" t="str">
            <v>030-2632799</v>
          </cell>
          <cell r="H562">
            <v>3090</v>
          </cell>
          <cell r="I562">
            <v>0</v>
          </cell>
          <cell r="J562">
            <v>0</v>
          </cell>
          <cell r="K562">
            <v>38353</v>
          </cell>
        </row>
        <row r="563">
          <cell r="B563">
            <v>3314</v>
          </cell>
          <cell r="C563" t="str">
            <v>ZKAN</v>
          </cell>
          <cell r="D563" t="str">
            <v>Thuiszorg Centrale Limburg</v>
          </cell>
          <cell r="E563" t="str">
            <v>Thuiszorg Centrale Limburg</v>
          </cell>
          <cell r="F563" t="str">
            <v>GELEEN</v>
          </cell>
          <cell r="G563" t="str">
            <v>046-4374963</v>
          </cell>
          <cell r="H563">
            <v>3310</v>
          </cell>
          <cell r="I563">
            <v>0</v>
          </cell>
          <cell r="J563">
            <v>0</v>
          </cell>
          <cell r="K563">
            <v>38353</v>
          </cell>
        </row>
        <row r="564">
          <cell r="B564">
            <v>3315</v>
          </cell>
          <cell r="C564" t="str">
            <v>MSTN</v>
          </cell>
          <cell r="D564" t="str">
            <v>ZorgBedrijf Nederland</v>
          </cell>
          <cell r="E564" t="str">
            <v>Stichting ZorgBedrijf Nederland</v>
          </cell>
          <cell r="F564" t="str">
            <v>ZWOLLE</v>
          </cell>
          <cell r="G564" t="str">
            <v>050-3175595</v>
          </cell>
          <cell r="H564">
            <v>3040</v>
          </cell>
          <cell r="I564">
            <v>0</v>
          </cell>
          <cell r="J564">
            <v>0</v>
          </cell>
          <cell r="K564">
            <v>38353</v>
          </cell>
        </row>
        <row r="565">
          <cell r="B565">
            <v>3316</v>
          </cell>
          <cell r="C565" t="str">
            <v>JSTR</v>
          </cell>
          <cell r="D565" t="str">
            <v>CombiZorg</v>
          </cell>
          <cell r="E565" t="str">
            <v>CombiZorg</v>
          </cell>
          <cell r="F565" t="str">
            <v>AMSTERDAM</v>
          </cell>
          <cell r="G565" t="str">
            <v>020-5712434</v>
          </cell>
          <cell r="H565">
            <v>3150</v>
          </cell>
          <cell r="I565">
            <v>0</v>
          </cell>
          <cell r="J565">
            <v>0</v>
          </cell>
          <cell r="K565">
            <v>38353</v>
          </cell>
        </row>
        <row r="566">
          <cell r="B566">
            <v>3317</v>
          </cell>
          <cell r="C566" t="str">
            <v>MSTN</v>
          </cell>
          <cell r="D566" t="str">
            <v>Curadomi</v>
          </cell>
          <cell r="E566" t="str">
            <v>Curadomi, organisatie voor thuiszorg</v>
          </cell>
          <cell r="F566" t="str">
            <v>VEENENDAAL</v>
          </cell>
          <cell r="G566" t="str">
            <v>0318-548265</v>
          </cell>
          <cell r="H566">
            <v>3090</v>
          </cell>
          <cell r="I566">
            <v>0</v>
          </cell>
          <cell r="J566">
            <v>0</v>
          </cell>
          <cell r="K566">
            <v>38353</v>
          </cell>
        </row>
        <row r="567">
          <cell r="B567">
            <v>3318</v>
          </cell>
          <cell r="C567" t="str">
            <v>JFLT</v>
          </cell>
          <cell r="D567" t="str">
            <v>PrivaZorg AWBZ.b.v.</v>
          </cell>
          <cell r="E567" t="str">
            <v>PrivaZorg AWBZ b.v.</v>
          </cell>
          <cell r="F567" t="str">
            <v>AMERSFOORT</v>
          </cell>
          <cell r="G567" t="str">
            <v>033-4556762</v>
          </cell>
          <cell r="H567">
            <v>3090</v>
          </cell>
          <cell r="I567">
            <v>0</v>
          </cell>
          <cell r="J567">
            <v>0</v>
          </cell>
          <cell r="K567">
            <v>38353</v>
          </cell>
        </row>
        <row r="568">
          <cell r="B568">
            <v>3319</v>
          </cell>
          <cell r="C568" t="str">
            <v>FPOL</v>
          </cell>
          <cell r="D568" t="str">
            <v>TZ Hollands Midden</v>
          </cell>
          <cell r="E568" t="str">
            <v>Thuiszorg Hollands Midden</v>
          </cell>
          <cell r="F568" t="str">
            <v>BERGAMBACHT</v>
          </cell>
          <cell r="G568" t="str">
            <v>0182-540218</v>
          </cell>
          <cell r="H568">
            <v>3200</v>
          </cell>
          <cell r="I568">
            <v>0</v>
          </cell>
          <cell r="J568">
            <v>0</v>
          </cell>
          <cell r="K568">
            <v>38353</v>
          </cell>
        </row>
        <row r="569">
          <cell r="B569">
            <v>3321</v>
          </cell>
          <cell r="C569" t="str">
            <v>MSTN</v>
          </cell>
          <cell r="D569" t="str">
            <v>Thuiszorg Service Utrecht</v>
          </cell>
          <cell r="E569" t="str">
            <v>Thuiszorg Service Utrecht</v>
          </cell>
          <cell r="F569" t="str">
            <v>UTRECHT</v>
          </cell>
          <cell r="H569">
            <v>3090</v>
          </cell>
          <cell r="I569">
            <v>0</v>
          </cell>
          <cell r="J569">
            <v>0</v>
          </cell>
          <cell r="K569">
            <v>38353</v>
          </cell>
        </row>
        <row r="570">
          <cell r="B570">
            <v>3323</v>
          </cell>
          <cell r="C570" t="str">
            <v>GKOK</v>
          </cell>
          <cell r="D570" t="str">
            <v>ZorgTransfer De Steeg</v>
          </cell>
          <cell r="E570" t="str">
            <v>Attent wonen welzijn zorg</v>
          </cell>
          <cell r="F570" t="str">
            <v>DE STEEG</v>
          </cell>
          <cell r="G570" t="str">
            <v>026-4955687</v>
          </cell>
          <cell r="H570">
            <v>3070</v>
          </cell>
          <cell r="I570">
            <v>0</v>
          </cell>
          <cell r="J570">
            <v>0</v>
          </cell>
          <cell r="K570">
            <v>38353</v>
          </cell>
        </row>
        <row r="571">
          <cell r="B571">
            <v>3324</v>
          </cell>
          <cell r="C571" t="str">
            <v>RESS</v>
          </cell>
          <cell r="D571" t="str">
            <v>*Thuiszorgbureau Total Care</v>
          </cell>
          <cell r="E571" t="str">
            <v>Total Care/Zorg voor u</v>
          </cell>
          <cell r="F571" t="str">
            <v>ALMERE</v>
          </cell>
          <cell r="G571" t="str">
            <v>036-8443904</v>
          </cell>
          <cell r="H571">
            <v>3110</v>
          </cell>
          <cell r="I571">
            <v>0</v>
          </cell>
          <cell r="J571">
            <v>0</v>
          </cell>
          <cell r="K571">
            <v>38353</v>
          </cell>
          <cell r="L571">
            <v>39448</v>
          </cell>
        </row>
        <row r="572">
          <cell r="B572">
            <v>3325</v>
          </cell>
          <cell r="C572" t="str">
            <v>NBON</v>
          </cell>
          <cell r="D572" t="str">
            <v>Dienstenwinkel</v>
          </cell>
          <cell r="E572" t="str">
            <v>Dienstenwinkel</v>
          </cell>
          <cell r="F572" t="str">
            <v>DEN HELDER</v>
          </cell>
          <cell r="G572" t="str">
            <v>0223-650123</v>
          </cell>
          <cell r="H572">
            <v>3120</v>
          </cell>
          <cell r="I572">
            <v>0</v>
          </cell>
          <cell r="J572">
            <v>0</v>
          </cell>
          <cell r="K572">
            <v>38353</v>
          </cell>
        </row>
        <row r="573">
          <cell r="B573">
            <v>3328</v>
          </cell>
          <cell r="C573" t="str">
            <v>JFLT</v>
          </cell>
          <cell r="D573" t="str">
            <v>SbT Kraam- &amp; Thuiszorg</v>
          </cell>
          <cell r="E573" t="str">
            <v>SbT Thuiszorg</v>
          </cell>
          <cell r="F573" t="str">
            <v>ALMELO</v>
          </cell>
          <cell r="G573" t="str">
            <v>0546-480888</v>
          </cell>
          <cell r="H573">
            <v>3050</v>
          </cell>
          <cell r="I573">
            <v>0</v>
          </cell>
          <cell r="J573">
            <v>0</v>
          </cell>
          <cell r="K573">
            <v>38353</v>
          </cell>
        </row>
        <row r="574">
          <cell r="B574">
            <v>3329</v>
          </cell>
          <cell r="C574" t="str">
            <v>RESS</v>
          </cell>
          <cell r="D574" t="str">
            <v>Thuiszorg H+B</v>
          </cell>
          <cell r="E574" t="str">
            <v>Stichting Thuiszorg H+B</v>
          </cell>
          <cell r="F574" t="str">
            <v>'S-GRAVENHAGE</v>
          </cell>
          <cell r="H574">
            <v>3180</v>
          </cell>
          <cell r="I574">
            <v>0</v>
          </cell>
          <cell r="J574">
            <v>0</v>
          </cell>
          <cell r="K574">
            <v>38353</v>
          </cell>
        </row>
        <row r="575">
          <cell r="B575">
            <v>3330</v>
          </cell>
          <cell r="C575" t="str">
            <v>RESS</v>
          </cell>
          <cell r="D575" t="str">
            <v>Thuiszorgorganisatie de Zorgverlener</v>
          </cell>
          <cell r="E575" t="str">
            <v>Thuiszorgorganisatie de Zorgverlener BV</v>
          </cell>
          <cell r="F575" t="str">
            <v>TILBURG</v>
          </cell>
          <cell r="G575" t="str">
            <v>013-5700833</v>
          </cell>
          <cell r="H575">
            <v>3270</v>
          </cell>
          <cell r="I575">
            <v>0</v>
          </cell>
          <cell r="J575">
            <v>0</v>
          </cell>
          <cell r="K575">
            <v>38353</v>
          </cell>
        </row>
        <row r="576">
          <cell r="B576">
            <v>3331</v>
          </cell>
          <cell r="C576" t="str">
            <v>EWAS</v>
          </cell>
          <cell r="D576" t="str">
            <v>E‚n op E‚n BV</v>
          </cell>
          <cell r="E576" t="str">
            <v>E‚n op E‚n BV</v>
          </cell>
          <cell r="F576" t="str">
            <v>SOEST</v>
          </cell>
          <cell r="G576" t="str">
            <v>035-5412016</v>
          </cell>
          <cell r="H576">
            <v>3090</v>
          </cell>
          <cell r="I576">
            <v>0</v>
          </cell>
          <cell r="J576">
            <v>0</v>
          </cell>
          <cell r="K576">
            <v>38353</v>
          </cell>
        </row>
        <row r="577">
          <cell r="B577">
            <v>3332</v>
          </cell>
          <cell r="C577" t="str">
            <v>GKOK</v>
          </cell>
          <cell r="D577" t="str">
            <v>Thuiszorg Diensten Centrale Drenthe</v>
          </cell>
          <cell r="E577" t="str">
            <v>Thuiszorg Diensten Centrale Steenwijk (TDC)</v>
          </cell>
          <cell r="F577" t="str">
            <v>STEENWIJK</v>
          </cell>
          <cell r="G577" t="str">
            <v>0521-533400</v>
          </cell>
          <cell r="H577">
            <v>3030</v>
          </cell>
          <cell r="I577">
            <v>0</v>
          </cell>
          <cell r="J577">
            <v>0</v>
          </cell>
          <cell r="K577">
            <v>38353</v>
          </cell>
        </row>
        <row r="578">
          <cell r="B578">
            <v>3333</v>
          </cell>
          <cell r="C578" t="str">
            <v>MSTN</v>
          </cell>
          <cell r="D578" t="str">
            <v>Thuiszorg WeidsUtrecht v.o.f.</v>
          </cell>
          <cell r="E578" t="str">
            <v>Thuiszorg WeidsUtrecht v.o.f.</v>
          </cell>
          <cell r="F578" t="str">
            <v>UTRECHT</v>
          </cell>
          <cell r="H578">
            <v>3090</v>
          </cell>
          <cell r="I578">
            <v>0</v>
          </cell>
          <cell r="J578">
            <v>0</v>
          </cell>
          <cell r="K578">
            <v>38353</v>
          </cell>
        </row>
        <row r="579">
          <cell r="B579">
            <v>3336</v>
          </cell>
          <cell r="C579" t="str">
            <v>ZKAN</v>
          </cell>
          <cell r="D579" t="str">
            <v>Centrale Organisatie Thuisverpleging Zuid Limburg</v>
          </cell>
          <cell r="E579" t="str">
            <v>Centrale Organisatie Thuisverpleging Zuid Limburg</v>
          </cell>
          <cell r="F579" t="str">
            <v>HOENSBROEK</v>
          </cell>
          <cell r="G579" t="str">
            <v>045-5735252</v>
          </cell>
          <cell r="H579">
            <v>3310</v>
          </cell>
          <cell r="I579">
            <v>0</v>
          </cell>
          <cell r="J579">
            <v>0</v>
          </cell>
          <cell r="K579">
            <v>38353</v>
          </cell>
        </row>
        <row r="580">
          <cell r="B580">
            <v>3337</v>
          </cell>
          <cell r="C580" t="str">
            <v>MSTN</v>
          </cell>
          <cell r="D580" t="str">
            <v>Stichting RAZ (De Horst)</v>
          </cell>
          <cell r="E580" t="str">
            <v>Stichting Residenti‰le en Ambulante Zorg (RAZ)</v>
          </cell>
          <cell r="F580" t="str">
            <v>HUIS TER HEIDE UT</v>
          </cell>
          <cell r="G580" t="str">
            <v>030-2108373</v>
          </cell>
          <cell r="H580">
            <v>3090</v>
          </cell>
          <cell r="I580">
            <v>0</v>
          </cell>
          <cell r="J580">
            <v>0</v>
          </cell>
          <cell r="K580">
            <v>38353</v>
          </cell>
        </row>
        <row r="581">
          <cell r="B581">
            <v>3338</v>
          </cell>
          <cell r="C581" t="str">
            <v>HVEN</v>
          </cell>
          <cell r="D581" t="str">
            <v>*Rijn Wiericke Zorg</v>
          </cell>
          <cell r="E581" t="str">
            <v>Rijn Wiericke Zorg</v>
          </cell>
          <cell r="F581" t="str">
            <v>BODEGRAVEN</v>
          </cell>
          <cell r="G581" t="str">
            <v>0172-613600</v>
          </cell>
          <cell r="H581">
            <v>3200</v>
          </cell>
          <cell r="I581">
            <v>0</v>
          </cell>
          <cell r="J581">
            <v>0</v>
          </cell>
          <cell r="K581">
            <v>38353</v>
          </cell>
        </row>
        <row r="582">
          <cell r="B582">
            <v>3339</v>
          </cell>
          <cell r="C582" t="str">
            <v>NBON</v>
          </cell>
          <cell r="D582" t="str">
            <v>Thuiszorg Orbis</v>
          </cell>
          <cell r="E582" t="str">
            <v>Thuiszorg Orbis medisch en zorgconcern</v>
          </cell>
          <cell r="F582" t="str">
            <v>SITTARD</v>
          </cell>
          <cell r="G582" t="str">
            <v>046-4597777</v>
          </cell>
          <cell r="H582">
            <v>3310</v>
          </cell>
          <cell r="I582">
            <v>0</v>
          </cell>
          <cell r="J582">
            <v>0</v>
          </cell>
          <cell r="K582">
            <v>38353</v>
          </cell>
          <cell r="L582">
            <v>39083</v>
          </cell>
        </row>
        <row r="583">
          <cell r="B583">
            <v>3340</v>
          </cell>
          <cell r="C583" t="str">
            <v>JSTR</v>
          </cell>
          <cell r="D583" t="str">
            <v>Thuiszorg Actie Zorg</v>
          </cell>
          <cell r="E583" t="str">
            <v>Actie Zorg</v>
          </cell>
          <cell r="F583" t="str">
            <v>ALKMAAR</v>
          </cell>
          <cell r="G583" t="str">
            <v>072-5400400</v>
          </cell>
          <cell r="H583">
            <v>3120</v>
          </cell>
          <cell r="I583">
            <v>0</v>
          </cell>
          <cell r="J583">
            <v>0</v>
          </cell>
          <cell r="K583">
            <v>38353</v>
          </cell>
        </row>
        <row r="584">
          <cell r="B584">
            <v>3341</v>
          </cell>
          <cell r="C584" t="str">
            <v>RTOR</v>
          </cell>
          <cell r="D584" t="str">
            <v>*Thuiszorg Stichting Huisvesting Verz.en Verpl.</v>
          </cell>
          <cell r="E584" t="str">
            <v>Hervormde Stichting voor Huisvesting, Verzorging en Verpleging</v>
          </cell>
          <cell r="F584" t="str">
            <v>AMSTERDAM</v>
          </cell>
          <cell r="G584" t="str">
            <v>020-3462111</v>
          </cell>
          <cell r="H584">
            <v>3150</v>
          </cell>
          <cell r="I584">
            <v>0</v>
          </cell>
          <cell r="J584">
            <v>0</v>
          </cell>
          <cell r="K584">
            <v>38353</v>
          </cell>
          <cell r="L584">
            <v>38718</v>
          </cell>
        </row>
        <row r="585">
          <cell r="B585">
            <v>3343</v>
          </cell>
          <cell r="C585" t="str">
            <v>GKOK</v>
          </cell>
          <cell r="D585" t="str">
            <v>Stichting DAT</v>
          </cell>
          <cell r="E585" t="str">
            <v>Stichting DAT</v>
          </cell>
          <cell r="F585" t="str">
            <v>ROOSENDAAL</v>
          </cell>
          <cell r="H585">
            <v>3260</v>
          </cell>
          <cell r="I585">
            <v>0</v>
          </cell>
          <cell r="J585">
            <v>0</v>
          </cell>
          <cell r="K585">
            <v>38353</v>
          </cell>
        </row>
        <row r="586">
          <cell r="B586">
            <v>3345</v>
          </cell>
          <cell r="C586" t="str">
            <v>NBON</v>
          </cell>
          <cell r="D586" t="str">
            <v>Thuiszorg Van Gool</v>
          </cell>
          <cell r="E586" t="str">
            <v>Stichting Van Gool Dienstverlening</v>
          </cell>
          <cell r="F586" t="str">
            <v>HAARLEM</v>
          </cell>
          <cell r="G586" t="str">
            <v>023-7511680</v>
          </cell>
          <cell r="H586">
            <v>3130</v>
          </cell>
          <cell r="I586">
            <v>0</v>
          </cell>
          <cell r="J586">
            <v>0</v>
          </cell>
          <cell r="K586">
            <v>38353</v>
          </cell>
        </row>
        <row r="587">
          <cell r="B587">
            <v>3348</v>
          </cell>
          <cell r="C587" t="str">
            <v>ZKAN</v>
          </cell>
          <cell r="D587" t="str">
            <v>DUO Caridad, Thuiszorg</v>
          </cell>
          <cell r="E587" t="str">
            <v>Stichting DUO Caridad, Thuiszorg</v>
          </cell>
          <cell r="F587" t="str">
            <v>AMSTERDAM</v>
          </cell>
          <cell r="G587" t="str">
            <v>020-4165997</v>
          </cell>
          <cell r="H587">
            <v>3150</v>
          </cell>
          <cell r="I587">
            <v>0</v>
          </cell>
          <cell r="J587">
            <v>0</v>
          </cell>
          <cell r="K587">
            <v>38353</v>
          </cell>
        </row>
        <row r="588">
          <cell r="B588">
            <v>3349</v>
          </cell>
          <cell r="C588" t="str">
            <v>MSTN</v>
          </cell>
          <cell r="D588" t="str">
            <v>Interzorg, Regulier B.V.</v>
          </cell>
          <cell r="E588" t="str">
            <v>Interzorg, Regulier B.V.</v>
          </cell>
          <cell r="F588" t="str">
            <v>ZEIST</v>
          </cell>
          <cell r="G588" t="str">
            <v>030-6916099</v>
          </cell>
          <cell r="H588">
            <v>3090</v>
          </cell>
          <cell r="I588">
            <v>0</v>
          </cell>
          <cell r="J588">
            <v>0</v>
          </cell>
          <cell r="K588">
            <v>38353</v>
          </cell>
        </row>
        <row r="589">
          <cell r="B589">
            <v>3350</v>
          </cell>
          <cell r="C589" t="str">
            <v>JFLT</v>
          </cell>
          <cell r="D589" t="str">
            <v>Attent-Thuiszorg</v>
          </cell>
          <cell r="E589" t="str">
            <v>Attent-Thuiszorg</v>
          </cell>
          <cell r="F589" t="str">
            <v>NIJVERDAL</v>
          </cell>
          <cell r="G589" t="str">
            <v>0548-626365</v>
          </cell>
          <cell r="H589">
            <v>3050</v>
          </cell>
          <cell r="I589">
            <v>0</v>
          </cell>
          <cell r="J589">
            <v>0</v>
          </cell>
          <cell r="K589">
            <v>38353</v>
          </cell>
        </row>
        <row r="590">
          <cell r="B590">
            <v>3351</v>
          </cell>
          <cell r="C590" t="str">
            <v>JSTR</v>
          </cell>
          <cell r="D590" t="str">
            <v>Parnassus Thuisverpleging</v>
          </cell>
          <cell r="E590" t="str">
            <v>Parnassus Thuisverpleging</v>
          </cell>
          <cell r="F590" t="str">
            <v>AMSTERDAM</v>
          </cell>
          <cell r="G590" t="str">
            <v>020-6720902</v>
          </cell>
          <cell r="H590">
            <v>3150</v>
          </cell>
          <cell r="I590">
            <v>0</v>
          </cell>
          <cell r="J590">
            <v>0</v>
          </cell>
          <cell r="K590">
            <v>38353</v>
          </cell>
        </row>
        <row r="591">
          <cell r="B591">
            <v>3352</v>
          </cell>
          <cell r="C591" t="str">
            <v>MSTN</v>
          </cell>
          <cell r="D591" t="str">
            <v>Het Zorgbureau Nederland</v>
          </cell>
          <cell r="E591" t="str">
            <v>Stichting Het Zorgbureau Nederland</v>
          </cell>
          <cell r="F591" t="str">
            <v>AMERSFOORT</v>
          </cell>
          <cell r="G591" t="str">
            <v>033-4652266</v>
          </cell>
          <cell r="H591">
            <v>3090</v>
          </cell>
          <cell r="I591">
            <v>0</v>
          </cell>
          <cell r="J591">
            <v>0</v>
          </cell>
          <cell r="K591">
            <v>38353</v>
          </cell>
        </row>
        <row r="592">
          <cell r="B592">
            <v>3353</v>
          </cell>
          <cell r="C592" t="str">
            <v>NBON</v>
          </cell>
          <cell r="D592" t="str">
            <v>Stichting Sara</v>
          </cell>
          <cell r="E592" t="str">
            <v>Stichting Sara</v>
          </cell>
          <cell r="F592" t="str">
            <v>AMSTERDAM</v>
          </cell>
          <cell r="G592" t="str">
            <v>020-4212277</v>
          </cell>
          <cell r="H592">
            <v>3150</v>
          </cell>
          <cell r="I592">
            <v>0</v>
          </cell>
          <cell r="J592">
            <v>0</v>
          </cell>
          <cell r="K592">
            <v>38353</v>
          </cell>
        </row>
        <row r="593">
          <cell r="B593">
            <v>3354</v>
          </cell>
          <cell r="C593" t="str">
            <v>CSTS</v>
          </cell>
          <cell r="D593" t="str">
            <v>Woonzorg Bevelanden</v>
          </cell>
          <cell r="E593" t="str">
            <v>Stichting Woonzorg Bevelanden</v>
          </cell>
          <cell r="F593" t="str">
            <v>GOES</v>
          </cell>
          <cell r="G593" t="str">
            <v>0113-218290</v>
          </cell>
          <cell r="H593">
            <v>3250</v>
          </cell>
          <cell r="I593">
            <v>0</v>
          </cell>
          <cell r="J593">
            <v>0</v>
          </cell>
          <cell r="K593">
            <v>38353</v>
          </cell>
          <cell r="L593">
            <v>39083</v>
          </cell>
        </row>
        <row r="594">
          <cell r="B594">
            <v>3355</v>
          </cell>
          <cell r="C594" t="str">
            <v>EWAS</v>
          </cell>
          <cell r="D594" t="str">
            <v>*Thuiszorg Totaal</v>
          </cell>
          <cell r="E594" t="str">
            <v>Stichting Thuiszorg Totaal</v>
          </cell>
          <cell r="F594" t="str">
            <v>GRONINGEN</v>
          </cell>
          <cell r="H594">
            <v>3010</v>
          </cell>
          <cell r="I594">
            <v>0</v>
          </cell>
          <cell r="J594">
            <v>0</v>
          </cell>
          <cell r="K594">
            <v>38353</v>
          </cell>
        </row>
        <row r="595">
          <cell r="B595">
            <v>3357</v>
          </cell>
          <cell r="C595" t="str">
            <v>EWAS</v>
          </cell>
          <cell r="D595" t="str">
            <v>VVT Thuiszorg - Kraamzorg regio Twente</v>
          </cell>
          <cell r="E595" t="str">
            <v>Stichting Verpleging Verzorging Thuis (VVT BV)</v>
          </cell>
          <cell r="F595" t="str">
            <v>OOTMARSUM</v>
          </cell>
          <cell r="H595">
            <v>3050</v>
          </cell>
          <cell r="I595">
            <v>0</v>
          </cell>
          <cell r="J595">
            <v>0</v>
          </cell>
          <cell r="K595">
            <v>38353</v>
          </cell>
        </row>
        <row r="596">
          <cell r="B596">
            <v>3358</v>
          </cell>
          <cell r="C596" t="str">
            <v>JFLT</v>
          </cell>
          <cell r="D596" t="str">
            <v>CaroCare Thuiszorg Twente</v>
          </cell>
          <cell r="E596" t="str">
            <v>CaroCare Thuiszorg Twente</v>
          </cell>
          <cell r="F596" t="str">
            <v>VROOMSHOOP</v>
          </cell>
          <cell r="H596">
            <v>3050</v>
          </cell>
          <cell r="I596">
            <v>0</v>
          </cell>
          <cell r="J596">
            <v>0</v>
          </cell>
          <cell r="K596">
            <v>38353</v>
          </cell>
        </row>
        <row r="597">
          <cell r="B597">
            <v>3359</v>
          </cell>
          <cell r="C597" t="str">
            <v>JFLT</v>
          </cell>
          <cell r="D597" t="str">
            <v>Thuiszorg op Maat</v>
          </cell>
          <cell r="E597" t="str">
            <v>Thuiszorg op Maat</v>
          </cell>
          <cell r="F597" t="str">
            <v>HEELSUM</v>
          </cell>
          <cell r="H597">
            <v>3070</v>
          </cell>
          <cell r="I597">
            <v>0</v>
          </cell>
          <cell r="J597">
            <v>0</v>
          </cell>
          <cell r="K597">
            <v>38353</v>
          </cell>
        </row>
        <row r="598">
          <cell r="B598">
            <v>3360</v>
          </cell>
          <cell r="C598" t="str">
            <v>CCEN</v>
          </cell>
          <cell r="D598" t="str">
            <v>Thuiszorgbureau Jacobs</v>
          </cell>
          <cell r="E598" t="str">
            <v>Thuiszorgbureau Jacobs</v>
          </cell>
          <cell r="F598" t="str">
            <v>APELDOORN</v>
          </cell>
          <cell r="H598">
            <v>3060</v>
          </cell>
          <cell r="I598">
            <v>0</v>
          </cell>
          <cell r="J598">
            <v>0</v>
          </cell>
          <cell r="K598">
            <v>38353</v>
          </cell>
        </row>
        <row r="599">
          <cell r="B599">
            <v>3361</v>
          </cell>
          <cell r="C599" t="str">
            <v>GKOK</v>
          </cell>
          <cell r="D599" t="str">
            <v>*Het Zorgbureau Twente</v>
          </cell>
          <cell r="E599" t="str">
            <v>Het Zorgbureau Twente</v>
          </cell>
          <cell r="F599" t="str">
            <v>HENGELO OV</v>
          </cell>
          <cell r="H599">
            <v>3050</v>
          </cell>
          <cell r="I599">
            <v>0</v>
          </cell>
          <cell r="J599">
            <v>0</v>
          </cell>
          <cell r="K599">
            <v>38353</v>
          </cell>
          <cell r="L599">
            <v>39083</v>
          </cell>
        </row>
        <row r="600">
          <cell r="B600">
            <v>3363</v>
          </cell>
          <cell r="C600" t="str">
            <v>ZKAN</v>
          </cell>
          <cell r="D600" t="str">
            <v>AristaCura Thuiszorg</v>
          </cell>
          <cell r="E600" t="str">
            <v>Stichting AristaCura Thuiszorg</v>
          </cell>
          <cell r="F600" t="str">
            <v>SITTARD</v>
          </cell>
          <cell r="G600" t="str">
            <v>046-4110505</v>
          </cell>
          <cell r="H600">
            <v>3310</v>
          </cell>
          <cell r="I600">
            <v>0</v>
          </cell>
          <cell r="J600">
            <v>0</v>
          </cell>
          <cell r="K600">
            <v>38353</v>
          </cell>
        </row>
        <row r="601">
          <cell r="B601">
            <v>3365</v>
          </cell>
          <cell r="C601" t="str">
            <v>CSTS</v>
          </cell>
          <cell r="D601" t="str">
            <v>Thuiszorg Zuidwest Friesland</v>
          </cell>
          <cell r="E601" t="str">
            <v>Stichting Thuiszorg Zuidwest Friesland</v>
          </cell>
          <cell r="F601" t="str">
            <v>SNEEK</v>
          </cell>
          <cell r="G601" t="str">
            <v>0515-428100</v>
          </cell>
          <cell r="H601">
            <v>3020</v>
          </cell>
          <cell r="I601">
            <v>0</v>
          </cell>
          <cell r="J601">
            <v>0</v>
          </cell>
          <cell r="K601">
            <v>38353</v>
          </cell>
        </row>
        <row r="602">
          <cell r="B602">
            <v>3366</v>
          </cell>
          <cell r="C602" t="str">
            <v>CCEN</v>
          </cell>
          <cell r="D602" t="str">
            <v>Thuiszorg Het Friese Land</v>
          </cell>
          <cell r="E602" t="str">
            <v>Stichting Thuiszorg Het Friese Land</v>
          </cell>
          <cell r="F602" t="str">
            <v>LEEUWARDEN</v>
          </cell>
          <cell r="G602" t="str">
            <v>058-2127888</v>
          </cell>
          <cell r="H602">
            <v>3020</v>
          </cell>
          <cell r="I602">
            <v>0</v>
          </cell>
          <cell r="J602">
            <v>0</v>
          </cell>
          <cell r="K602">
            <v>38353</v>
          </cell>
        </row>
        <row r="603">
          <cell r="B603">
            <v>3367</v>
          </cell>
          <cell r="C603" t="str">
            <v>CCEN</v>
          </cell>
          <cell r="D603" t="str">
            <v>Thuiszorg De Friese Wouden (Friesland)</v>
          </cell>
          <cell r="E603" t="str">
            <v>Stichting Thuiszorg De Friese Wouden</v>
          </cell>
          <cell r="F603" t="str">
            <v>DRACHTEN</v>
          </cell>
          <cell r="G603" t="str">
            <v>0512-581818</v>
          </cell>
          <cell r="H603">
            <v>3020</v>
          </cell>
          <cell r="I603">
            <v>0</v>
          </cell>
          <cell r="J603">
            <v>0</v>
          </cell>
          <cell r="K603">
            <v>38353</v>
          </cell>
        </row>
        <row r="604">
          <cell r="B604">
            <v>3368</v>
          </cell>
          <cell r="C604" t="str">
            <v>CCEN</v>
          </cell>
          <cell r="D604" t="str">
            <v>Carinova, thuiszorg Zuidwest Overijssel</v>
          </cell>
          <cell r="E604" t="str">
            <v>Carinova, thuiszorg Zuidwest Overijssel</v>
          </cell>
          <cell r="F604" t="str">
            <v>RAALTE</v>
          </cell>
          <cell r="G604" t="str">
            <v>0572-378040</v>
          </cell>
          <cell r="H604">
            <v>3061</v>
          </cell>
          <cell r="I604">
            <v>0</v>
          </cell>
          <cell r="J604">
            <v>0</v>
          </cell>
          <cell r="K604">
            <v>38353</v>
          </cell>
        </row>
        <row r="605">
          <cell r="B605">
            <v>3370</v>
          </cell>
          <cell r="C605" t="str">
            <v>MSTN</v>
          </cell>
          <cell r="D605" t="str">
            <v>Carinova, thuiszorg Salland</v>
          </cell>
          <cell r="E605" t="str">
            <v>Carinova, thuiszorg Salland</v>
          </cell>
          <cell r="F605" t="str">
            <v>RAALTE</v>
          </cell>
          <cell r="G605" t="str">
            <v>0572-378040</v>
          </cell>
          <cell r="H605">
            <v>3040</v>
          </cell>
          <cell r="I605">
            <v>0</v>
          </cell>
          <cell r="J605">
            <v>0</v>
          </cell>
          <cell r="K605">
            <v>38353</v>
          </cell>
        </row>
        <row r="606">
          <cell r="B606">
            <v>3371</v>
          </cell>
          <cell r="C606" t="str">
            <v>EWAS</v>
          </cell>
          <cell r="D606" t="str">
            <v>Livio, Zorg-aan-huis</v>
          </cell>
          <cell r="E606" t="str">
            <v>Stichting Livio, Zorg-aan-huis</v>
          </cell>
          <cell r="F606" t="str">
            <v>ENSCHEDE</v>
          </cell>
          <cell r="G606" t="str">
            <v>053-4313861</v>
          </cell>
          <cell r="H606">
            <v>3050</v>
          </cell>
          <cell r="I606">
            <v>0</v>
          </cell>
          <cell r="J606">
            <v>0</v>
          </cell>
          <cell r="K606">
            <v>38353</v>
          </cell>
        </row>
        <row r="607">
          <cell r="B607">
            <v>3372</v>
          </cell>
          <cell r="C607" t="str">
            <v>RTOR</v>
          </cell>
          <cell r="D607" t="str">
            <v>Regionale Thuiszorg Oude en Nieuwe Land</v>
          </cell>
          <cell r="E607" t="str">
            <v>Zorggroep Oude en Nieuwe Land</v>
          </cell>
          <cell r="F607" t="str">
            <v>STEENWIJK</v>
          </cell>
          <cell r="G607" t="str">
            <v>0521-539999</v>
          </cell>
          <cell r="H607">
            <v>3100</v>
          </cell>
          <cell r="I607">
            <v>0</v>
          </cell>
          <cell r="J607">
            <v>0</v>
          </cell>
          <cell r="K607">
            <v>38353</v>
          </cell>
          <cell r="L607">
            <v>38718</v>
          </cell>
        </row>
        <row r="608">
          <cell r="B608">
            <v>3373</v>
          </cell>
          <cell r="C608" t="str">
            <v>RTOR</v>
          </cell>
          <cell r="D608" t="str">
            <v>Stichting Icare</v>
          </cell>
          <cell r="E608" t="str">
            <v>Stichting Icare</v>
          </cell>
          <cell r="F608" t="str">
            <v>MEPPEL</v>
          </cell>
          <cell r="G608" t="str">
            <v>0522-279502</v>
          </cell>
          <cell r="H608">
            <v>3030</v>
          </cell>
          <cell r="I608">
            <v>0</v>
          </cell>
          <cell r="J608">
            <v>0</v>
          </cell>
          <cell r="K608">
            <v>38353</v>
          </cell>
        </row>
        <row r="609">
          <cell r="B609">
            <v>3374</v>
          </cell>
          <cell r="C609" t="str">
            <v>JFLT</v>
          </cell>
          <cell r="D609" t="str">
            <v>Thuiszorg Noord West Twente &amp; De Koppel</v>
          </cell>
          <cell r="E609" t="str">
            <v>Stichting Thuiszorg Noord West Twente &amp; De Koppel</v>
          </cell>
          <cell r="F609" t="str">
            <v>ALMELO</v>
          </cell>
          <cell r="G609" t="str">
            <v>0546-542222</v>
          </cell>
          <cell r="H609">
            <v>3050</v>
          </cell>
          <cell r="I609">
            <v>0</v>
          </cell>
          <cell r="J609">
            <v>0</v>
          </cell>
          <cell r="K609">
            <v>38353</v>
          </cell>
        </row>
        <row r="610">
          <cell r="B610">
            <v>3376</v>
          </cell>
          <cell r="C610" t="str">
            <v>PERP</v>
          </cell>
          <cell r="D610" t="str">
            <v>V‚rian thuiszorg</v>
          </cell>
          <cell r="E610" t="str">
            <v>Stichting V‚rian</v>
          </cell>
          <cell r="F610" t="str">
            <v>APELDOORN</v>
          </cell>
          <cell r="G610" t="str">
            <v>055-5384400</v>
          </cell>
          <cell r="H610">
            <v>3060</v>
          </cell>
          <cell r="I610">
            <v>0</v>
          </cell>
          <cell r="J610">
            <v>0</v>
          </cell>
          <cell r="K610">
            <v>38353</v>
          </cell>
        </row>
        <row r="611">
          <cell r="B611">
            <v>3377</v>
          </cell>
          <cell r="C611" t="str">
            <v>EWAS</v>
          </cell>
          <cell r="D611" t="str">
            <v>Thuiszorg Midden-Gelderland</v>
          </cell>
          <cell r="E611" t="str">
            <v>Stichting Thuiszorg Midden-Gelderland</v>
          </cell>
          <cell r="F611" t="str">
            <v>ARNHEM</v>
          </cell>
          <cell r="G611" t="str">
            <v>026-3762222</v>
          </cell>
          <cell r="H611">
            <v>3070</v>
          </cell>
          <cell r="I611">
            <v>0</v>
          </cell>
          <cell r="J611">
            <v>0</v>
          </cell>
          <cell r="K611">
            <v>38353</v>
          </cell>
        </row>
        <row r="612">
          <cell r="B612">
            <v>3378</v>
          </cell>
          <cell r="C612" t="str">
            <v>JFLT</v>
          </cell>
          <cell r="D612" t="str">
            <v>Thuiszorg Zuid-Gelderland</v>
          </cell>
          <cell r="E612" t="str">
            <v>Thuiszorg Zuid-Gelderland</v>
          </cell>
          <cell r="F612" t="str">
            <v>NIJMEGEN</v>
          </cell>
          <cell r="G612" t="str">
            <v>024-3665777</v>
          </cell>
          <cell r="H612">
            <v>3080</v>
          </cell>
          <cell r="I612">
            <v>0</v>
          </cell>
          <cell r="J612">
            <v>0</v>
          </cell>
          <cell r="K612">
            <v>38353</v>
          </cell>
          <cell r="L612">
            <v>39083</v>
          </cell>
        </row>
        <row r="613">
          <cell r="B613">
            <v>3379</v>
          </cell>
          <cell r="C613" t="str">
            <v>GKOK</v>
          </cell>
          <cell r="D613" t="str">
            <v>RST Zorgverleners Arnhem</v>
          </cell>
          <cell r="E613" t="str">
            <v>RST Zorgverleners Arnhem</v>
          </cell>
          <cell r="F613" t="str">
            <v>BARNEVELD</v>
          </cell>
          <cell r="G613" t="str">
            <v>0342-422324</v>
          </cell>
          <cell r="H613">
            <v>3070</v>
          </cell>
          <cell r="I613">
            <v>0</v>
          </cell>
          <cell r="J613">
            <v>0</v>
          </cell>
          <cell r="K613">
            <v>38353</v>
          </cell>
        </row>
        <row r="614">
          <cell r="B614">
            <v>3381</v>
          </cell>
          <cell r="C614" t="str">
            <v>EKEP</v>
          </cell>
          <cell r="D614" t="str">
            <v>Thuiszorg Stad Utrecht</v>
          </cell>
          <cell r="E614" t="str">
            <v>Thuiszorg Stad Utrecht</v>
          </cell>
          <cell r="F614" t="str">
            <v>UTRECHT</v>
          </cell>
          <cell r="G614" t="str">
            <v>030-2632632</v>
          </cell>
          <cell r="H614">
            <v>3090</v>
          </cell>
          <cell r="I614">
            <v>0</v>
          </cell>
          <cell r="J614">
            <v>0</v>
          </cell>
          <cell r="K614">
            <v>38353</v>
          </cell>
          <cell r="L614">
            <v>38718</v>
          </cell>
        </row>
        <row r="615">
          <cell r="B615">
            <v>3384</v>
          </cell>
          <cell r="C615" t="str">
            <v>MSTN</v>
          </cell>
          <cell r="D615" t="str">
            <v>Vitras</v>
          </cell>
          <cell r="E615" t="str">
            <v>stichting Vitras</v>
          </cell>
          <cell r="F615" t="str">
            <v>ZEIST</v>
          </cell>
          <cell r="G615" t="str">
            <v>030-6985600</v>
          </cell>
          <cell r="H615">
            <v>3090</v>
          </cell>
          <cell r="I615">
            <v>0</v>
          </cell>
          <cell r="J615">
            <v>0</v>
          </cell>
          <cell r="K615">
            <v>38353</v>
          </cell>
        </row>
        <row r="616">
          <cell r="B616">
            <v>3385</v>
          </cell>
          <cell r="C616" t="str">
            <v>JSTR</v>
          </cell>
          <cell r="D616" t="str">
            <v>Thuiszorg IJmond</v>
          </cell>
          <cell r="E616" t="str">
            <v>Stichting Thuiszorg IJmond (ViVa Zorggroep)</v>
          </cell>
          <cell r="F616" t="str">
            <v>BEVERWIJK</v>
          </cell>
          <cell r="G616" t="str">
            <v>0251-287777</v>
          </cell>
          <cell r="H616">
            <v>3130</v>
          </cell>
          <cell r="I616">
            <v>0</v>
          </cell>
          <cell r="J616">
            <v>0</v>
          </cell>
          <cell r="K616">
            <v>38353</v>
          </cell>
        </row>
        <row r="617">
          <cell r="B617">
            <v>3388</v>
          </cell>
          <cell r="C617" t="str">
            <v>NBON</v>
          </cell>
          <cell r="D617" t="str">
            <v>Regionale Thuiszorg Integra</v>
          </cell>
          <cell r="E617" t="str">
            <v>Stichting Regionale Thuiszorg</v>
          </cell>
          <cell r="F617" t="str">
            <v>ALKMAAR</v>
          </cell>
          <cell r="G617" t="str">
            <v>072-5199185</v>
          </cell>
          <cell r="H617">
            <v>3120</v>
          </cell>
          <cell r="I617">
            <v>0</v>
          </cell>
          <cell r="J617">
            <v>0</v>
          </cell>
          <cell r="K617">
            <v>38353</v>
          </cell>
        </row>
        <row r="618">
          <cell r="B618">
            <v>3389</v>
          </cell>
          <cell r="C618" t="str">
            <v>ZKAN</v>
          </cell>
          <cell r="D618" t="str">
            <v>Thuiszorg Gooi en Vechtstreek</v>
          </cell>
          <cell r="E618" t="str">
            <v>Stichting Thuiszorg Gooi en  Vechtstreek</v>
          </cell>
          <cell r="F618" t="str">
            <v>HUIZEN</v>
          </cell>
          <cell r="G618" t="str">
            <v>035-6924924</v>
          </cell>
          <cell r="H618">
            <v>3110</v>
          </cell>
          <cell r="I618">
            <v>0</v>
          </cell>
          <cell r="J618">
            <v>0</v>
          </cell>
          <cell r="K618">
            <v>38353</v>
          </cell>
        </row>
        <row r="619">
          <cell r="B619">
            <v>3390</v>
          </cell>
          <cell r="C619" t="str">
            <v>JSTR</v>
          </cell>
          <cell r="D619" t="str">
            <v>Thuiszorg Kop van Noord-Holland</v>
          </cell>
          <cell r="E619" t="str">
            <v>Thuiszorg Kop van Noord-Holland</v>
          </cell>
          <cell r="F619" t="str">
            <v>DEN HELDER</v>
          </cell>
          <cell r="G619" t="str">
            <v>0223-650123</v>
          </cell>
          <cell r="H619">
            <v>3120</v>
          </cell>
          <cell r="I619">
            <v>0</v>
          </cell>
          <cell r="J619">
            <v>0</v>
          </cell>
          <cell r="K619">
            <v>38353</v>
          </cell>
        </row>
        <row r="620">
          <cell r="B620">
            <v>3391</v>
          </cell>
          <cell r="C620" t="str">
            <v>NBON</v>
          </cell>
          <cell r="D620" t="str">
            <v>Amsterdam Thuiszorg</v>
          </cell>
          <cell r="E620" t="str">
            <v>Amsterdam Thuiszorg</v>
          </cell>
          <cell r="F620" t="str">
            <v>AMSTERDAM ZUIDOOST</v>
          </cell>
          <cell r="G620" t="str">
            <v>020-8861000</v>
          </cell>
          <cell r="H620">
            <v>3150</v>
          </cell>
          <cell r="I620">
            <v>0</v>
          </cell>
          <cell r="J620">
            <v>0</v>
          </cell>
          <cell r="K620">
            <v>38353</v>
          </cell>
        </row>
        <row r="621">
          <cell r="B621">
            <v>3393</v>
          </cell>
          <cell r="C621" t="str">
            <v>ZKAN</v>
          </cell>
          <cell r="D621" t="str">
            <v>Thuiszorg Zuid-Kennemerland</v>
          </cell>
          <cell r="E621" t="str">
            <v>Thuiszorg Zuid-Kennemerland</v>
          </cell>
          <cell r="F621" t="str">
            <v>HAARLEM</v>
          </cell>
          <cell r="G621" t="str">
            <v>023-8918918</v>
          </cell>
          <cell r="H621">
            <v>3130</v>
          </cell>
          <cell r="I621">
            <v>0</v>
          </cell>
          <cell r="J621">
            <v>0</v>
          </cell>
          <cell r="K621">
            <v>38353</v>
          </cell>
        </row>
        <row r="622">
          <cell r="B622">
            <v>3394</v>
          </cell>
          <cell r="C622" t="str">
            <v>JSTR</v>
          </cell>
          <cell r="D622" t="str">
            <v>Thuiszorg De Zellingen</v>
          </cell>
          <cell r="E622" t="str">
            <v>Thuiszorg De Zellingen</v>
          </cell>
          <cell r="F622" t="str">
            <v>CAPELLE AAN DEN IJSSEL</v>
          </cell>
          <cell r="G622" t="str">
            <v>010-4420800</v>
          </cell>
          <cell r="H622">
            <v>3210</v>
          </cell>
          <cell r="I622">
            <v>0</v>
          </cell>
          <cell r="J622">
            <v>0</v>
          </cell>
          <cell r="K622">
            <v>38353</v>
          </cell>
        </row>
        <row r="623">
          <cell r="B623">
            <v>3398</v>
          </cell>
          <cell r="C623" t="str">
            <v>NBON</v>
          </cell>
          <cell r="D623" t="str">
            <v>Thuiszorg Rotterdam</v>
          </cell>
          <cell r="E623" t="str">
            <v>Thuiszorg Rotterdam</v>
          </cell>
          <cell r="F623" t="str">
            <v>ROTTERDAM</v>
          </cell>
          <cell r="G623" t="str">
            <v>010-2826000</v>
          </cell>
          <cell r="H623">
            <v>3210</v>
          </cell>
          <cell r="I623">
            <v>0</v>
          </cell>
          <cell r="J623">
            <v>0</v>
          </cell>
          <cell r="K623">
            <v>38353</v>
          </cell>
        </row>
        <row r="624">
          <cell r="B624">
            <v>3399</v>
          </cell>
          <cell r="C624" t="str">
            <v>JSTR</v>
          </cell>
          <cell r="D624" t="str">
            <v>Thuiszorg Nieuwe Waterweg-Noord</v>
          </cell>
          <cell r="E624" t="str">
            <v>Stichting Thuiszorg Nieuwe Waterweg-Noord</v>
          </cell>
          <cell r="F624" t="str">
            <v>SCHIEDAM</v>
          </cell>
          <cell r="G624" t="str">
            <v>010-2463500</v>
          </cell>
          <cell r="H624">
            <v>3220</v>
          </cell>
          <cell r="I624">
            <v>0</v>
          </cell>
          <cell r="J624">
            <v>0</v>
          </cell>
          <cell r="K624">
            <v>38353</v>
          </cell>
        </row>
        <row r="625">
          <cell r="B625">
            <v>3400</v>
          </cell>
          <cell r="C625" t="str">
            <v>PERP</v>
          </cell>
          <cell r="D625" t="str">
            <v>Rivas Zorggroep</v>
          </cell>
          <cell r="E625" t="str">
            <v>Rivas Zorggroep</v>
          </cell>
          <cell r="F625" t="str">
            <v>GORINCHEM</v>
          </cell>
          <cell r="G625" t="str">
            <v>0183-644999</v>
          </cell>
          <cell r="H625">
            <v>3240</v>
          </cell>
          <cell r="I625">
            <v>0</v>
          </cell>
          <cell r="J625">
            <v>0</v>
          </cell>
          <cell r="K625">
            <v>38353</v>
          </cell>
        </row>
        <row r="626">
          <cell r="B626">
            <v>3402</v>
          </cell>
          <cell r="C626" t="str">
            <v>FPOL</v>
          </cell>
          <cell r="D626" t="str">
            <v>Thuiszorg Groot Rijnland, Zuid Holland Noord</v>
          </cell>
          <cell r="E626" t="str">
            <v>Stichting Thuiszorg Groot Rijnland</v>
          </cell>
          <cell r="F626" t="str">
            <v>LEIDEN</v>
          </cell>
          <cell r="G626" t="str">
            <v>071-5161415</v>
          </cell>
          <cell r="H626">
            <v>3170</v>
          </cell>
          <cell r="I626">
            <v>0</v>
          </cell>
          <cell r="J626">
            <v>0</v>
          </cell>
          <cell r="K626">
            <v>38353</v>
          </cell>
        </row>
        <row r="627">
          <cell r="B627">
            <v>3403</v>
          </cell>
          <cell r="C627" t="str">
            <v>FPOL</v>
          </cell>
          <cell r="D627" t="str">
            <v>Stichting OPMAAT</v>
          </cell>
          <cell r="E627" t="str">
            <v>Stichting OPMAAT</v>
          </cell>
          <cell r="F627" t="str">
            <v>ZWIJNDRECHT</v>
          </cell>
          <cell r="G627" t="str">
            <v>078-6254255</v>
          </cell>
          <cell r="H627">
            <v>3240</v>
          </cell>
          <cell r="I627">
            <v>0</v>
          </cell>
          <cell r="J627">
            <v>0</v>
          </cell>
          <cell r="K627">
            <v>38353</v>
          </cell>
        </row>
        <row r="628">
          <cell r="B628">
            <v>3404</v>
          </cell>
          <cell r="C628" t="str">
            <v>JFLT</v>
          </cell>
          <cell r="D628" t="str">
            <v>De Vierstroom</v>
          </cell>
          <cell r="E628" t="str">
            <v>Stichting De Vierstroom</v>
          </cell>
          <cell r="F628" t="str">
            <v>GOUDA</v>
          </cell>
          <cell r="G628" t="str">
            <v>0182-540444</v>
          </cell>
          <cell r="H628">
            <v>3200</v>
          </cell>
          <cell r="I628">
            <v>0</v>
          </cell>
          <cell r="J628">
            <v>0</v>
          </cell>
          <cell r="K628">
            <v>38353</v>
          </cell>
          <cell r="L628">
            <v>38718</v>
          </cell>
        </row>
        <row r="629">
          <cell r="B629">
            <v>3411</v>
          </cell>
          <cell r="C629" t="str">
            <v>RTOR</v>
          </cell>
          <cell r="D629" t="str">
            <v>Thuiszorg Brabant Noord-Oost</v>
          </cell>
          <cell r="E629" t="str">
            <v>Stichting Thuiszorg Brabant Noord-Oost</v>
          </cell>
          <cell r="F629" t="str">
            <v>UDEN</v>
          </cell>
          <cell r="G629" t="str">
            <v>0413-333777</v>
          </cell>
          <cell r="H629">
            <v>3280</v>
          </cell>
          <cell r="I629">
            <v>0</v>
          </cell>
          <cell r="J629">
            <v>0</v>
          </cell>
          <cell r="K629">
            <v>38353</v>
          </cell>
        </row>
        <row r="630">
          <cell r="B630">
            <v>3412</v>
          </cell>
          <cell r="C630" t="str">
            <v>RTOR</v>
          </cell>
          <cell r="D630" t="str">
            <v>Thebe Thuiszorg</v>
          </cell>
          <cell r="E630" t="str">
            <v>Thebe Thuiszorg (Thebe Holding B.V.)</v>
          </cell>
          <cell r="F630" t="str">
            <v>TILBURG</v>
          </cell>
          <cell r="G630" t="str">
            <v>013-5947100</v>
          </cell>
          <cell r="H630">
            <v>3270</v>
          </cell>
          <cell r="I630">
            <v>0</v>
          </cell>
          <cell r="J630">
            <v>0</v>
          </cell>
          <cell r="K630">
            <v>38353</v>
          </cell>
        </row>
        <row r="631">
          <cell r="B631">
            <v>3414</v>
          </cell>
          <cell r="C631" t="str">
            <v>CWIT</v>
          </cell>
          <cell r="D631" t="str">
            <v>Vivent Thuiszorg</v>
          </cell>
          <cell r="E631" t="str">
            <v>Vivent Thuiszorg</v>
          </cell>
          <cell r="F631" t="str">
            <v>'S-HERTOGENBOSCH</v>
          </cell>
          <cell r="G631" t="str">
            <v>073-6814814</v>
          </cell>
          <cell r="H631">
            <v>3280</v>
          </cell>
          <cell r="I631">
            <v>0</v>
          </cell>
          <cell r="J631">
            <v>0</v>
          </cell>
          <cell r="K631">
            <v>38353</v>
          </cell>
          <cell r="L631">
            <v>38718</v>
          </cell>
        </row>
        <row r="632">
          <cell r="B632">
            <v>3415</v>
          </cell>
          <cell r="C632" t="str">
            <v>EWAS</v>
          </cell>
          <cell r="D632" t="str">
            <v>Thuiszorg Breda</v>
          </cell>
          <cell r="E632" t="str">
            <v>Stichting Thuiszorg Breda</v>
          </cell>
          <cell r="F632" t="str">
            <v>BREDA</v>
          </cell>
          <cell r="G632" t="str">
            <v>076-5265457</v>
          </cell>
          <cell r="H632">
            <v>3260</v>
          </cell>
          <cell r="I632">
            <v>0</v>
          </cell>
          <cell r="J632">
            <v>0</v>
          </cell>
          <cell r="K632">
            <v>38353</v>
          </cell>
        </row>
        <row r="633">
          <cell r="B633">
            <v>3416</v>
          </cell>
          <cell r="C633" t="str">
            <v>GKOK</v>
          </cell>
          <cell r="D633" t="str">
            <v>Thuiszorg West-Brabant</v>
          </cell>
          <cell r="E633" t="str">
            <v>Stichting Thuiszorg West-Brabant</v>
          </cell>
          <cell r="F633" t="str">
            <v>ROOSENDAAL</v>
          </cell>
          <cell r="G633" t="str">
            <v>0165-560200</v>
          </cell>
          <cell r="H633">
            <v>3260</v>
          </cell>
          <cell r="I633">
            <v>0</v>
          </cell>
          <cell r="J633">
            <v>0</v>
          </cell>
          <cell r="K633">
            <v>38353</v>
          </cell>
        </row>
        <row r="634">
          <cell r="B634">
            <v>3417</v>
          </cell>
          <cell r="C634" t="str">
            <v>ZKAN</v>
          </cell>
          <cell r="D634" t="str">
            <v>ZorggroepThuis</v>
          </cell>
          <cell r="E634" t="str">
            <v>ZorggroepThuis</v>
          </cell>
          <cell r="F634" t="str">
            <v>HEERLEN</v>
          </cell>
          <cell r="G634" t="str">
            <v>045-5616161</v>
          </cell>
          <cell r="H634">
            <v>3310</v>
          </cell>
          <cell r="I634">
            <v>0</v>
          </cell>
          <cell r="J634">
            <v>0</v>
          </cell>
          <cell r="K634">
            <v>38353</v>
          </cell>
        </row>
        <row r="635">
          <cell r="B635">
            <v>3418</v>
          </cell>
          <cell r="C635" t="str">
            <v>NBON</v>
          </cell>
          <cell r="D635" t="str">
            <v>Thuiszorg Westelijke Mijnstreek</v>
          </cell>
          <cell r="E635" t="str">
            <v>Stichting Thuiszorg Westelijke Mijnstreek</v>
          </cell>
          <cell r="F635" t="str">
            <v>SITTARD</v>
          </cell>
          <cell r="G635" t="str">
            <v>046-4598383</v>
          </cell>
          <cell r="H635">
            <v>3310</v>
          </cell>
          <cell r="I635">
            <v>0</v>
          </cell>
          <cell r="J635">
            <v>0</v>
          </cell>
          <cell r="K635">
            <v>38353</v>
          </cell>
          <cell r="L635">
            <v>39083</v>
          </cell>
        </row>
        <row r="636">
          <cell r="B636">
            <v>3419</v>
          </cell>
          <cell r="C636" t="str">
            <v>JSTR</v>
          </cell>
          <cell r="D636" t="str">
            <v>Thuiszorg Midden-Limburg</v>
          </cell>
          <cell r="E636" t="str">
            <v>Stichting Thuiszorg Midden-Limburg</v>
          </cell>
          <cell r="F636" t="str">
            <v>ROERMOND</v>
          </cell>
          <cell r="G636" t="str">
            <v>0475-333777</v>
          </cell>
          <cell r="H636">
            <v>3300</v>
          </cell>
          <cell r="I636">
            <v>0</v>
          </cell>
          <cell r="J636">
            <v>0</v>
          </cell>
          <cell r="K636">
            <v>38353</v>
          </cell>
        </row>
        <row r="637">
          <cell r="B637">
            <v>3420</v>
          </cell>
          <cell r="C637" t="str">
            <v>JSTR</v>
          </cell>
          <cell r="D637" t="str">
            <v>Domicura</v>
          </cell>
          <cell r="E637" t="str">
            <v>Stichting Domicura</v>
          </cell>
          <cell r="F637" t="str">
            <v>MAASTRICHT</v>
          </cell>
          <cell r="G637" t="str">
            <v>043-3567567</v>
          </cell>
          <cell r="H637">
            <v>3310</v>
          </cell>
          <cell r="I637">
            <v>0</v>
          </cell>
          <cell r="J637">
            <v>0</v>
          </cell>
          <cell r="K637">
            <v>38353</v>
          </cell>
          <cell r="L637">
            <v>38718</v>
          </cell>
        </row>
        <row r="638">
          <cell r="B638">
            <v>3421</v>
          </cell>
          <cell r="C638" t="str">
            <v>JFLT</v>
          </cell>
          <cell r="D638" t="str">
            <v>Zorggroep Noord-Limburg</v>
          </cell>
          <cell r="E638" t="str">
            <v>Stichting Zorggroep Noord-Limburg</v>
          </cell>
          <cell r="F638" t="str">
            <v>VENLO</v>
          </cell>
          <cell r="H638">
            <v>3300</v>
          </cell>
          <cell r="I638">
            <v>0</v>
          </cell>
          <cell r="J638">
            <v>0</v>
          </cell>
          <cell r="K638">
            <v>38353</v>
          </cell>
          <cell r="L638">
            <v>38718</v>
          </cell>
        </row>
        <row r="639">
          <cell r="B639">
            <v>3423</v>
          </cell>
          <cell r="C639" t="str">
            <v>EWAS</v>
          </cell>
          <cell r="D639" t="str">
            <v>Kruiswerk West-Veluwe</v>
          </cell>
          <cell r="E639" t="str">
            <v>Stichting Kruiswerk West-Veluwe</v>
          </cell>
          <cell r="F639" t="str">
            <v>EDE GLD</v>
          </cell>
          <cell r="G639" t="str">
            <v>0318-687305</v>
          </cell>
          <cell r="H639">
            <v>3070</v>
          </cell>
          <cell r="I639">
            <v>0</v>
          </cell>
          <cell r="J639">
            <v>0</v>
          </cell>
          <cell r="K639">
            <v>38353</v>
          </cell>
          <cell r="L639">
            <v>38718</v>
          </cell>
        </row>
        <row r="640">
          <cell r="B640">
            <v>3424</v>
          </cell>
          <cell r="C640" t="str">
            <v>GKOK</v>
          </cell>
          <cell r="D640" t="str">
            <v>Regionaal Kruiswerk Mark en Maas</v>
          </cell>
          <cell r="E640" t="str">
            <v>Stichting Regionaal Kruiswerk Mark en Maas</v>
          </cell>
          <cell r="F640" t="str">
            <v>OOSTERHOUT NB</v>
          </cell>
          <cell r="G640" t="str">
            <v>0162-488555</v>
          </cell>
          <cell r="H640">
            <v>3260</v>
          </cell>
          <cell r="I640">
            <v>0</v>
          </cell>
          <cell r="J640">
            <v>0</v>
          </cell>
          <cell r="K640">
            <v>38353</v>
          </cell>
          <cell r="L640">
            <v>39083</v>
          </cell>
        </row>
        <row r="641">
          <cell r="B641">
            <v>3426</v>
          </cell>
          <cell r="C641" t="str">
            <v>JSTR</v>
          </cell>
          <cell r="D641" t="str">
            <v>Stichting Groene Kruis Zorg</v>
          </cell>
          <cell r="E641" t="str">
            <v>Stichting Groene Kruis Zorg</v>
          </cell>
          <cell r="F641" t="str">
            <v>MAASTRICHT</v>
          </cell>
          <cell r="G641" t="str">
            <v>043-3690690</v>
          </cell>
          <cell r="H641">
            <v>3310</v>
          </cell>
          <cell r="I641">
            <v>0</v>
          </cell>
          <cell r="J641">
            <v>0</v>
          </cell>
          <cell r="K641">
            <v>38353</v>
          </cell>
          <cell r="L641">
            <v>38718</v>
          </cell>
        </row>
        <row r="642">
          <cell r="B642">
            <v>3431</v>
          </cell>
          <cell r="C642" t="str">
            <v>NBON</v>
          </cell>
          <cell r="D642" t="str">
            <v>U Christelijke Thuiszorg</v>
          </cell>
          <cell r="E642" t="str">
            <v>U Christelijke Thuiszorg</v>
          </cell>
          <cell r="F642" t="str">
            <v>GRONINGEN</v>
          </cell>
          <cell r="G642" t="str">
            <v>050-5776454</v>
          </cell>
          <cell r="H642">
            <v>3010</v>
          </cell>
          <cell r="I642">
            <v>0</v>
          </cell>
          <cell r="J642">
            <v>0</v>
          </cell>
          <cell r="K642">
            <v>38353</v>
          </cell>
        </row>
        <row r="643">
          <cell r="B643">
            <v>3432</v>
          </cell>
          <cell r="C643" t="str">
            <v>ZKAN</v>
          </cell>
          <cell r="D643" t="str">
            <v>Zorgcombinatie Interzorg</v>
          </cell>
          <cell r="E643" t="str">
            <v>Stichting Zorgcombinatie Interzorg, thuiszorg</v>
          </cell>
          <cell r="F643" t="str">
            <v>FERWERT</v>
          </cell>
          <cell r="G643" t="str">
            <v>0518-418383</v>
          </cell>
          <cell r="H643">
            <v>3020</v>
          </cell>
          <cell r="I643">
            <v>0</v>
          </cell>
          <cell r="J643">
            <v>0</v>
          </cell>
          <cell r="K643">
            <v>38353</v>
          </cell>
        </row>
        <row r="644">
          <cell r="B644">
            <v>3433</v>
          </cell>
          <cell r="C644" t="str">
            <v>GKOK</v>
          </cell>
          <cell r="D644" t="str">
            <v>Zorggroep Manna, thuiszorg</v>
          </cell>
          <cell r="E644" t="str">
            <v>Zorggroep Manna, thuiszorg</v>
          </cell>
          <cell r="F644" t="str">
            <v>ENSCHEDE</v>
          </cell>
          <cell r="G644" t="str">
            <v>053-4832300</v>
          </cell>
          <cell r="H644">
            <v>3050</v>
          </cell>
          <cell r="I644">
            <v>0</v>
          </cell>
          <cell r="J644">
            <v>0</v>
          </cell>
          <cell r="K644">
            <v>38353</v>
          </cell>
          <cell r="L644">
            <v>39083</v>
          </cell>
        </row>
        <row r="645">
          <cell r="B645">
            <v>3434</v>
          </cell>
          <cell r="C645" t="str">
            <v>MNIS</v>
          </cell>
          <cell r="D645" t="str">
            <v>Reggeland Thuiszorg</v>
          </cell>
          <cell r="E645" t="str">
            <v>Reggeland Thuiszorg</v>
          </cell>
          <cell r="F645" t="str">
            <v>WIERDEN</v>
          </cell>
          <cell r="G645" t="str">
            <v>0546-573355</v>
          </cell>
          <cell r="H645">
            <v>3050</v>
          </cell>
          <cell r="I645">
            <v>0</v>
          </cell>
          <cell r="J645">
            <v>0</v>
          </cell>
          <cell r="K645">
            <v>38353</v>
          </cell>
        </row>
        <row r="646">
          <cell r="B646">
            <v>3435</v>
          </cell>
          <cell r="C646" t="str">
            <v>JFLT</v>
          </cell>
          <cell r="D646" t="str">
            <v>HDS Thuiszorg en Maatschappelijk Werk</v>
          </cell>
          <cell r="E646" t="str">
            <v>HDS Thuiszorg en Maatschappelijk Werk</v>
          </cell>
          <cell r="F646" t="str">
            <v>BARNEVELD</v>
          </cell>
          <cell r="G646" t="str">
            <v>0342-417641</v>
          </cell>
          <cell r="H646">
            <v>3070</v>
          </cell>
          <cell r="I646">
            <v>0</v>
          </cell>
          <cell r="J646">
            <v>0</v>
          </cell>
          <cell r="K646">
            <v>38353</v>
          </cell>
        </row>
        <row r="647">
          <cell r="B647">
            <v>3436</v>
          </cell>
          <cell r="C647" t="str">
            <v>AWEK</v>
          </cell>
          <cell r="D647" t="str">
            <v>Opella Thuiszorg en Maatschappelijk werk</v>
          </cell>
          <cell r="E647" t="str">
            <v>Opella Thuiszorg en Maatschappelijk werk</v>
          </cell>
          <cell r="F647" t="str">
            <v>EDE GLD</v>
          </cell>
          <cell r="G647" t="str">
            <v>0318-699299</v>
          </cell>
          <cell r="H647">
            <v>3070</v>
          </cell>
          <cell r="I647">
            <v>0</v>
          </cell>
          <cell r="J647">
            <v>0</v>
          </cell>
          <cell r="K647">
            <v>38353</v>
          </cell>
          <cell r="L647">
            <v>38718</v>
          </cell>
        </row>
        <row r="648">
          <cell r="B648">
            <v>3438</v>
          </cell>
          <cell r="C648" t="str">
            <v>MSTN</v>
          </cell>
          <cell r="D648" t="str">
            <v>Centrum voor Maatsch. Dienstverlening Z.O.Utrecht</v>
          </cell>
          <cell r="E648" t="str">
            <v>Stichting Centrum voor Maatschappelijke Dienstverlening Zuid-Oost Utrecht</v>
          </cell>
          <cell r="F648" t="str">
            <v>VEENENDAAL</v>
          </cell>
          <cell r="G648" t="str">
            <v>0318-519054</v>
          </cell>
          <cell r="H648">
            <v>3090</v>
          </cell>
          <cell r="I648">
            <v>0</v>
          </cell>
          <cell r="J648">
            <v>0</v>
          </cell>
          <cell r="K648">
            <v>38353</v>
          </cell>
        </row>
        <row r="649">
          <cell r="B649">
            <v>3439</v>
          </cell>
          <cell r="C649" t="str">
            <v>NBON</v>
          </cell>
          <cell r="D649" t="str">
            <v>Stichting Joods Maatschappelijk Werk</v>
          </cell>
          <cell r="E649" t="str">
            <v>Stichting Joods Maatschappelijk Werk</v>
          </cell>
          <cell r="F649" t="str">
            <v>AMSTERDAM</v>
          </cell>
          <cell r="G649" t="str">
            <v>020-6730629</v>
          </cell>
          <cell r="H649">
            <v>3150</v>
          </cell>
          <cell r="I649">
            <v>0</v>
          </cell>
          <cell r="J649">
            <v>0</v>
          </cell>
          <cell r="K649">
            <v>38353</v>
          </cell>
        </row>
        <row r="650">
          <cell r="B650">
            <v>3440</v>
          </cell>
          <cell r="C650" t="str">
            <v>ZKAN</v>
          </cell>
          <cell r="D650" t="str">
            <v>Leger des Heils Welzijns- en Gezondheidszorg</v>
          </cell>
          <cell r="E650" t="str">
            <v>Stichting Leger des Heils Welzijns- en Gezondheidszorg</v>
          </cell>
          <cell r="F650" t="str">
            <v>ALMERE</v>
          </cell>
          <cell r="G650" t="str">
            <v>036-5398250</v>
          </cell>
          <cell r="H650">
            <v>3110</v>
          </cell>
          <cell r="I650">
            <v>0</v>
          </cell>
          <cell r="J650">
            <v>0</v>
          </cell>
          <cell r="K650">
            <v>38353</v>
          </cell>
        </row>
        <row r="651">
          <cell r="B651">
            <v>3441</v>
          </cell>
          <cell r="C651" t="str">
            <v>AWEK</v>
          </cell>
          <cell r="D651" t="str">
            <v>Christelijke Organisatie voor Zorg en Welzijn</v>
          </cell>
          <cell r="E651" t="str">
            <v>Christelijke Organisatie voor Zorg en Welzijn (Zorgpalet Gooi en Vecht)</v>
          </cell>
          <cell r="F651" t="str">
            <v>HUIZEN</v>
          </cell>
          <cell r="G651" t="str">
            <v>035-5232611</v>
          </cell>
          <cell r="H651">
            <v>3110</v>
          </cell>
          <cell r="I651">
            <v>0</v>
          </cell>
          <cell r="J651">
            <v>0</v>
          </cell>
          <cell r="K651">
            <v>38353</v>
          </cell>
          <cell r="L651">
            <v>38718</v>
          </cell>
        </row>
        <row r="652">
          <cell r="B652">
            <v>3442</v>
          </cell>
          <cell r="C652" t="str">
            <v>FPOL</v>
          </cell>
          <cell r="D652" t="str">
            <v>INTERNOS Katholieke Stichting Thuiszorg</v>
          </cell>
          <cell r="E652" t="str">
            <v>INTERNOS Katholieke Stichting Thuiszorg</v>
          </cell>
          <cell r="F652" t="str">
            <v>DORDRECHT</v>
          </cell>
          <cell r="G652" t="str">
            <v>078-6483838</v>
          </cell>
          <cell r="H652">
            <v>3240</v>
          </cell>
          <cell r="I652">
            <v>0</v>
          </cell>
          <cell r="J652">
            <v>0</v>
          </cell>
          <cell r="K652">
            <v>38353</v>
          </cell>
        </row>
        <row r="653">
          <cell r="B653">
            <v>3443</v>
          </cell>
          <cell r="C653" t="str">
            <v>NBON</v>
          </cell>
          <cell r="D653" t="str">
            <v>Maatsch. Hulpverl. en Thuiszorg op Geref.Grondslag</v>
          </cell>
          <cell r="E653" t="str">
            <v>Maatschappelijke Hulpverlening en Thuiszorg op Geref. Grondslag (MHG)</v>
          </cell>
          <cell r="F653" t="str">
            <v>'S-GRAVENHAGE</v>
          </cell>
          <cell r="G653" t="str">
            <v>070-3384600</v>
          </cell>
          <cell r="H653">
            <v>3180</v>
          </cell>
          <cell r="I653">
            <v>0</v>
          </cell>
          <cell r="J653">
            <v>0</v>
          </cell>
          <cell r="K653">
            <v>38353</v>
          </cell>
          <cell r="L653">
            <v>38718</v>
          </cell>
        </row>
        <row r="654">
          <cell r="B654">
            <v>3444</v>
          </cell>
          <cell r="C654" t="str">
            <v>JSTR</v>
          </cell>
          <cell r="D654" t="str">
            <v>Humanitas Thuiszorg</v>
          </cell>
          <cell r="E654" t="str">
            <v>Stichting Humanitas Thuiszorg</v>
          </cell>
          <cell r="F654" t="str">
            <v>ROTTERDAM</v>
          </cell>
          <cell r="G654" t="str">
            <v>010-4250101</v>
          </cell>
          <cell r="H654">
            <v>3210</v>
          </cell>
          <cell r="I654">
            <v>0</v>
          </cell>
          <cell r="J654">
            <v>0</v>
          </cell>
          <cell r="K654">
            <v>38353</v>
          </cell>
        </row>
        <row r="655">
          <cell r="B655">
            <v>3445</v>
          </cell>
          <cell r="C655" t="str">
            <v>EWAS</v>
          </cell>
          <cell r="D655" t="str">
            <v>Thuiszorg en Maatsch. Werk Goeree Overflakkee</v>
          </cell>
          <cell r="E655" t="str">
            <v>Stichting Thuiszorg en Maatschappelijk Werk Goeree Overflakkee</v>
          </cell>
          <cell r="F655" t="str">
            <v>MIDDELHARNIS</v>
          </cell>
          <cell r="G655" t="str">
            <v>0187-488080</v>
          </cell>
          <cell r="H655">
            <v>3230</v>
          </cell>
          <cell r="I655">
            <v>0</v>
          </cell>
          <cell r="J655">
            <v>0</v>
          </cell>
          <cell r="K655">
            <v>38353</v>
          </cell>
        </row>
        <row r="656">
          <cell r="B656">
            <v>3446</v>
          </cell>
          <cell r="C656" t="str">
            <v>NBON</v>
          </cell>
          <cell r="D656" t="str">
            <v>Agathos Thuiszorg Rotterdam</v>
          </cell>
          <cell r="E656" t="str">
            <v>Agathos Thuiszorg Rotterdam</v>
          </cell>
          <cell r="F656" t="str">
            <v>CAPELLE AAN DEN IJSSEL</v>
          </cell>
          <cell r="G656" t="str">
            <v>010-2640777</v>
          </cell>
          <cell r="H656">
            <v>3210</v>
          </cell>
          <cell r="I656">
            <v>0</v>
          </cell>
          <cell r="J656">
            <v>0</v>
          </cell>
          <cell r="K656">
            <v>38353</v>
          </cell>
        </row>
        <row r="657">
          <cell r="B657">
            <v>3447</v>
          </cell>
          <cell r="C657" t="str">
            <v>GKOK</v>
          </cell>
          <cell r="D657" t="str">
            <v>tanteLouise, Thuiszorg (vh Zorgthuys)</v>
          </cell>
          <cell r="E657" t="str">
            <v>Stichting tanteLouise, Thuiszorg</v>
          </cell>
          <cell r="F657" t="str">
            <v>BERGEN OP ZOOM</v>
          </cell>
          <cell r="G657" t="str">
            <v>0164-253555</v>
          </cell>
          <cell r="H657">
            <v>3260</v>
          </cell>
          <cell r="I657">
            <v>0</v>
          </cell>
          <cell r="J657">
            <v>0</v>
          </cell>
          <cell r="K657">
            <v>38353</v>
          </cell>
        </row>
        <row r="658">
          <cell r="B658">
            <v>3448</v>
          </cell>
          <cell r="C658" t="str">
            <v>EWAS</v>
          </cell>
          <cell r="D658" t="str">
            <v>Savant (Thuiszorg)</v>
          </cell>
          <cell r="E658" t="str">
            <v>Savant, organisatie voor zorg (Thuiszorg)</v>
          </cell>
          <cell r="F658" t="str">
            <v>HELMOND</v>
          </cell>
          <cell r="G658" t="str">
            <v>0492-572111</v>
          </cell>
          <cell r="H658">
            <v>3290</v>
          </cell>
          <cell r="I658">
            <v>0</v>
          </cell>
          <cell r="J658">
            <v>0</v>
          </cell>
          <cell r="K658">
            <v>38353</v>
          </cell>
        </row>
        <row r="659">
          <cell r="B659">
            <v>3449</v>
          </cell>
          <cell r="C659" t="str">
            <v>GKOK</v>
          </cell>
          <cell r="D659" t="str">
            <v>de Markenlanden</v>
          </cell>
          <cell r="E659" t="str">
            <v>Stichting de Markenlanden (Surplus)</v>
          </cell>
          <cell r="F659" t="str">
            <v>ZEVENBERGEN</v>
          </cell>
          <cell r="G659" t="str">
            <v>0168-323350</v>
          </cell>
          <cell r="H659">
            <v>3260</v>
          </cell>
          <cell r="I659">
            <v>0</v>
          </cell>
          <cell r="J659">
            <v>0</v>
          </cell>
          <cell r="K659">
            <v>38353</v>
          </cell>
        </row>
        <row r="660">
          <cell r="B660">
            <v>3450</v>
          </cell>
          <cell r="C660" t="str">
            <v>GKOK</v>
          </cell>
          <cell r="D660" t="str">
            <v>Thuiszorg Maasmond</v>
          </cell>
          <cell r="E660" t="str">
            <v>Stichting Thuiszorg Maasmond</v>
          </cell>
          <cell r="F660" t="str">
            <v>RAAMSDONKSVEER</v>
          </cell>
          <cell r="G660" t="str">
            <v>0162-575757</v>
          </cell>
          <cell r="H660">
            <v>3260</v>
          </cell>
          <cell r="I660">
            <v>0</v>
          </cell>
          <cell r="J660">
            <v>0</v>
          </cell>
          <cell r="K660">
            <v>38353</v>
          </cell>
          <cell r="L660">
            <v>39083</v>
          </cell>
        </row>
        <row r="661">
          <cell r="B661">
            <v>3451</v>
          </cell>
          <cell r="C661" t="str">
            <v>ZKAN</v>
          </cell>
          <cell r="D661" t="str">
            <v>Stg Thuiszorg Noord-Limburg</v>
          </cell>
          <cell r="E661" t="str">
            <v>Stichting Thuiszorg Noord-Limburg</v>
          </cell>
          <cell r="F661" t="str">
            <v>VENRAY</v>
          </cell>
          <cell r="G661" t="str">
            <v>0478-526262</v>
          </cell>
          <cell r="H661">
            <v>3300</v>
          </cell>
          <cell r="I661">
            <v>0</v>
          </cell>
          <cell r="J661">
            <v>0</v>
          </cell>
          <cell r="K661">
            <v>38353</v>
          </cell>
        </row>
        <row r="662">
          <cell r="B662">
            <v>3452</v>
          </cell>
          <cell r="C662" t="str">
            <v>FPOL</v>
          </cell>
          <cell r="D662" t="str">
            <v>IZO Individuele Zorg</v>
          </cell>
          <cell r="E662" t="str">
            <v>IZO Individuele Zorg</v>
          </cell>
          <cell r="F662" t="str">
            <v>ALPHEN AAN DEN RIJN</v>
          </cell>
          <cell r="G662" t="str">
            <v>0172-444423</v>
          </cell>
          <cell r="H662">
            <v>3170</v>
          </cell>
          <cell r="I662">
            <v>0</v>
          </cell>
          <cell r="J662">
            <v>0</v>
          </cell>
          <cell r="K662">
            <v>38353</v>
          </cell>
        </row>
        <row r="663">
          <cell r="B663">
            <v>3453</v>
          </cell>
          <cell r="C663" t="str">
            <v>MSTN</v>
          </cell>
          <cell r="D663" t="str">
            <v>Quintes Thuiszorg</v>
          </cell>
          <cell r="E663" t="str">
            <v>Quintes Thuiszorg BV</v>
          </cell>
          <cell r="F663" t="str">
            <v>AMERSFOORT</v>
          </cell>
          <cell r="G663" t="str">
            <v>033-4625678</v>
          </cell>
          <cell r="H663">
            <v>3060</v>
          </cell>
          <cell r="I663">
            <v>0</v>
          </cell>
          <cell r="J663">
            <v>0</v>
          </cell>
          <cell r="K663">
            <v>38353</v>
          </cell>
        </row>
        <row r="664">
          <cell r="B664">
            <v>3454</v>
          </cell>
          <cell r="C664" t="str">
            <v>JSTR</v>
          </cell>
          <cell r="D664" t="str">
            <v>Family Care</v>
          </cell>
          <cell r="E664" t="str">
            <v>Family Care Meerssen BV</v>
          </cell>
          <cell r="F664" t="str">
            <v>MEERSSEN</v>
          </cell>
          <cell r="H664">
            <v>3310</v>
          </cell>
          <cell r="I664">
            <v>0</v>
          </cell>
          <cell r="J664">
            <v>0</v>
          </cell>
          <cell r="K664">
            <v>38353</v>
          </cell>
        </row>
        <row r="665">
          <cell r="B665">
            <v>3455</v>
          </cell>
          <cell r="C665" t="str">
            <v>JFLT</v>
          </cell>
          <cell r="D665" t="str">
            <v>Het Profiel, Stichting Thuiszorg</v>
          </cell>
          <cell r="E665" t="str">
            <v>Het Profiel, Stichting Thuiszorg</v>
          </cell>
          <cell r="F665" t="str">
            <v>ARNHEM</v>
          </cell>
          <cell r="G665" t="str">
            <v>026-3336013</v>
          </cell>
          <cell r="H665">
            <v>3070</v>
          </cell>
          <cell r="I665">
            <v>0</v>
          </cell>
          <cell r="J665">
            <v>0</v>
          </cell>
          <cell r="K665">
            <v>38353</v>
          </cell>
        </row>
        <row r="666">
          <cell r="B666">
            <v>3456</v>
          </cell>
          <cell r="C666" t="str">
            <v>CCEN</v>
          </cell>
          <cell r="D666" t="str">
            <v>Dagverzorging Hoeksche Waard</v>
          </cell>
          <cell r="E666" t="str">
            <v>Dagverzorging Hoeksche Waard</v>
          </cell>
          <cell r="F666" t="str">
            <v>GOUDSWAARD</v>
          </cell>
          <cell r="H666">
            <v>3230</v>
          </cell>
          <cell r="I666">
            <v>0</v>
          </cell>
          <cell r="J666">
            <v>0</v>
          </cell>
          <cell r="K666">
            <v>38353</v>
          </cell>
        </row>
        <row r="667">
          <cell r="B667">
            <v>3457</v>
          </cell>
          <cell r="C667" t="str">
            <v>ZKAN</v>
          </cell>
          <cell r="D667" t="str">
            <v>120/2500 *RIMO Parkstad</v>
          </cell>
          <cell r="E667" t="str">
            <v>Stichting RIMO, Regionale Instelling voor Maatschappelijke Opvang OZL</v>
          </cell>
          <cell r="F667" t="str">
            <v>HEERLEN</v>
          </cell>
          <cell r="G667" t="str">
            <v>045-5742325</v>
          </cell>
          <cell r="H667">
            <v>3310</v>
          </cell>
          <cell r="I667">
            <v>0</v>
          </cell>
          <cell r="J667">
            <v>0</v>
          </cell>
          <cell r="K667">
            <v>38353</v>
          </cell>
          <cell r="L667">
            <v>38718</v>
          </cell>
        </row>
        <row r="668">
          <cell r="B668">
            <v>3459</v>
          </cell>
          <cell r="C668" t="str">
            <v>HVEN</v>
          </cell>
          <cell r="D668" t="str">
            <v>SNWA Bedrijven</v>
          </cell>
          <cell r="E668" t="str">
            <v>Stichting SNWA, Nieuwe Werkvormen Amsterdam</v>
          </cell>
          <cell r="F668" t="str">
            <v>AMSTERDAM</v>
          </cell>
          <cell r="G668" t="str">
            <v>020-6680599</v>
          </cell>
          <cell r="H668">
            <v>3150</v>
          </cell>
          <cell r="I668">
            <v>0</v>
          </cell>
          <cell r="J668">
            <v>0</v>
          </cell>
          <cell r="K668">
            <v>38353</v>
          </cell>
        </row>
        <row r="669">
          <cell r="B669">
            <v>3460</v>
          </cell>
          <cell r="C669" t="str">
            <v>AHES</v>
          </cell>
          <cell r="D669" t="str">
            <v>Maatschappelijke en Juridische Dienstverlening</v>
          </cell>
          <cell r="E669" t="str">
            <v>Stichting Maatschappelijke en Juridische Dienstverlening</v>
          </cell>
          <cell r="F669" t="str">
            <v>GRONINGEN</v>
          </cell>
          <cell r="H669">
            <v>3010</v>
          </cell>
          <cell r="I669">
            <v>0</v>
          </cell>
          <cell r="J669">
            <v>0</v>
          </cell>
          <cell r="K669">
            <v>38353</v>
          </cell>
        </row>
        <row r="670">
          <cell r="B670">
            <v>3461</v>
          </cell>
          <cell r="C670" t="str">
            <v>RTOR</v>
          </cell>
          <cell r="D670" t="str">
            <v>Pension Mijnzicht</v>
          </cell>
          <cell r="E670" t="str">
            <v>Pension Mijnzicht</v>
          </cell>
          <cell r="F670" t="str">
            <v>HEERLEN</v>
          </cell>
          <cell r="G670" t="str">
            <v>045-5233344</v>
          </cell>
          <cell r="H670">
            <v>3310</v>
          </cell>
          <cell r="I670">
            <v>0</v>
          </cell>
          <cell r="J670">
            <v>0</v>
          </cell>
          <cell r="K670">
            <v>38353</v>
          </cell>
          <cell r="L670">
            <v>38718</v>
          </cell>
        </row>
        <row r="671">
          <cell r="B671">
            <v>3462</v>
          </cell>
          <cell r="C671" t="str">
            <v>ISCS</v>
          </cell>
          <cell r="D671" t="str">
            <v>de Leerwerkprojecten</v>
          </cell>
          <cell r="E671" t="str">
            <v>Stichting dr. Schroeder van der Kolk-Bedrijven</v>
          </cell>
          <cell r="F671" t="str">
            <v>'S-GRAVENHAGE</v>
          </cell>
          <cell r="G671" t="str">
            <v>070-3658580</v>
          </cell>
          <cell r="H671">
            <v>3180</v>
          </cell>
          <cell r="I671">
            <v>0</v>
          </cell>
          <cell r="J671">
            <v>0</v>
          </cell>
          <cell r="K671">
            <v>38353</v>
          </cell>
        </row>
        <row r="672">
          <cell r="B672">
            <v>3463</v>
          </cell>
          <cell r="C672" t="str">
            <v>HVEN</v>
          </cell>
          <cell r="D672" t="str">
            <v>*Meerstede Zorg Thuis</v>
          </cell>
          <cell r="E672" t="str">
            <v>Stichting Meerstede Zorg Thuis</v>
          </cell>
          <cell r="F672" t="str">
            <v>AMSTELVEEN</v>
          </cell>
          <cell r="G672" t="str">
            <v>020-6474747</v>
          </cell>
          <cell r="H672">
            <v>3160</v>
          </cell>
          <cell r="I672">
            <v>0</v>
          </cell>
          <cell r="J672">
            <v>0</v>
          </cell>
          <cell r="K672">
            <v>38353</v>
          </cell>
          <cell r="L672">
            <v>39083</v>
          </cell>
        </row>
        <row r="673">
          <cell r="B673">
            <v>3465</v>
          </cell>
          <cell r="C673" t="str">
            <v>JSTR</v>
          </cell>
          <cell r="D673" t="str">
            <v>Mc Brain BV</v>
          </cell>
          <cell r="E673" t="str">
            <v>Mc Brain BV</v>
          </cell>
          <cell r="F673" t="str">
            <v>HEERLEN</v>
          </cell>
          <cell r="G673" t="str">
            <v>045-5793080</v>
          </cell>
          <cell r="H673">
            <v>3310</v>
          </cell>
          <cell r="I673">
            <v>0</v>
          </cell>
          <cell r="J673">
            <v>0</v>
          </cell>
          <cell r="K673">
            <v>38353</v>
          </cell>
        </row>
        <row r="674">
          <cell r="B674">
            <v>3466</v>
          </cell>
          <cell r="C674" t="str">
            <v>ZKAN</v>
          </cell>
          <cell r="D674" t="str">
            <v>Thuiszorg Het Centrum</v>
          </cell>
          <cell r="E674" t="str">
            <v>Stichting Thuiszorg Het Centrum</v>
          </cell>
          <cell r="F674" t="str">
            <v>UTRECHT</v>
          </cell>
          <cell r="G674" t="str">
            <v>030-2850085</v>
          </cell>
          <cell r="H674">
            <v>3090</v>
          </cell>
          <cell r="I674">
            <v>0</v>
          </cell>
          <cell r="J674">
            <v>0</v>
          </cell>
          <cell r="K674">
            <v>38353</v>
          </cell>
        </row>
        <row r="675">
          <cell r="B675">
            <v>3467</v>
          </cell>
          <cell r="C675" t="str">
            <v>RKLR</v>
          </cell>
          <cell r="D675" t="str">
            <v>ZorgSaam Thuis</v>
          </cell>
          <cell r="E675" t="str">
            <v>ZorgSaam Thuis BV</v>
          </cell>
          <cell r="F675" t="str">
            <v>APELDOORN</v>
          </cell>
          <cell r="H675">
            <v>3060</v>
          </cell>
          <cell r="I675">
            <v>0</v>
          </cell>
          <cell r="J675">
            <v>0</v>
          </cell>
          <cell r="K675">
            <v>38353</v>
          </cell>
        </row>
        <row r="676">
          <cell r="B676">
            <v>3469</v>
          </cell>
          <cell r="C676" t="str">
            <v>EWAS</v>
          </cell>
          <cell r="D676" t="str">
            <v>Thuiszorg De Sleutel</v>
          </cell>
          <cell r="E676" t="str">
            <v>Thuiszorg De Sleutel</v>
          </cell>
          <cell r="F676" t="str">
            <v>EINDHOVEN</v>
          </cell>
          <cell r="H676">
            <v>3290</v>
          </cell>
          <cell r="I676">
            <v>0</v>
          </cell>
          <cell r="J676">
            <v>0</v>
          </cell>
          <cell r="K676">
            <v>38353</v>
          </cell>
        </row>
        <row r="677">
          <cell r="B677">
            <v>3470</v>
          </cell>
          <cell r="C677" t="str">
            <v>CSTS</v>
          </cell>
          <cell r="D677" t="str">
            <v>Thuiszorg GOOIZORG</v>
          </cell>
          <cell r="E677" t="str">
            <v>Thuiszorg GOOIZORG</v>
          </cell>
          <cell r="F677" t="str">
            <v>HILVERSUM</v>
          </cell>
          <cell r="G677" t="str">
            <v>035-6220099</v>
          </cell>
          <cell r="H677">
            <v>3110</v>
          </cell>
          <cell r="I677">
            <v>0</v>
          </cell>
          <cell r="J677">
            <v>0</v>
          </cell>
          <cell r="K677">
            <v>38353</v>
          </cell>
        </row>
        <row r="678">
          <cell r="B678">
            <v>3471</v>
          </cell>
          <cell r="C678" t="str">
            <v>RSOS</v>
          </cell>
          <cell r="D678" t="str">
            <v>Corridor Dienstverlening</v>
          </cell>
          <cell r="E678" t="str">
            <v>Stichting Corridor Dienstverlening</v>
          </cell>
          <cell r="F678" t="str">
            <v>ROTTERDAM</v>
          </cell>
          <cell r="H678">
            <v>3210</v>
          </cell>
          <cell r="I678">
            <v>0</v>
          </cell>
          <cell r="J678">
            <v>0</v>
          </cell>
          <cell r="K678">
            <v>38353</v>
          </cell>
        </row>
        <row r="679">
          <cell r="B679">
            <v>3472</v>
          </cell>
          <cell r="C679" t="str">
            <v>RESS</v>
          </cell>
          <cell r="D679" t="str">
            <v>120/206 *Fryslƒn</v>
          </cell>
          <cell r="E679" t="str">
            <v>Stichting Maatschappelijke Ondersteuning Fryslƒn</v>
          </cell>
          <cell r="F679" t="str">
            <v>LEEUWARDEN</v>
          </cell>
          <cell r="G679" t="str">
            <v>058-2932400</v>
          </cell>
          <cell r="H679">
            <v>3020</v>
          </cell>
          <cell r="I679">
            <v>0</v>
          </cell>
          <cell r="J679">
            <v>0</v>
          </cell>
          <cell r="K679">
            <v>38353</v>
          </cell>
          <cell r="L679">
            <v>38718</v>
          </cell>
        </row>
        <row r="680">
          <cell r="B680">
            <v>3473</v>
          </cell>
          <cell r="C680" t="str">
            <v>JSTR</v>
          </cell>
          <cell r="D680" t="str">
            <v>120/205 *LIMOR</v>
          </cell>
          <cell r="E680" t="str">
            <v>Stichting Landelijke Instelling voor Maatschappelijk Opvang en Resocialisatie (LIMOR)</v>
          </cell>
          <cell r="F680" t="str">
            <v>LEEUWARDEN</v>
          </cell>
          <cell r="G680" t="str">
            <v>058-2151694</v>
          </cell>
          <cell r="H680">
            <v>3020</v>
          </cell>
          <cell r="I680">
            <v>0</v>
          </cell>
          <cell r="J680">
            <v>0</v>
          </cell>
          <cell r="K680">
            <v>38353</v>
          </cell>
          <cell r="L680">
            <v>38718</v>
          </cell>
        </row>
        <row r="681">
          <cell r="B681">
            <v>3474</v>
          </cell>
          <cell r="C681" t="str">
            <v>NBON</v>
          </cell>
          <cell r="D681" t="str">
            <v>*Wonen Arbeid en Dagbesteding (WAD)</v>
          </cell>
          <cell r="E681" t="str">
            <v>Stichting Wonen Arbeid en Dagbesteding (WAD)</v>
          </cell>
          <cell r="F681" t="str">
            <v>HEERLEN</v>
          </cell>
          <cell r="G681" t="str">
            <v>045-5431985</v>
          </cell>
          <cell r="H681">
            <v>3310</v>
          </cell>
          <cell r="I681">
            <v>0</v>
          </cell>
          <cell r="J681">
            <v>0</v>
          </cell>
          <cell r="K681">
            <v>38353</v>
          </cell>
          <cell r="L681">
            <v>38718</v>
          </cell>
        </row>
        <row r="682">
          <cell r="B682">
            <v>3476</v>
          </cell>
          <cell r="C682" t="str">
            <v>EWAS</v>
          </cell>
          <cell r="D682" t="str">
            <v>Ons Bedrijf</v>
          </cell>
          <cell r="E682" t="str">
            <v>Stichting Ons Bedrijf</v>
          </cell>
          <cell r="F682" t="str">
            <v>BARNEVELD</v>
          </cell>
          <cell r="H682">
            <v>3070</v>
          </cell>
          <cell r="I682">
            <v>0</v>
          </cell>
          <cell r="J682">
            <v>0</v>
          </cell>
          <cell r="K682">
            <v>38353</v>
          </cell>
        </row>
        <row r="683">
          <cell r="B683">
            <v>3477</v>
          </cell>
          <cell r="C683" t="str">
            <v>GKOK</v>
          </cell>
          <cell r="D683" t="str">
            <v>Zorg Thuis (Zonneburg) (vh Zeist)</v>
          </cell>
          <cell r="E683" t="str">
            <v>Stichting Zorg Thuis (Zonneburg)</v>
          </cell>
          <cell r="F683" t="str">
            <v>DRIEBERGEN-RIJSENBURG</v>
          </cell>
          <cell r="G683" t="str">
            <v>0343-523830</v>
          </cell>
          <cell r="H683">
            <v>3090</v>
          </cell>
          <cell r="I683">
            <v>0</v>
          </cell>
          <cell r="J683">
            <v>0</v>
          </cell>
          <cell r="K683">
            <v>38353</v>
          </cell>
        </row>
        <row r="684">
          <cell r="B684">
            <v>3478</v>
          </cell>
          <cell r="C684" t="str">
            <v>NBON</v>
          </cell>
          <cell r="D684" t="str">
            <v>SeniorConsult</v>
          </cell>
          <cell r="E684" t="str">
            <v>SeniorConsult Maatschappelijk werk en Dienstverlening</v>
          </cell>
          <cell r="F684" t="str">
            <v>VENRAY</v>
          </cell>
          <cell r="G684" t="str">
            <v>0478-585705</v>
          </cell>
          <cell r="H684">
            <v>3300</v>
          </cell>
          <cell r="I684">
            <v>0</v>
          </cell>
          <cell r="J684">
            <v>0</v>
          </cell>
          <cell r="K684">
            <v>38353</v>
          </cell>
        </row>
        <row r="685">
          <cell r="B685">
            <v>3482</v>
          </cell>
          <cell r="C685" t="str">
            <v>LDYK</v>
          </cell>
          <cell r="D685" t="str">
            <v>*Better Life Particuliere Thuiszorg BV</v>
          </cell>
          <cell r="E685" t="str">
            <v>Better Life Particuliere Thuiszorg BV</v>
          </cell>
          <cell r="F685" t="str">
            <v>HUIZEN</v>
          </cell>
          <cell r="H685">
            <v>3110</v>
          </cell>
          <cell r="I685">
            <v>0</v>
          </cell>
          <cell r="J685">
            <v>0</v>
          </cell>
          <cell r="K685">
            <v>38353</v>
          </cell>
          <cell r="L685">
            <v>39083</v>
          </cell>
        </row>
        <row r="686">
          <cell r="B686">
            <v>3483</v>
          </cell>
          <cell r="C686" t="str">
            <v>ISCS</v>
          </cell>
          <cell r="D686" t="str">
            <v>Zorg Ondersteuning Nederland Amsterdam</v>
          </cell>
          <cell r="E686" t="str">
            <v>Zorg Ondersteuning Nederland Amsterdam</v>
          </cell>
          <cell r="F686" t="str">
            <v>AMSTERDAM</v>
          </cell>
          <cell r="H686">
            <v>3150</v>
          </cell>
          <cell r="I686">
            <v>0</v>
          </cell>
          <cell r="J686">
            <v>0</v>
          </cell>
          <cell r="K686">
            <v>38353</v>
          </cell>
        </row>
        <row r="687">
          <cell r="B687">
            <v>3484</v>
          </cell>
          <cell r="C687" t="str">
            <v>EWAS</v>
          </cell>
          <cell r="D687" t="str">
            <v>Stichting Thuiszorg</v>
          </cell>
          <cell r="E687" t="str">
            <v>Stichting Thuiszorg</v>
          </cell>
          <cell r="F687" t="str">
            <v>OSS</v>
          </cell>
          <cell r="G687" t="str">
            <v>0412-651428</v>
          </cell>
          <cell r="H687">
            <v>3280</v>
          </cell>
          <cell r="I687">
            <v>0</v>
          </cell>
          <cell r="J687">
            <v>0</v>
          </cell>
          <cell r="K687">
            <v>38353</v>
          </cell>
        </row>
        <row r="688">
          <cell r="B688">
            <v>3485</v>
          </cell>
          <cell r="C688" t="str">
            <v>ISCS</v>
          </cell>
          <cell r="D688" t="str">
            <v>*Thuiszorg-Nu (as3) (vhTransfersco)</v>
          </cell>
          <cell r="E688" t="str">
            <v>Stichting Thuiszorg-Nu (EHOR)</v>
          </cell>
          <cell r="F688" t="str">
            <v>PURMEREND DRONTEN</v>
          </cell>
          <cell r="G688" t="str">
            <v>0321-315657</v>
          </cell>
          <cell r="H688">
            <v>3140</v>
          </cell>
          <cell r="I688">
            <v>0</v>
          </cell>
          <cell r="J688">
            <v>0</v>
          </cell>
          <cell r="K688">
            <v>38353</v>
          </cell>
          <cell r="L688">
            <v>39083</v>
          </cell>
        </row>
        <row r="689">
          <cell r="B689">
            <v>3487</v>
          </cell>
          <cell r="C689" t="str">
            <v>GKOK</v>
          </cell>
          <cell r="D689" t="str">
            <v>120/817*Consultatiebureau voor alcohol en drugs</v>
          </cell>
          <cell r="E689" t="str">
            <v>Stichting Consultatiebureau voor alcohol en drugs Zwolle</v>
          </cell>
          <cell r="F689" t="str">
            <v>ZWOLLE</v>
          </cell>
          <cell r="H689">
            <v>3040</v>
          </cell>
          <cell r="I689">
            <v>0</v>
          </cell>
          <cell r="J689">
            <v>0</v>
          </cell>
          <cell r="K689">
            <v>38353</v>
          </cell>
          <cell r="L689">
            <v>39083</v>
          </cell>
        </row>
        <row r="690">
          <cell r="B690">
            <v>3488</v>
          </cell>
          <cell r="C690" t="str">
            <v>HVEN</v>
          </cell>
          <cell r="D690" t="str">
            <v>Combiwel</v>
          </cell>
          <cell r="E690" t="str">
            <v>Stichting Welzijn Amsterdam Oud Zuid</v>
          </cell>
          <cell r="F690" t="str">
            <v>AMSTERDAM</v>
          </cell>
          <cell r="H690">
            <v>3150</v>
          </cell>
          <cell r="I690">
            <v>0</v>
          </cell>
          <cell r="J690">
            <v>0</v>
          </cell>
          <cell r="K690">
            <v>38353</v>
          </cell>
        </row>
        <row r="691">
          <cell r="B691">
            <v>3489</v>
          </cell>
          <cell r="C691" t="str">
            <v>AWEK</v>
          </cell>
          <cell r="D691" t="str">
            <v>Radar regio Arnhem</v>
          </cell>
          <cell r="E691" t="str">
            <v>Radar regio Arnhem</v>
          </cell>
          <cell r="F691" t="str">
            <v>ZUTPHEN</v>
          </cell>
          <cell r="G691" t="str">
            <v>0575-538711</v>
          </cell>
          <cell r="H691">
            <v>3070</v>
          </cell>
          <cell r="I691">
            <v>0</v>
          </cell>
          <cell r="J691">
            <v>0</v>
          </cell>
          <cell r="K691">
            <v>38353</v>
          </cell>
        </row>
        <row r="692">
          <cell r="B692">
            <v>3491</v>
          </cell>
          <cell r="C692" t="str">
            <v>GKOK</v>
          </cell>
          <cell r="D692" t="str">
            <v>Pandora Thuiszorg</v>
          </cell>
          <cell r="E692" t="str">
            <v>Stichting Pandora Thuiszorg</v>
          </cell>
          <cell r="F692" t="str">
            <v>VALKENSWAARD</v>
          </cell>
          <cell r="H692">
            <v>3310</v>
          </cell>
          <cell r="I692">
            <v>0</v>
          </cell>
          <cell r="J692">
            <v>0</v>
          </cell>
          <cell r="K692">
            <v>38353</v>
          </cell>
        </row>
        <row r="693">
          <cell r="B693">
            <v>3492</v>
          </cell>
          <cell r="C693" t="str">
            <v>PERP</v>
          </cell>
          <cell r="D693" t="str">
            <v>Den Eikelaar</v>
          </cell>
          <cell r="E693" t="str">
            <v>Stichting Hospitium Den Eikelaar</v>
          </cell>
          <cell r="F693" t="str">
            <v>LEEK</v>
          </cell>
          <cell r="H693">
            <v>3010</v>
          </cell>
          <cell r="I693">
            <v>0</v>
          </cell>
          <cell r="J693">
            <v>0</v>
          </cell>
          <cell r="K693">
            <v>38353</v>
          </cell>
        </row>
        <row r="694">
          <cell r="B694">
            <v>3493</v>
          </cell>
          <cell r="C694" t="str">
            <v>PHEN</v>
          </cell>
          <cell r="D694" t="str">
            <v>Care Company, 't Gooi</v>
          </cell>
          <cell r="E694" t="str">
            <v>Care Company, 't Gooi</v>
          </cell>
          <cell r="F694" t="str">
            <v>LAREN NH</v>
          </cell>
          <cell r="G694" t="str">
            <v>035-5311880</v>
          </cell>
          <cell r="H694">
            <v>3110</v>
          </cell>
          <cell r="I694">
            <v>0</v>
          </cell>
          <cell r="J694">
            <v>0</v>
          </cell>
          <cell r="K694">
            <v>38353</v>
          </cell>
        </row>
        <row r="695">
          <cell r="B695">
            <v>3494</v>
          </cell>
          <cell r="C695" t="str">
            <v>JSTR</v>
          </cell>
          <cell r="D695" t="str">
            <v>Nehemia Hulpverlening</v>
          </cell>
          <cell r="E695" t="str">
            <v>Stichting Nehemia Hulpverlening</v>
          </cell>
          <cell r="F695" t="str">
            <v>HEERHUGOWAARD</v>
          </cell>
          <cell r="H695">
            <v>3120</v>
          </cell>
          <cell r="I695">
            <v>0</v>
          </cell>
          <cell r="J695">
            <v>0</v>
          </cell>
          <cell r="K695">
            <v>38353</v>
          </cell>
        </row>
        <row r="696">
          <cell r="B696">
            <v>3495</v>
          </cell>
          <cell r="C696" t="str">
            <v>AWEK</v>
          </cell>
          <cell r="D696" t="str">
            <v>*Rovidam B.V.</v>
          </cell>
          <cell r="E696" t="str">
            <v>Rovidam B.V.</v>
          </cell>
          <cell r="F696" t="str">
            <v>WARNSVELD</v>
          </cell>
          <cell r="G696" t="str">
            <v>0575-570060</v>
          </cell>
          <cell r="H696">
            <v>3060</v>
          </cell>
          <cell r="I696">
            <v>0</v>
          </cell>
          <cell r="J696">
            <v>0</v>
          </cell>
          <cell r="K696">
            <v>38353</v>
          </cell>
        </row>
        <row r="697">
          <cell r="B697">
            <v>3496</v>
          </cell>
          <cell r="C697" t="str">
            <v>EKEP</v>
          </cell>
          <cell r="D697" t="str">
            <v>Toevluchtsoord</v>
          </cell>
          <cell r="E697" t="str">
            <v>Stichting Toevluchtsoord</v>
          </cell>
          <cell r="F697" t="str">
            <v>GRONINGEN</v>
          </cell>
          <cell r="H697">
            <v>3010</v>
          </cell>
          <cell r="I697">
            <v>0</v>
          </cell>
          <cell r="J697">
            <v>0</v>
          </cell>
          <cell r="K697">
            <v>38353</v>
          </cell>
        </row>
        <row r="698">
          <cell r="B698">
            <v>3497</v>
          </cell>
          <cell r="C698" t="str">
            <v>JSTR</v>
          </cell>
          <cell r="D698" t="str">
            <v>De Zorgmantel</v>
          </cell>
          <cell r="E698" t="str">
            <v>De Zorgmantel</v>
          </cell>
          <cell r="F698" t="str">
            <v>BERKEL-ENSCHOT</v>
          </cell>
          <cell r="G698" t="str">
            <v>013-4672064</v>
          </cell>
          <cell r="H698">
            <v>3270</v>
          </cell>
          <cell r="I698">
            <v>0</v>
          </cell>
          <cell r="J698">
            <v>0</v>
          </cell>
          <cell r="K698">
            <v>38353</v>
          </cell>
        </row>
        <row r="699">
          <cell r="B699">
            <v>3498</v>
          </cell>
          <cell r="C699" t="str">
            <v>NBON</v>
          </cell>
          <cell r="D699" t="str">
            <v>Het Helen Dowling Instituut</v>
          </cell>
          <cell r="E699" t="str">
            <v>Stichting Het Helen Dowling Instituut, centrum voor psycho-oncologie</v>
          </cell>
          <cell r="F699" t="str">
            <v>UTRECHT</v>
          </cell>
          <cell r="G699" t="str">
            <v>030-2524020</v>
          </cell>
          <cell r="H699">
            <v>3090</v>
          </cell>
          <cell r="I699">
            <v>0</v>
          </cell>
          <cell r="J699">
            <v>0</v>
          </cell>
          <cell r="K699">
            <v>38353</v>
          </cell>
        </row>
        <row r="700">
          <cell r="B700">
            <v>3499</v>
          </cell>
          <cell r="C700" t="str">
            <v>RESS</v>
          </cell>
          <cell r="D700" t="str">
            <v>Huis voor thuis- en daklozen</v>
          </cell>
          <cell r="E700" t="str">
            <v>Stichting Huis voor thuis- en daklozen</v>
          </cell>
          <cell r="F700" t="str">
            <v>GRONINGEN</v>
          </cell>
          <cell r="G700" t="str">
            <v>050-5991427</v>
          </cell>
          <cell r="H700">
            <v>3010</v>
          </cell>
          <cell r="I700">
            <v>0</v>
          </cell>
          <cell r="J700">
            <v>0</v>
          </cell>
          <cell r="K700">
            <v>38353</v>
          </cell>
        </row>
        <row r="701">
          <cell r="B701">
            <v>3500</v>
          </cell>
          <cell r="C701" t="str">
            <v>ZKAN</v>
          </cell>
          <cell r="D701" t="str">
            <v>Virenze, regio Zuid Limburg</v>
          </cell>
          <cell r="E701" t="str">
            <v>Virenze, regio Zuid Limburg</v>
          </cell>
          <cell r="F701" t="str">
            <v>SITTARD</v>
          </cell>
          <cell r="G701" t="str">
            <v>046-4529595</v>
          </cell>
          <cell r="H701">
            <v>3310</v>
          </cell>
          <cell r="I701">
            <v>0</v>
          </cell>
          <cell r="J701">
            <v>0</v>
          </cell>
          <cell r="K701">
            <v>38353</v>
          </cell>
        </row>
        <row r="702">
          <cell r="B702">
            <v>3503</v>
          </cell>
          <cell r="C702" t="str">
            <v>MNIS</v>
          </cell>
          <cell r="D702" t="str">
            <v>Zaanstreek / Waterland</v>
          </cell>
          <cell r="E702" t="str">
            <v>Stichting Maatschappelijke Dienstverlening Zaanstreek / Waterland</v>
          </cell>
          <cell r="F702" t="str">
            <v>PURMEREND</v>
          </cell>
          <cell r="H702">
            <v>3140</v>
          </cell>
          <cell r="I702">
            <v>0</v>
          </cell>
          <cell r="J702">
            <v>0</v>
          </cell>
          <cell r="K702">
            <v>38353</v>
          </cell>
        </row>
        <row r="703">
          <cell r="B703">
            <v>3504</v>
          </cell>
          <cell r="C703" t="str">
            <v>JFLT</v>
          </cell>
          <cell r="D703" t="str">
            <v>Reakt</v>
          </cell>
          <cell r="E703" t="str">
            <v>Stichting Reakt</v>
          </cell>
          <cell r="F703" t="str">
            <v>GOUDA</v>
          </cell>
          <cell r="H703">
            <v>3200</v>
          </cell>
          <cell r="I703">
            <v>0</v>
          </cell>
          <cell r="J703">
            <v>0</v>
          </cell>
          <cell r="K703">
            <v>38353</v>
          </cell>
        </row>
        <row r="704">
          <cell r="B704">
            <v>3506</v>
          </cell>
          <cell r="C704" t="str">
            <v>RTOR</v>
          </cell>
          <cell r="D704" t="str">
            <v>Kijk op Zorg BV</v>
          </cell>
          <cell r="E704" t="str">
            <v>Kijk op Zorg, thuiszorgburo</v>
          </cell>
          <cell r="F704" t="str">
            <v>HILVERSUM</v>
          </cell>
          <cell r="H704">
            <v>3110</v>
          </cell>
          <cell r="I704">
            <v>0</v>
          </cell>
          <cell r="J704">
            <v>0</v>
          </cell>
          <cell r="K704">
            <v>38353</v>
          </cell>
        </row>
        <row r="705">
          <cell r="B705">
            <v>3507</v>
          </cell>
          <cell r="C705" t="str">
            <v>RSOS</v>
          </cell>
          <cell r="D705" t="str">
            <v>Ab-Hulp Twente</v>
          </cell>
          <cell r="E705" t="str">
            <v>Ab-Hulp Twente</v>
          </cell>
          <cell r="F705" t="str">
            <v>OLDENZAAL</v>
          </cell>
          <cell r="G705" t="str">
            <v>0541-534232</v>
          </cell>
          <cell r="H705">
            <v>3050</v>
          </cell>
          <cell r="I705">
            <v>0</v>
          </cell>
          <cell r="J705">
            <v>0</v>
          </cell>
          <cell r="K705">
            <v>38353</v>
          </cell>
        </row>
        <row r="706">
          <cell r="B706">
            <v>3508</v>
          </cell>
          <cell r="C706" t="str">
            <v>HVEN</v>
          </cell>
          <cell r="D706" t="str">
            <v>Geriant</v>
          </cell>
          <cell r="E706" t="str">
            <v>Stichting Geriant</v>
          </cell>
          <cell r="F706" t="str">
            <v>HEERHUGOWAARD</v>
          </cell>
          <cell r="G706" t="str">
            <v>072-5270390</v>
          </cell>
          <cell r="H706">
            <v>3120</v>
          </cell>
          <cell r="I706">
            <v>0</v>
          </cell>
          <cell r="J706">
            <v>0</v>
          </cell>
          <cell r="K706">
            <v>38353</v>
          </cell>
        </row>
        <row r="707">
          <cell r="B707">
            <v>3510</v>
          </cell>
          <cell r="C707" t="str">
            <v>GKOK</v>
          </cell>
          <cell r="D707" t="str">
            <v>Stichting 1nP</v>
          </cell>
          <cell r="E707" t="str">
            <v>Stichting 1nP</v>
          </cell>
          <cell r="F707" t="str">
            <v>HELLEVOETSLUIS</v>
          </cell>
          <cell r="G707" t="str">
            <v>0181-390761</v>
          </cell>
          <cell r="H707">
            <v>3230</v>
          </cell>
          <cell r="I707">
            <v>0</v>
          </cell>
          <cell r="J707">
            <v>0</v>
          </cell>
          <cell r="K707">
            <v>38353</v>
          </cell>
        </row>
        <row r="708">
          <cell r="B708">
            <v>3512</v>
          </cell>
          <cell r="C708" t="str">
            <v>RTOR</v>
          </cell>
          <cell r="D708" t="str">
            <v>Werkprojecten Groep</v>
          </cell>
          <cell r="E708" t="str">
            <v>Stichting Werkprojecten Groep</v>
          </cell>
          <cell r="F708" t="str">
            <v>GRONINGEN</v>
          </cell>
          <cell r="H708">
            <v>3010</v>
          </cell>
          <cell r="I708">
            <v>0</v>
          </cell>
          <cell r="J708">
            <v>0</v>
          </cell>
          <cell r="K708">
            <v>38353</v>
          </cell>
        </row>
        <row r="709">
          <cell r="B709">
            <v>3513</v>
          </cell>
          <cell r="C709" t="str">
            <v>MNIS</v>
          </cell>
          <cell r="D709" t="str">
            <v>Landzijde</v>
          </cell>
          <cell r="E709" t="str">
            <v>Stichting Landzijde</v>
          </cell>
          <cell r="F709" t="str">
            <v>PURMEREND</v>
          </cell>
          <cell r="G709" t="str">
            <v>0299-474118</v>
          </cell>
          <cell r="H709">
            <v>3140</v>
          </cell>
          <cell r="I709">
            <v>0</v>
          </cell>
          <cell r="J709">
            <v>0</v>
          </cell>
          <cell r="K709">
            <v>38353</v>
          </cell>
        </row>
        <row r="710">
          <cell r="B710">
            <v>3514</v>
          </cell>
          <cell r="C710" t="str">
            <v>FPOL</v>
          </cell>
          <cell r="D710" t="str">
            <v>De Twern</v>
          </cell>
          <cell r="E710" t="str">
            <v>Stichting De Twern, voor lokaal welzijnswerk</v>
          </cell>
          <cell r="F710" t="str">
            <v>TILBURG</v>
          </cell>
          <cell r="H710">
            <v>3270</v>
          </cell>
          <cell r="I710">
            <v>0</v>
          </cell>
          <cell r="J710">
            <v>0</v>
          </cell>
          <cell r="K710">
            <v>38353</v>
          </cell>
        </row>
        <row r="711">
          <cell r="B711">
            <v>3515</v>
          </cell>
          <cell r="C711" t="str">
            <v>MSTN</v>
          </cell>
          <cell r="D711" t="str">
            <v>De Windroos</v>
          </cell>
          <cell r="E711" t="str">
            <v>Stichting Windroos foundation</v>
          </cell>
          <cell r="F711" t="str">
            <v>AMSTELVEEN</v>
          </cell>
          <cell r="H711">
            <v>3160</v>
          </cell>
          <cell r="I711">
            <v>0</v>
          </cell>
          <cell r="J711">
            <v>0</v>
          </cell>
          <cell r="K711">
            <v>38353</v>
          </cell>
        </row>
        <row r="712">
          <cell r="B712">
            <v>3516</v>
          </cell>
          <cell r="C712" t="str">
            <v>CBLN</v>
          </cell>
          <cell r="D712" t="str">
            <v>Stichting Welzijn Ouderen</v>
          </cell>
          <cell r="E712" t="str">
            <v>Stichting Welzijn Ouderen</v>
          </cell>
          <cell r="F712" t="str">
            <v>AMSTELVEEN</v>
          </cell>
          <cell r="H712">
            <v>3160</v>
          </cell>
          <cell r="I712">
            <v>0</v>
          </cell>
          <cell r="J712">
            <v>0</v>
          </cell>
          <cell r="K712">
            <v>38353</v>
          </cell>
        </row>
        <row r="713">
          <cell r="B713">
            <v>3517</v>
          </cell>
          <cell r="C713" t="str">
            <v>ISCS</v>
          </cell>
          <cell r="D713" t="str">
            <v>Stichting Maat</v>
          </cell>
          <cell r="E713" t="str">
            <v>Stichting Maat</v>
          </cell>
          <cell r="F713" t="str">
            <v>EINDHOVEN</v>
          </cell>
          <cell r="G713" t="str">
            <v>040-2122908</v>
          </cell>
          <cell r="H713">
            <v>3290</v>
          </cell>
          <cell r="I713">
            <v>0</v>
          </cell>
          <cell r="J713">
            <v>0</v>
          </cell>
          <cell r="K713">
            <v>38353</v>
          </cell>
        </row>
        <row r="714">
          <cell r="B714">
            <v>3518</v>
          </cell>
          <cell r="C714" t="str">
            <v>NBON</v>
          </cell>
          <cell r="D714" t="str">
            <v>Stichting NOVIzorg</v>
          </cell>
          <cell r="E714" t="str">
            <v>Stichting NOVIzorg</v>
          </cell>
          <cell r="F714" t="str">
            <v>HOENSBROEK</v>
          </cell>
          <cell r="G714" t="str">
            <v>045-5285527</v>
          </cell>
          <cell r="H714">
            <v>3310</v>
          </cell>
          <cell r="I714">
            <v>0</v>
          </cell>
          <cell r="J714">
            <v>0</v>
          </cell>
          <cell r="K714">
            <v>38353</v>
          </cell>
        </row>
        <row r="715">
          <cell r="B715">
            <v>3519</v>
          </cell>
          <cell r="C715" t="str">
            <v>LFRN</v>
          </cell>
          <cell r="D715" t="str">
            <v>Herstellingsoord Het Wilhelminahuis</v>
          </cell>
          <cell r="E715" t="str">
            <v>Stichting Het Wilhelminahuis</v>
          </cell>
          <cell r="F715" t="str">
            <v>VALBURG</v>
          </cell>
          <cell r="G715" t="str">
            <v>0488-431724</v>
          </cell>
          <cell r="H715">
            <v>3070</v>
          </cell>
          <cell r="I715">
            <v>0</v>
          </cell>
          <cell r="J715">
            <v>0</v>
          </cell>
          <cell r="K715">
            <v>38353</v>
          </cell>
        </row>
        <row r="716">
          <cell r="B716">
            <v>3520</v>
          </cell>
          <cell r="C716" t="str">
            <v>EWAS</v>
          </cell>
          <cell r="D716" t="str">
            <v>SMO Helmond</v>
          </cell>
          <cell r="E716" t="str">
            <v>Stichting Maatschappelijke Opvang Helmond e.o.</v>
          </cell>
          <cell r="F716" t="str">
            <v>HELMOND</v>
          </cell>
          <cell r="G716" t="str">
            <v>0492-525098</v>
          </cell>
          <cell r="H716">
            <v>3290</v>
          </cell>
          <cell r="I716">
            <v>0</v>
          </cell>
          <cell r="J716">
            <v>0</v>
          </cell>
          <cell r="K716">
            <v>38353</v>
          </cell>
        </row>
        <row r="717">
          <cell r="B717">
            <v>3521</v>
          </cell>
          <cell r="C717" t="str">
            <v>RKLR</v>
          </cell>
          <cell r="D717" t="str">
            <v>*Buitenzorg weer open 2007 actie Elly</v>
          </cell>
          <cell r="E717" t="str">
            <v>Buitenzorg B.V.</v>
          </cell>
          <cell r="F717" t="str">
            <v>ALMELO</v>
          </cell>
          <cell r="G717" t="str">
            <v>0546-850459</v>
          </cell>
          <cell r="H717">
            <v>3050</v>
          </cell>
          <cell r="I717">
            <v>0</v>
          </cell>
          <cell r="J717">
            <v>0</v>
          </cell>
          <cell r="K717">
            <v>38353</v>
          </cell>
          <cell r="L717">
            <v>38718</v>
          </cell>
        </row>
        <row r="718">
          <cell r="B718">
            <v>3524</v>
          </cell>
          <cell r="C718" t="str">
            <v>ZKAN</v>
          </cell>
          <cell r="D718" t="str">
            <v>AmaCura GGZ Zorgcentrum</v>
          </cell>
          <cell r="E718" t="str">
            <v>AmaCura GGZ Zorgcentrum B.V.</v>
          </cell>
          <cell r="F718" t="str">
            <v>SITTARD</v>
          </cell>
          <cell r="H718">
            <v>3310</v>
          </cell>
          <cell r="I718">
            <v>0</v>
          </cell>
          <cell r="J718">
            <v>0</v>
          </cell>
          <cell r="K718">
            <v>38353</v>
          </cell>
        </row>
        <row r="719">
          <cell r="B719">
            <v>3525</v>
          </cell>
          <cell r="C719" t="str">
            <v>AWEK</v>
          </cell>
          <cell r="D719" t="str">
            <v>BTO Particuliere Thuiszorg</v>
          </cell>
          <cell r="E719" t="str">
            <v>BTO Particuliere Thuiszorg</v>
          </cell>
          <cell r="F719" t="str">
            <v>'S-GRAVENHAGE</v>
          </cell>
          <cell r="G719" t="str">
            <v>070-3901899</v>
          </cell>
          <cell r="H719">
            <v>3180</v>
          </cell>
          <cell r="I719">
            <v>0</v>
          </cell>
          <cell r="J719">
            <v>0</v>
          </cell>
          <cell r="K719">
            <v>38353</v>
          </cell>
        </row>
        <row r="720">
          <cell r="B720">
            <v>3526</v>
          </cell>
          <cell r="C720" t="str">
            <v>RKLR</v>
          </cell>
          <cell r="D720" t="str">
            <v>120/1406 *Onder Een Dak</v>
          </cell>
          <cell r="E720" t="str">
            <v>Stichting Onder Een Dak</v>
          </cell>
          <cell r="F720" t="str">
            <v>MAASSLUIS</v>
          </cell>
          <cell r="H720">
            <v>3220</v>
          </cell>
          <cell r="I720">
            <v>0</v>
          </cell>
          <cell r="J720">
            <v>0</v>
          </cell>
          <cell r="K720">
            <v>38353</v>
          </cell>
        </row>
        <row r="721">
          <cell r="B721">
            <v>3528</v>
          </cell>
          <cell r="C721" t="str">
            <v>NBON</v>
          </cell>
          <cell r="D721" t="str">
            <v>Der Sjtiel</v>
          </cell>
          <cell r="E721" t="str">
            <v>Stichting Aangepaste Werkvormen Oostelijk Zuid-Limburg, der Sjtiel</v>
          </cell>
          <cell r="F721" t="str">
            <v>LANDGRAAF</v>
          </cell>
          <cell r="H721">
            <v>3310</v>
          </cell>
          <cell r="I721">
            <v>0</v>
          </cell>
          <cell r="J721">
            <v>0</v>
          </cell>
          <cell r="K721">
            <v>38353</v>
          </cell>
        </row>
        <row r="722">
          <cell r="B722">
            <v>3529</v>
          </cell>
          <cell r="C722" t="str">
            <v>RESS</v>
          </cell>
          <cell r="D722" t="str">
            <v>MoleMann Mental Health Clinics 't Gooi</v>
          </cell>
          <cell r="E722" t="str">
            <v>MoleMann Mental Health Clinics 't Gooi</v>
          </cell>
          <cell r="F722" t="str">
            <v>ALMERE</v>
          </cell>
          <cell r="G722" t="str">
            <v>036-5302932</v>
          </cell>
          <cell r="H722">
            <v>3110</v>
          </cell>
          <cell r="I722">
            <v>0</v>
          </cell>
          <cell r="J722">
            <v>0</v>
          </cell>
          <cell r="K722">
            <v>38353</v>
          </cell>
        </row>
        <row r="723">
          <cell r="B723">
            <v>3530</v>
          </cell>
          <cell r="C723" t="str">
            <v>FPOL</v>
          </cell>
          <cell r="D723" t="str">
            <v>*Volksbond, Amsterdam</v>
          </cell>
          <cell r="E723" t="str">
            <v>Stichting Volksbond Amsterdam</v>
          </cell>
          <cell r="F723" t="str">
            <v>AMSTERDAM</v>
          </cell>
          <cell r="H723">
            <v>3150</v>
          </cell>
          <cell r="I723">
            <v>0</v>
          </cell>
          <cell r="J723">
            <v>0</v>
          </cell>
          <cell r="K723">
            <v>38353</v>
          </cell>
          <cell r="L723">
            <v>38718</v>
          </cell>
        </row>
        <row r="724">
          <cell r="B724">
            <v>3532</v>
          </cell>
          <cell r="C724" t="str">
            <v>CBLN</v>
          </cell>
          <cell r="D724" t="str">
            <v>*Thuiszorg in Vrijheid of Gebondenheid (ZOBrabant)</v>
          </cell>
          <cell r="E724" t="str">
            <v>Thuiszorg in Vrijheid of Gebondenheid (Zuid Oost Brabant)</v>
          </cell>
          <cell r="F724" t="str">
            <v>BLADEL</v>
          </cell>
          <cell r="G724" t="str">
            <v>0497-383530</v>
          </cell>
          <cell r="H724">
            <v>3290</v>
          </cell>
          <cell r="I724">
            <v>0</v>
          </cell>
          <cell r="J724">
            <v>0</v>
          </cell>
          <cell r="K724">
            <v>38353</v>
          </cell>
        </row>
        <row r="725">
          <cell r="B725">
            <v>3533</v>
          </cell>
          <cell r="C725" t="str">
            <v>JSTR</v>
          </cell>
          <cell r="D725" t="str">
            <v>Royal Care Thuiszorg</v>
          </cell>
          <cell r="E725" t="str">
            <v>Royal Care Thuiszorg</v>
          </cell>
          <cell r="F725" t="str">
            <v>BLARICUM</v>
          </cell>
          <cell r="G725" t="str">
            <v>035-5334585</v>
          </cell>
          <cell r="H725">
            <v>3110</v>
          </cell>
          <cell r="I725">
            <v>0</v>
          </cell>
          <cell r="J725">
            <v>0</v>
          </cell>
          <cell r="K725">
            <v>38353</v>
          </cell>
        </row>
        <row r="726">
          <cell r="B726">
            <v>3534</v>
          </cell>
          <cell r="C726" t="str">
            <v>JSTR</v>
          </cell>
          <cell r="D726" t="str">
            <v>Algemene Crisisopvang Blijenhof</v>
          </cell>
          <cell r="E726" t="str">
            <v>Stichting Algemene Crisisopvang Blijenhof</v>
          </cell>
          <cell r="F726" t="str">
            <v>BURGUM</v>
          </cell>
          <cell r="H726">
            <v>3020</v>
          </cell>
          <cell r="I726">
            <v>0</v>
          </cell>
          <cell r="J726">
            <v>0</v>
          </cell>
          <cell r="K726">
            <v>38353</v>
          </cell>
        </row>
        <row r="727">
          <cell r="B727">
            <v>3535</v>
          </cell>
          <cell r="C727" t="str">
            <v>JSTR</v>
          </cell>
          <cell r="D727" t="str">
            <v>Hospice Dignitas</v>
          </cell>
          <cell r="E727" t="str">
            <v>Stichting Hospice Dignitas</v>
          </cell>
          <cell r="F727" t="str">
            <v>HOORN NH</v>
          </cell>
          <cell r="G727" t="str">
            <v>0229-284060</v>
          </cell>
          <cell r="H727">
            <v>3120</v>
          </cell>
          <cell r="I727">
            <v>0</v>
          </cell>
          <cell r="J727">
            <v>0</v>
          </cell>
          <cell r="K727">
            <v>38353</v>
          </cell>
        </row>
        <row r="728">
          <cell r="B728">
            <v>3539</v>
          </cell>
          <cell r="C728" t="str">
            <v>AHES</v>
          </cell>
          <cell r="D728" t="str">
            <v>Het Behouden Huys</v>
          </cell>
          <cell r="E728" t="str">
            <v>Stichting Assagioli</v>
          </cell>
          <cell r="F728" t="str">
            <v>HAREN GN</v>
          </cell>
          <cell r="G728" t="str">
            <v>050-4062400</v>
          </cell>
          <cell r="H728">
            <v>3010</v>
          </cell>
          <cell r="I728">
            <v>0</v>
          </cell>
          <cell r="J728">
            <v>0</v>
          </cell>
          <cell r="K728">
            <v>38353</v>
          </cell>
        </row>
        <row r="729">
          <cell r="B729">
            <v>3541</v>
          </cell>
          <cell r="C729" t="str">
            <v>RTOR</v>
          </cell>
          <cell r="D729" t="str">
            <v>Stichting In de Bres</v>
          </cell>
          <cell r="E729" t="str">
            <v>Stichting In de Bres</v>
          </cell>
          <cell r="F729" t="str">
            <v>DRACHTEN</v>
          </cell>
          <cell r="G729" t="str">
            <v>0512-584070</v>
          </cell>
          <cell r="H729">
            <v>3020</v>
          </cell>
          <cell r="I729">
            <v>0</v>
          </cell>
          <cell r="J729">
            <v>0</v>
          </cell>
          <cell r="K729">
            <v>38353</v>
          </cell>
        </row>
        <row r="730">
          <cell r="B730">
            <v>3543</v>
          </cell>
          <cell r="C730" t="str">
            <v>FPOL</v>
          </cell>
          <cell r="D730" t="str">
            <v>Thuiszorg Karsmakers</v>
          </cell>
          <cell r="E730" t="str">
            <v>Stichting Thuiszorg Karsmakers</v>
          </cell>
          <cell r="F730" t="str">
            <v>EINDHOVEN</v>
          </cell>
          <cell r="G730" t="str">
            <v>040-2115725</v>
          </cell>
          <cell r="H730">
            <v>3290</v>
          </cell>
          <cell r="I730">
            <v>0</v>
          </cell>
          <cell r="J730">
            <v>0</v>
          </cell>
          <cell r="K730">
            <v>38353</v>
          </cell>
        </row>
        <row r="731">
          <cell r="B731">
            <v>3544</v>
          </cell>
          <cell r="C731" t="str">
            <v>RTOR</v>
          </cell>
          <cell r="D731" t="str">
            <v>Pension Roerzicht</v>
          </cell>
          <cell r="E731" t="str">
            <v>Pension Roerzicht</v>
          </cell>
          <cell r="F731" t="str">
            <v>ROERMOND</v>
          </cell>
          <cell r="G731" t="str">
            <v>0475-690501</v>
          </cell>
          <cell r="H731">
            <v>3310</v>
          </cell>
          <cell r="I731">
            <v>0</v>
          </cell>
          <cell r="J731">
            <v>0</v>
          </cell>
          <cell r="K731">
            <v>38353</v>
          </cell>
          <cell r="L731">
            <v>38718</v>
          </cell>
        </row>
        <row r="732">
          <cell r="B732">
            <v>3545</v>
          </cell>
          <cell r="C732" t="str">
            <v>CBLN</v>
          </cell>
          <cell r="D732" t="str">
            <v>De Boei</v>
          </cell>
          <cell r="E732" t="str">
            <v>Stichting De Boei</v>
          </cell>
          <cell r="F732" t="str">
            <v>EINDHOVEN</v>
          </cell>
          <cell r="G732" t="str">
            <v>040-2434264</v>
          </cell>
          <cell r="H732">
            <v>3290</v>
          </cell>
          <cell r="I732">
            <v>0</v>
          </cell>
          <cell r="J732">
            <v>0</v>
          </cell>
          <cell r="K732">
            <v>38353</v>
          </cell>
        </row>
        <row r="733">
          <cell r="B733">
            <v>3546</v>
          </cell>
          <cell r="C733" t="str">
            <v>RESS</v>
          </cell>
          <cell r="D733" t="str">
            <v>Centrum van Gurchom &amp; Partners, regio West-Brabant</v>
          </cell>
          <cell r="E733" t="str">
            <v>Psychologisch Expertise Centrum van Gurchom &amp; Partners B.V.</v>
          </cell>
          <cell r="F733" t="str">
            <v>BREDA</v>
          </cell>
          <cell r="G733" t="str">
            <v>076-5426951</v>
          </cell>
          <cell r="H733">
            <v>3260</v>
          </cell>
          <cell r="I733">
            <v>0</v>
          </cell>
          <cell r="J733">
            <v>0</v>
          </cell>
          <cell r="K733">
            <v>38353</v>
          </cell>
        </row>
        <row r="734">
          <cell r="B734">
            <v>3548</v>
          </cell>
          <cell r="C734" t="str">
            <v>RKLR</v>
          </cell>
          <cell r="D734" t="str">
            <v>AMW Amstelland</v>
          </cell>
          <cell r="E734" t="str">
            <v>Stichting Algemeen Maatschappelijk Werk Amstelland</v>
          </cell>
          <cell r="F734" t="str">
            <v>AMSTELVEEN</v>
          </cell>
          <cell r="H734">
            <v>3160</v>
          </cell>
          <cell r="I734">
            <v>0</v>
          </cell>
          <cell r="J734">
            <v>0</v>
          </cell>
          <cell r="K734">
            <v>38353</v>
          </cell>
        </row>
        <row r="735">
          <cell r="B735">
            <v>3549</v>
          </cell>
          <cell r="C735" t="str">
            <v>RKLR</v>
          </cell>
          <cell r="D735" t="str">
            <v>Maatschappelijke Opvang Voorzieningen Limburg</v>
          </cell>
          <cell r="E735" t="str">
            <v>Stichting Maatschappelijke Opvang Voorzieningen Limburg</v>
          </cell>
          <cell r="F735" t="str">
            <v>ROERMOND</v>
          </cell>
          <cell r="G735" t="str">
            <v>0475-337900</v>
          </cell>
          <cell r="H735">
            <v>3300</v>
          </cell>
          <cell r="I735">
            <v>0</v>
          </cell>
          <cell r="J735">
            <v>0</v>
          </cell>
          <cell r="K735">
            <v>38353</v>
          </cell>
        </row>
        <row r="736">
          <cell r="B736">
            <v>3552</v>
          </cell>
          <cell r="C736" t="str">
            <v>HVEN</v>
          </cell>
          <cell r="D736" t="str">
            <v>Stichting Doras</v>
          </cell>
          <cell r="E736" t="str">
            <v>Stichting Doras</v>
          </cell>
          <cell r="F736" t="str">
            <v>AMSTERDAM</v>
          </cell>
          <cell r="G736" t="str">
            <v>020-4354554</v>
          </cell>
          <cell r="H736">
            <v>3150</v>
          </cell>
          <cell r="I736">
            <v>0</v>
          </cell>
          <cell r="J736">
            <v>0</v>
          </cell>
          <cell r="K736">
            <v>38353</v>
          </cell>
        </row>
        <row r="737">
          <cell r="B737">
            <v>3553</v>
          </cell>
          <cell r="C737" t="str">
            <v>AHES</v>
          </cell>
          <cell r="D737" t="str">
            <v>Zorgkompas in Beweging</v>
          </cell>
          <cell r="E737" t="str">
            <v>Stichting Zorgkompas in Beweging</v>
          </cell>
          <cell r="F737" t="str">
            <v>LEEUWARDEN</v>
          </cell>
          <cell r="G737" t="str">
            <v>058-2849505</v>
          </cell>
          <cell r="H737">
            <v>3020</v>
          </cell>
          <cell r="I737">
            <v>0</v>
          </cell>
          <cell r="J737">
            <v>0</v>
          </cell>
          <cell r="K737">
            <v>38353</v>
          </cell>
        </row>
        <row r="738">
          <cell r="B738">
            <v>3554</v>
          </cell>
          <cell r="C738" t="str">
            <v>HVEN</v>
          </cell>
          <cell r="D738" t="str">
            <v>Wisselwerk IJmond</v>
          </cell>
          <cell r="E738" t="str">
            <v>Stichting Wisselwerk IJmond</v>
          </cell>
          <cell r="F738" t="str">
            <v>BEVERWIJK</v>
          </cell>
          <cell r="G738" t="str">
            <v>0251-279021</v>
          </cell>
          <cell r="H738">
            <v>3130</v>
          </cell>
          <cell r="I738">
            <v>0</v>
          </cell>
          <cell r="J738">
            <v>0</v>
          </cell>
          <cell r="K738">
            <v>38353</v>
          </cell>
        </row>
        <row r="739">
          <cell r="B739">
            <v>3555</v>
          </cell>
          <cell r="C739" t="str">
            <v>PHEN</v>
          </cell>
          <cell r="D739" t="str">
            <v>Stichting Weerdsingel</v>
          </cell>
          <cell r="E739" t="str">
            <v>Stichting Weerdsingel</v>
          </cell>
          <cell r="F739" t="str">
            <v>UTRECHT</v>
          </cell>
          <cell r="H739">
            <v>3090</v>
          </cell>
          <cell r="I739">
            <v>0</v>
          </cell>
          <cell r="J739">
            <v>0</v>
          </cell>
          <cell r="K739">
            <v>38353</v>
          </cell>
        </row>
        <row r="740">
          <cell r="B740">
            <v>3556</v>
          </cell>
          <cell r="C740" t="str">
            <v>NBON</v>
          </cell>
          <cell r="D740" t="str">
            <v>Actief Zorg, regio Midden Brabant</v>
          </cell>
          <cell r="E740" t="str">
            <v>Stichting Actief Zorg</v>
          </cell>
          <cell r="F740" t="str">
            <v>WAALWIJK</v>
          </cell>
          <cell r="G740" t="str">
            <v>0416-650347</v>
          </cell>
          <cell r="H740">
            <v>3270</v>
          </cell>
          <cell r="I740">
            <v>0</v>
          </cell>
          <cell r="J740">
            <v>0</v>
          </cell>
          <cell r="K740">
            <v>38353</v>
          </cell>
        </row>
        <row r="741">
          <cell r="B741">
            <v>3557</v>
          </cell>
          <cell r="C741" t="str">
            <v>CBLN</v>
          </cell>
          <cell r="D741" t="str">
            <v>Thuiszorgcentrale IVT</v>
          </cell>
          <cell r="E741" t="str">
            <v>Thuiszorgcentrale IVT</v>
          </cell>
          <cell r="F741" t="str">
            <v>'S-HERTOGENBOSCH</v>
          </cell>
          <cell r="G741" t="str">
            <v>073-6312342</v>
          </cell>
          <cell r="H741">
            <v>3280</v>
          </cell>
          <cell r="I741">
            <v>0</v>
          </cell>
          <cell r="J741">
            <v>0</v>
          </cell>
          <cell r="K741">
            <v>38353</v>
          </cell>
        </row>
        <row r="742">
          <cell r="B742">
            <v>3561</v>
          </cell>
          <cell r="C742" t="str">
            <v>FPOL</v>
          </cell>
          <cell r="D742" t="str">
            <v>*Blankenberg</v>
          </cell>
          <cell r="E742" t="str">
            <v>Blankenberg Stichting Maatschappelijke Dienstverlening Amsterdam Centrum</v>
          </cell>
          <cell r="F742" t="str">
            <v>AMSTERDAM</v>
          </cell>
          <cell r="H742">
            <v>3150</v>
          </cell>
          <cell r="I742">
            <v>0</v>
          </cell>
          <cell r="J742">
            <v>0</v>
          </cell>
          <cell r="K742">
            <v>38353</v>
          </cell>
        </row>
        <row r="743">
          <cell r="B743">
            <v>3563</v>
          </cell>
          <cell r="C743" t="str">
            <v>MSTN</v>
          </cell>
          <cell r="D743" t="str">
            <v>De Tussenvoorziening</v>
          </cell>
          <cell r="E743" t="str">
            <v>Stichting De Tussenvoorziening</v>
          </cell>
          <cell r="F743" t="str">
            <v>UTRECHT</v>
          </cell>
          <cell r="G743" t="str">
            <v>030-2340819</v>
          </cell>
          <cell r="H743">
            <v>3090</v>
          </cell>
          <cell r="I743">
            <v>0</v>
          </cell>
          <cell r="J743">
            <v>0</v>
          </cell>
          <cell r="K743">
            <v>38353</v>
          </cell>
        </row>
        <row r="744">
          <cell r="B744">
            <v>3565</v>
          </cell>
          <cell r="C744" t="str">
            <v>JSTR</v>
          </cell>
          <cell r="D744" t="str">
            <v>Labre-Huis</v>
          </cell>
          <cell r="E744" t="str">
            <v>Stichting Labre-Huis</v>
          </cell>
          <cell r="F744" t="str">
            <v>UTRECHT</v>
          </cell>
          <cell r="H744">
            <v>3090</v>
          </cell>
          <cell r="I744">
            <v>0</v>
          </cell>
          <cell r="J744">
            <v>0</v>
          </cell>
          <cell r="K744">
            <v>38353</v>
          </cell>
        </row>
        <row r="745">
          <cell r="B745">
            <v>3566</v>
          </cell>
          <cell r="C745" t="str">
            <v>EKEP</v>
          </cell>
          <cell r="D745" t="str">
            <v>*De Plint</v>
          </cell>
          <cell r="E745" t="str">
            <v>Stichting De Plint</v>
          </cell>
          <cell r="F745" t="str">
            <v>DORDRECHT</v>
          </cell>
          <cell r="H745">
            <v>3240</v>
          </cell>
          <cell r="I745">
            <v>0</v>
          </cell>
          <cell r="J745">
            <v>0</v>
          </cell>
          <cell r="K745">
            <v>38353</v>
          </cell>
          <cell r="L745">
            <v>39083</v>
          </cell>
        </row>
        <row r="746">
          <cell r="B746">
            <v>3567</v>
          </cell>
          <cell r="C746" t="str">
            <v>ISCS</v>
          </cell>
          <cell r="D746" t="str">
            <v>*Shatir Consultancy &amp; Adviesbureau</v>
          </cell>
          <cell r="E746" t="str">
            <v>Shatir Consultancy &amp; Adviesbureau</v>
          </cell>
          <cell r="F746" t="str">
            <v>BLOEMENDAAL</v>
          </cell>
          <cell r="G746" t="str">
            <v>023-5267874</v>
          </cell>
          <cell r="H746">
            <v>3130</v>
          </cell>
          <cell r="I746">
            <v>0</v>
          </cell>
          <cell r="J746">
            <v>0</v>
          </cell>
          <cell r="K746">
            <v>38353</v>
          </cell>
          <cell r="L746">
            <v>39083</v>
          </cell>
        </row>
        <row r="747">
          <cell r="B747">
            <v>3568</v>
          </cell>
          <cell r="C747" t="str">
            <v>CWIT</v>
          </cell>
          <cell r="D747" t="str">
            <v>Johanniter Opvang</v>
          </cell>
          <cell r="E747" t="str">
            <v>Stichting Johanniter Opvang</v>
          </cell>
          <cell r="F747" t="str">
            <v>BENNEKOM</v>
          </cell>
          <cell r="G747" t="str">
            <v>0318-419519</v>
          </cell>
          <cell r="H747">
            <v>3070</v>
          </cell>
          <cell r="I747">
            <v>0</v>
          </cell>
          <cell r="J747">
            <v>0</v>
          </cell>
          <cell r="K747">
            <v>38353</v>
          </cell>
        </row>
        <row r="748">
          <cell r="B748">
            <v>3569</v>
          </cell>
          <cell r="C748" t="str">
            <v>RSOS</v>
          </cell>
          <cell r="D748" t="str">
            <v>Stichting Ontmoeting</v>
          </cell>
          <cell r="E748" t="str">
            <v>Centraal bureau Stichting Ontmoeting</v>
          </cell>
          <cell r="F748" t="str">
            <v>HOUTEN</v>
          </cell>
          <cell r="G748" t="str">
            <v>030-6354090</v>
          </cell>
          <cell r="H748">
            <v>3210</v>
          </cell>
          <cell r="I748">
            <v>0</v>
          </cell>
          <cell r="J748">
            <v>0</v>
          </cell>
          <cell r="K748">
            <v>38353</v>
          </cell>
        </row>
        <row r="749">
          <cell r="B749">
            <v>3570</v>
          </cell>
          <cell r="C749" t="str">
            <v>HVEN</v>
          </cell>
          <cell r="D749" t="str">
            <v>Stichting Psygro Zaanstreek Waterland</v>
          </cell>
          <cell r="E749" t="str">
            <v>Stichting Psygro</v>
          </cell>
          <cell r="F749" t="str">
            <v>ZAANDAM</v>
          </cell>
          <cell r="G749" t="str">
            <v>075-7716266</v>
          </cell>
          <cell r="H749">
            <v>3140</v>
          </cell>
          <cell r="I749">
            <v>0</v>
          </cell>
          <cell r="J749">
            <v>0</v>
          </cell>
          <cell r="K749">
            <v>38353</v>
          </cell>
        </row>
        <row r="750">
          <cell r="B750">
            <v>3574</v>
          </cell>
          <cell r="C750" t="str">
            <v>RESS</v>
          </cell>
          <cell r="D750" t="str">
            <v>Maatschappelijke Opvang Breda e.o.</v>
          </cell>
          <cell r="E750" t="str">
            <v>Maatschappelijke Opvang Breda e.o.</v>
          </cell>
          <cell r="F750" t="str">
            <v>BAARLE NASSAU</v>
          </cell>
          <cell r="H750">
            <v>3260</v>
          </cell>
          <cell r="I750">
            <v>0</v>
          </cell>
          <cell r="J750">
            <v>0</v>
          </cell>
          <cell r="K750">
            <v>38353</v>
          </cell>
        </row>
        <row r="751">
          <cell r="B751">
            <v>3575</v>
          </cell>
          <cell r="C751" t="str">
            <v>FPOL</v>
          </cell>
          <cell r="D751" t="str">
            <v>Valkenhorst</v>
          </cell>
          <cell r="E751" t="str">
            <v>Stichting Valkenhorst</v>
          </cell>
          <cell r="F751" t="str">
            <v>BREDA</v>
          </cell>
          <cell r="H751">
            <v>3260</v>
          </cell>
          <cell r="I751">
            <v>0</v>
          </cell>
          <cell r="J751">
            <v>0</v>
          </cell>
          <cell r="K751">
            <v>38353</v>
          </cell>
        </row>
        <row r="752">
          <cell r="B752">
            <v>3583</v>
          </cell>
          <cell r="C752" t="str">
            <v>FPOL</v>
          </cell>
          <cell r="D752" t="str">
            <v>De Tuinderij Buitenkans</v>
          </cell>
          <cell r="E752" t="str">
            <v>Tuinderij Buitenkans</v>
          </cell>
          <cell r="F752" t="str">
            <v>HILLEGOM</v>
          </cell>
          <cell r="G752" t="str">
            <v>0252-523797</v>
          </cell>
          <cell r="H752">
            <v>3170</v>
          </cell>
          <cell r="I752">
            <v>0</v>
          </cell>
          <cell r="J752">
            <v>0</v>
          </cell>
          <cell r="K752">
            <v>38353</v>
          </cell>
        </row>
        <row r="753">
          <cell r="B753">
            <v>3585</v>
          </cell>
          <cell r="C753" t="str">
            <v>CWIT</v>
          </cell>
          <cell r="D753" t="str">
            <v>Roads</v>
          </cell>
          <cell r="E753" t="str">
            <v>Stichting Roads</v>
          </cell>
          <cell r="F753" t="str">
            <v>HAARLEM</v>
          </cell>
          <cell r="G753" t="str">
            <v>023-5421801</v>
          </cell>
          <cell r="H753">
            <v>3130</v>
          </cell>
          <cell r="I753">
            <v>0</v>
          </cell>
          <cell r="J753">
            <v>0</v>
          </cell>
          <cell r="K753">
            <v>38353</v>
          </cell>
        </row>
        <row r="754">
          <cell r="B754">
            <v>3586</v>
          </cell>
          <cell r="C754" t="str">
            <v>EKEP</v>
          </cell>
          <cell r="D754" t="str">
            <v>*Hemelrijksche Hoeve</v>
          </cell>
          <cell r="E754" t="str">
            <v>Hemelrijksche Hoeve</v>
          </cell>
          <cell r="F754" t="str">
            <v>BIEZENMORTEL</v>
          </cell>
          <cell r="H754">
            <v>3270</v>
          </cell>
          <cell r="I754">
            <v>0</v>
          </cell>
          <cell r="J754">
            <v>0</v>
          </cell>
          <cell r="K754">
            <v>38353</v>
          </cell>
          <cell r="L754">
            <v>39083</v>
          </cell>
        </row>
        <row r="755">
          <cell r="B755">
            <v>3587</v>
          </cell>
          <cell r="C755" t="str">
            <v>MSTN</v>
          </cell>
          <cell r="D755" t="str">
            <v>Stichting Timon</v>
          </cell>
          <cell r="E755" t="str">
            <v>Timon Centraal Bureau</v>
          </cell>
          <cell r="F755" t="str">
            <v>ZEIST</v>
          </cell>
          <cell r="G755" t="str">
            <v>030-6940070</v>
          </cell>
          <cell r="H755">
            <v>3090</v>
          </cell>
          <cell r="I755">
            <v>0</v>
          </cell>
          <cell r="J755">
            <v>0</v>
          </cell>
          <cell r="K755">
            <v>38353</v>
          </cell>
        </row>
        <row r="756">
          <cell r="B756">
            <v>3590</v>
          </cell>
          <cell r="C756" t="str">
            <v>RTOR</v>
          </cell>
          <cell r="D756" t="str">
            <v>De Praktijk</v>
          </cell>
          <cell r="E756" t="str">
            <v>Stichting De Praktijk</v>
          </cell>
          <cell r="F756" t="str">
            <v>ALKMAAR</v>
          </cell>
          <cell r="G756" t="str">
            <v>072-5147630</v>
          </cell>
          <cell r="H756">
            <v>3120</v>
          </cell>
          <cell r="I756">
            <v>0</v>
          </cell>
          <cell r="J756">
            <v>0</v>
          </cell>
          <cell r="K756">
            <v>38353</v>
          </cell>
        </row>
        <row r="757">
          <cell r="B757">
            <v>3591</v>
          </cell>
          <cell r="C757" t="str">
            <v>NBON</v>
          </cell>
          <cell r="D757" t="str">
            <v>Mentaal Beter Waardenland</v>
          </cell>
          <cell r="E757" t="str">
            <v>Mentaal Beter Waardenland</v>
          </cell>
          <cell r="F757" t="str">
            <v>DORDRECHT</v>
          </cell>
          <cell r="H757">
            <v>3240</v>
          </cell>
          <cell r="I757">
            <v>0</v>
          </cell>
          <cell r="J757">
            <v>0</v>
          </cell>
          <cell r="K757">
            <v>38353</v>
          </cell>
        </row>
        <row r="758">
          <cell r="B758">
            <v>3592</v>
          </cell>
          <cell r="C758" t="str">
            <v>ZKAN</v>
          </cell>
          <cell r="D758" t="str">
            <v>Welzijn Ouderen Schagen</v>
          </cell>
          <cell r="E758" t="str">
            <v>Stichting Welzijn Ouderen Schagen</v>
          </cell>
          <cell r="F758" t="str">
            <v>SCHAGEN</v>
          </cell>
          <cell r="H758">
            <v>3120</v>
          </cell>
          <cell r="I758">
            <v>0</v>
          </cell>
          <cell r="J758">
            <v>0</v>
          </cell>
          <cell r="K758">
            <v>38353</v>
          </cell>
        </row>
        <row r="759">
          <cell r="B759">
            <v>3593</v>
          </cell>
          <cell r="C759" t="str">
            <v>MNIS</v>
          </cell>
          <cell r="D759" t="str">
            <v>Onder Dak Twente, Twente</v>
          </cell>
          <cell r="E759" t="str">
            <v>Stichting Humanitas Onder Dak Twente</v>
          </cell>
          <cell r="F759" t="str">
            <v>HENGELO OV</v>
          </cell>
          <cell r="G759" t="str">
            <v>074-2508848</v>
          </cell>
          <cell r="H759">
            <v>3050</v>
          </cell>
          <cell r="I759">
            <v>0</v>
          </cell>
          <cell r="J759">
            <v>0</v>
          </cell>
          <cell r="K759">
            <v>38353</v>
          </cell>
        </row>
        <row r="760">
          <cell r="B760">
            <v>3594</v>
          </cell>
          <cell r="C760" t="str">
            <v>CBLN</v>
          </cell>
          <cell r="D760" t="str">
            <v>Thuiszorg NovoCare</v>
          </cell>
          <cell r="E760" t="str">
            <v>Stichting Thuiszorg NovoCare</v>
          </cell>
          <cell r="F760" t="str">
            <v>GORINCHEM</v>
          </cell>
          <cell r="G760" t="str">
            <v>0183-689882</v>
          </cell>
          <cell r="H760">
            <v>3240</v>
          </cell>
          <cell r="I760">
            <v>0</v>
          </cell>
          <cell r="J760">
            <v>0</v>
          </cell>
          <cell r="K760">
            <v>38353</v>
          </cell>
        </row>
        <row r="761">
          <cell r="B761">
            <v>3595</v>
          </cell>
          <cell r="C761" t="str">
            <v>NBON</v>
          </cell>
          <cell r="D761" t="str">
            <v>120/707 Arcuris, regio Midden</v>
          </cell>
          <cell r="E761" t="str">
            <v>Arcuris, regio Midden</v>
          </cell>
          <cell r="F761" t="str">
            <v>BEEKBERGEN</v>
          </cell>
          <cell r="G761" t="str">
            <v>055-5067281</v>
          </cell>
          <cell r="H761">
            <v>3060</v>
          </cell>
          <cell r="I761">
            <v>0</v>
          </cell>
          <cell r="J761">
            <v>0</v>
          </cell>
          <cell r="K761">
            <v>38353</v>
          </cell>
        </row>
        <row r="762">
          <cell r="B762">
            <v>3596</v>
          </cell>
          <cell r="C762" t="str">
            <v>NBON</v>
          </cell>
          <cell r="D762" t="str">
            <v>Psychologenpraktijk Lionarons</v>
          </cell>
          <cell r="E762" t="str">
            <v>Psychologenpraktijk Lionarons</v>
          </cell>
          <cell r="F762" t="str">
            <v>HEERLEN</v>
          </cell>
          <cell r="G762" t="str">
            <v>045-5600224</v>
          </cell>
          <cell r="H762">
            <v>3310</v>
          </cell>
          <cell r="I762">
            <v>0</v>
          </cell>
          <cell r="J762">
            <v>0</v>
          </cell>
          <cell r="K762">
            <v>38353</v>
          </cell>
        </row>
        <row r="763">
          <cell r="B763">
            <v>3597</v>
          </cell>
          <cell r="C763" t="str">
            <v>JSTR</v>
          </cell>
          <cell r="D763" t="str">
            <v>Xonar</v>
          </cell>
          <cell r="E763" t="str">
            <v>Stichting Xonar</v>
          </cell>
          <cell r="F763" t="str">
            <v>MAASTRICHT</v>
          </cell>
          <cell r="H763">
            <v>3310</v>
          </cell>
          <cell r="I763">
            <v>0</v>
          </cell>
          <cell r="J763">
            <v>0</v>
          </cell>
          <cell r="K763">
            <v>38353</v>
          </cell>
        </row>
        <row r="764">
          <cell r="B764">
            <v>3598</v>
          </cell>
          <cell r="C764" t="str">
            <v>EKEP</v>
          </cell>
          <cell r="D764" t="str">
            <v>*A&amp;M De Ruiter Zorgverlening B.V.</v>
          </cell>
          <cell r="E764" t="str">
            <v>A&amp;M De Ruiter Zorgverlening B.V.</v>
          </cell>
          <cell r="F764" t="str">
            <v>'S-GRAVENHAGE</v>
          </cell>
          <cell r="H764">
            <v>3180</v>
          </cell>
          <cell r="I764">
            <v>0</v>
          </cell>
          <cell r="J764">
            <v>0</v>
          </cell>
          <cell r="K764">
            <v>38353</v>
          </cell>
          <cell r="L764">
            <v>38838</v>
          </cell>
        </row>
        <row r="765">
          <cell r="B765">
            <v>3599</v>
          </cell>
          <cell r="C765" t="str">
            <v>LFRN</v>
          </cell>
          <cell r="D765" t="str">
            <v>/Zorginstelling Ruchama</v>
          </cell>
          <cell r="E765" t="str">
            <v>Stichting Christelijke Zorginstelling Ruchama</v>
          </cell>
          <cell r="F765" t="str">
            <v>AMSTERDAM</v>
          </cell>
          <cell r="H765">
            <v>3061</v>
          </cell>
          <cell r="I765">
            <v>0</v>
          </cell>
          <cell r="J765">
            <v>0</v>
          </cell>
          <cell r="K765">
            <v>38353</v>
          </cell>
        </row>
        <row r="766">
          <cell r="B766">
            <v>3600</v>
          </cell>
          <cell r="C766" t="str">
            <v>EWAS</v>
          </cell>
          <cell r="D766" t="str">
            <v>Versatility Thuiszorg regio Arnhem</v>
          </cell>
          <cell r="E766" t="str">
            <v>Stichting Versatility Thuiszorg</v>
          </cell>
          <cell r="F766" t="str">
            <v>DIDAM</v>
          </cell>
          <cell r="H766">
            <v>3070</v>
          </cell>
          <cell r="I766">
            <v>0</v>
          </cell>
          <cell r="J766">
            <v>0</v>
          </cell>
          <cell r="K766">
            <v>38353</v>
          </cell>
        </row>
        <row r="767">
          <cell r="B767">
            <v>3601</v>
          </cell>
          <cell r="C767" t="str">
            <v>MSTN</v>
          </cell>
          <cell r="D767" t="str">
            <v>Nedereind</v>
          </cell>
          <cell r="E767" t="str">
            <v>Stichting Nedereind</v>
          </cell>
          <cell r="F767" t="str">
            <v>NIEUWEGEIN</v>
          </cell>
          <cell r="H767">
            <v>3090</v>
          </cell>
          <cell r="I767">
            <v>0</v>
          </cell>
          <cell r="J767">
            <v>0</v>
          </cell>
          <cell r="K767">
            <v>38353</v>
          </cell>
        </row>
        <row r="768">
          <cell r="B768">
            <v>3602</v>
          </cell>
          <cell r="C768" t="str">
            <v>GKOK</v>
          </cell>
          <cell r="D768" t="str">
            <v>Stichting IKS</v>
          </cell>
          <cell r="E768" t="str">
            <v>Stichting IKS</v>
          </cell>
          <cell r="F768" t="str">
            <v>AMERSFOORT</v>
          </cell>
          <cell r="G768" t="str">
            <v>033-4792080</v>
          </cell>
          <cell r="H768">
            <v>3090</v>
          </cell>
          <cell r="I768">
            <v>0</v>
          </cell>
          <cell r="J768">
            <v>0</v>
          </cell>
          <cell r="K768">
            <v>38353</v>
          </cell>
        </row>
        <row r="769">
          <cell r="B769">
            <v>3603</v>
          </cell>
          <cell r="C769" t="str">
            <v>CCEN</v>
          </cell>
          <cell r="D769" t="str">
            <v>PHJ</v>
          </cell>
          <cell r="E769" t="str">
            <v>Stichting Psychiatrische Hulpverlening aan Jeugdigen en hun ouders</v>
          </cell>
          <cell r="F769" t="str">
            <v>DEVENTER</v>
          </cell>
          <cell r="G769" t="str">
            <v>0570-688739</v>
          </cell>
          <cell r="H769">
            <v>3061</v>
          </cell>
          <cell r="I769">
            <v>0</v>
          </cell>
          <cell r="J769">
            <v>0</v>
          </cell>
          <cell r="K769">
            <v>38353</v>
          </cell>
        </row>
        <row r="770">
          <cell r="B770">
            <v>3604</v>
          </cell>
          <cell r="C770" t="str">
            <v>RESS</v>
          </cell>
          <cell r="D770" t="str">
            <v>Vitaal Thuiszorg</v>
          </cell>
          <cell r="E770" t="str">
            <v>Vitaal Thuiszorg Didam</v>
          </cell>
          <cell r="F770" t="str">
            <v>DIDAM</v>
          </cell>
          <cell r="G770" t="str">
            <v>0316-220073</v>
          </cell>
          <cell r="H770">
            <v>3070</v>
          </cell>
          <cell r="I770">
            <v>0</v>
          </cell>
          <cell r="J770">
            <v>0</v>
          </cell>
          <cell r="K770">
            <v>38353</v>
          </cell>
        </row>
        <row r="771">
          <cell r="B771">
            <v>3605</v>
          </cell>
          <cell r="C771" t="str">
            <v>RTOR</v>
          </cell>
          <cell r="D771" t="str">
            <v>Buro van Roosmalen</v>
          </cell>
          <cell r="E771" t="str">
            <v>Buro van Roosmalen</v>
          </cell>
          <cell r="F771" t="str">
            <v>ROERMOND</v>
          </cell>
          <cell r="H771">
            <v>3300</v>
          </cell>
          <cell r="I771">
            <v>0</v>
          </cell>
          <cell r="J771">
            <v>0</v>
          </cell>
          <cell r="K771">
            <v>38353</v>
          </cell>
        </row>
        <row r="772">
          <cell r="B772">
            <v>3606</v>
          </cell>
          <cell r="C772" t="str">
            <v>RTOR</v>
          </cell>
          <cell r="D772" t="str">
            <v>120/2307 *Nieuwe Eindhovense Opvang Stichting</v>
          </cell>
          <cell r="E772" t="str">
            <v>Nieuwe Eindhovense Opvang Stichting (Neos)</v>
          </cell>
          <cell r="F772" t="str">
            <v>EINDHOVEN</v>
          </cell>
          <cell r="H772">
            <v>3290</v>
          </cell>
          <cell r="I772">
            <v>0</v>
          </cell>
          <cell r="J772">
            <v>0</v>
          </cell>
          <cell r="K772">
            <v>38353</v>
          </cell>
          <cell r="L772">
            <v>39083</v>
          </cell>
        </row>
        <row r="773">
          <cell r="B773">
            <v>3607</v>
          </cell>
          <cell r="C773" t="str">
            <v>ZKAN</v>
          </cell>
          <cell r="D773" t="str">
            <v>Psychotherapiepraktijk Maastricht</v>
          </cell>
          <cell r="E773" t="str">
            <v>Psychotherapiepraktijk Maastricht</v>
          </cell>
          <cell r="F773" t="str">
            <v>MAASTRICHT</v>
          </cell>
          <cell r="G773" t="str">
            <v>043-3213390</v>
          </cell>
          <cell r="H773">
            <v>3310</v>
          </cell>
          <cell r="I773">
            <v>0</v>
          </cell>
          <cell r="J773">
            <v>0</v>
          </cell>
          <cell r="K773">
            <v>38353</v>
          </cell>
        </row>
        <row r="774">
          <cell r="B774">
            <v>3608</v>
          </cell>
          <cell r="C774" t="str">
            <v>JSTR</v>
          </cell>
          <cell r="D774" t="str">
            <v>Thuiszorg Beers B.V.</v>
          </cell>
          <cell r="E774" t="str">
            <v>Thuiszorg Beers B.V.</v>
          </cell>
          <cell r="F774" t="str">
            <v>APELDOORN</v>
          </cell>
          <cell r="G774" t="str">
            <v>055-3120390</v>
          </cell>
          <cell r="H774">
            <v>3060</v>
          </cell>
          <cell r="I774">
            <v>0</v>
          </cell>
          <cell r="J774">
            <v>0</v>
          </cell>
          <cell r="K774">
            <v>38353</v>
          </cell>
        </row>
        <row r="775">
          <cell r="B775">
            <v>3609</v>
          </cell>
          <cell r="C775" t="str">
            <v>RTOR</v>
          </cell>
          <cell r="D775" t="str">
            <v>Passade, instelling voor zorg &amp; welzijn</v>
          </cell>
          <cell r="E775" t="str">
            <v>Passade, instelling voor zorg &amp; welzijn</v>
          </cell>
          <cell r="F775" t="str">
            <v>ARNHEM</v>
          </cell>
          <cell r="H775">
            <v>3070</v>
          </cell>
          <cell r="I775">
            <v>0</v>
          </cell>
          <cell r="J775">
            <v>0</v>
          </cell>
          <cell r="K775">
            <v>38353</v>
          </cell>
        </row>
        <row r="776">
          <cell r="B776">
            <v>3610</v>
          </cell>
          <cell r="C776" t="str">
            <v>JSTR</v>
          </cell>
          <cell r="D776" t="str">
            <v>*Servicepunt Arbeid</v>
          </cell>
          <cell r="E776" t="str">
            <v>Stichting Servicepunt Arbeid</v>
          </cell>
          <cell r="F776" t="str">
            <v>DORDRECHT</v>
          </cell>
          <cell r="G776" t="str">
            <v>078-6315858</v>
          </cell>
          <cell r="H776">
            <v>3240</v>
          </cell>
          <cell r="I776">
            <v>0</v>
          </cell>
          <cell r="J776">
            <v>0</v>
          </cell>
          <cell r="K776">
            <v>38353</v>
          </cell>
          <cell r="L776">
            <v>39083</v>
          </cell>
        </row>
        <row r="777">
          <cell r="B777">
            <v>3611</v>
          </cell>
          <cell r="C777" t="str">
            <v>CCEN</v>
          </cell>
          <cell r="D777" t="str">
            <v>Fier!Fryslƒn, hulp bij geweld</v>
          </cell>
          <cell r="E777" t="str">
            <v>Fier!Fryslƒn, hulp bij geweld</v>
          </cell>
          <cell r="F777" t="str">
            <v>LEEUWARDEN</v>
          </cell>
          <cell r="G777" t="str">
            <v>058-2157084</v>
          </cell>
          <cell r="H777">
            <v>3020</v>
          </cell>
          <cell r="I777">
            <v>0</v>
          </cell>
          <cell r="J777">
            <v>0</v>
          </cell>
          <cell r="K777">
            <v>38353</v>
          </cell>
        </row>
        <row r="778">
          <cell r="B778">
            <v>3612</v>
          </cell>
          <cell r="C778" t="str">
            <v>ZKAN</v>
          </cell>
          <cell r="D778" t="str">
            <v>Dak- en Thuislozen Opvang Den Helder en Omstreken</v>
          </cell>
          <cell r="E778" t="str">
            <v>Stichting Dak- en Thuislozen Opvang Den Helder en Omstreken</v>
          </cell>
          <cell r="F778" t="str">
            <v>DEN HELDER</v>
          </cell>
          <cell r="G778" t="str">
            <v>0223-618469</v>
          </cell>
          <cell r="H778">
            <v>3120</v>
          </cell>
          <cell r="I778">
            <v>0</v>
          </cell>
          <cell r="J778">
            <v>0</v>
          </cell>
          <cell r="K778">
            <v>38353</v>
          </cell>
        </row>
        <row r="779">
          <cell r="B779">
            <v>3613</v>
          </cell>
          <cell r="C779" t="str">
            <v>FPOL</v>
          </cell>
          <cell r="D779" t="str">
            <v>De Groene Werkplaats</v>
          </cell>
          <cell r="E779" t="str">
            <v>Stichting Ecosol Leerbedrijven</v>
          </cell>
          <cell r="F779" t="str">
            <v>HAARLEM</v>
          </cell>
          <cell r="H779">
            <v>3130</v>
          </cell>
          <cell r="I779">
            <v>0</v>
          </cell>
          <cell r="J779">
            <v>0</v>
          </cell>
          <cell r="K779">
            <v>38353</v>
          </cell>
        </row>
        <row r="780">
          <cell r="B780">
            <v>3615</v>
          </cell>
          <cell r="C780" t="str">
            <v>ISCS</v>
          </cell>
          <cell r="D780" t="str">
            <v>Impuls</v>
          </cell>
          <cell r="E780" t="str">
            <v>Stichting Welzijn Westelijke Tuinsteden</v>
          </cell>
          <cell r="F780" t="str">
            <v>AMSTERDAM</v>
          </cell>
          <cell r="H780">
            <v>3150</v>
          </cell>
          <cell r="I780">
            <v>0</v>
          </cell>
          <cell r="J780">
            <v>0</v>
          </cell>
          <cell r="K780">
            <v>38353</v>
          </cell>
        </row>
        <row r="781">
          <cell r="B781">
            <v>3616</v>
          </cell>
          <cell r="C781" t="str">
            <v>AHES</v>
          </cell>
          <cell r="D781" t="str">
            <v>Molendrift</v>
          </cell>
          <cell r="E781" t="str">
            <v>Molendrift (Huize Tavenier)</v>
          </cell>
          <cell r="F781" t="str">
            <v>GRONINGEN</v>
          </cell>
          <cell r="G781" t="str">
            <v>050-3185142</v>
          </cell>
          <cell r="H781">
            <v>3010</v>
          </cell>
          <cell r="I781">
            <v>0</v>
          </cell>
          <cell r="J781">
            <v>0</v>
          </cell>
          <cell r="K781">
            <v>38353</v>
          </cell>
        </row>
        <row r="782">
          <cell r="B782">
            <v>3618</v>
          </cell>
          <cell r="C782" t="str">
            <v>NBON</v>
          </cell>
          <cell r="D782" t="str">
            <v>Kiddion</v>
          </cell>
          <cell r="E782" t="str">
            <v>Stichting KIDDION</v>
          </cell>
          <cell r="F782" t="str">
            <v>'S-GRAVENHAGE</v>
          </cell>
          <cell r="H782">
            <v>3180</v>
          </cell>
          <cell r="I782">
            <v>0</v>
          </cell>
          <cell r="J782">
            <v>0</v>
          </cell>
          <cell r="K782">
            <v>38353</v>
          </cell>
        </row>
        <row r="783">
          <cell r="B783">
            <v>3619</v>
          </cell>
          <cell r="C783" t="str">
            <v>HVEN</v>
          </cell>
          <cell r="D783" t="str">
            <v>Perspectief</v>
          </cell>
          <cell r="E783" t="str">
            <v>Perspectief, zorginstelling voor ambulante hulpverlening</v>
          </cell>
          <cell r="F783" t="str">
            <v>AMSTERDAM</v>
          </cell>
          <cell r="G783" t="str">
            <v>020-6178757</v>
          </cell>
          <cell r="H783">
            <v>3150</v>
          </cell>
          <cell r="I783">
            <v>0</v>
          </cell>
          <cell r="J783">
            <v>0</v>
          </cell>
          <cell r="K783">
            <v>38353</v>
          </cell>
        </row>
        <row r="784">
          <cell r="B784">
            <v>3620</v>
          </cell>
          <cell r="C784" t="str">
            <v>RKLR</v>
          </cell>
          <cell r="D784" t="str">
            <v>Vrouwenopvang Rosa Manus</v>
          </cell>
          <cell r="E784" t="str">
            <v>Stichting Vrouwenopvang Rosa Manus</v>
          </cell>
          <cell r="F784" t="str">
            <v>LEIDEN</v>
          </cell>
          <cell r="G784" t="str">
            <v>071-5730870</v>
          </cell>
          <cell r="H784">
            <v>3170</v>
          </cell>
          <cell r="I784">
            <v>0</v>
          </cell>
          <cell r="J784">
            <v>0</v>
          </cell>
          <cell r="K784">
            <v>38353</v>
          </cell>
        </row>
        <row r="785">
          <cell r="B785">
            <v>3622</v>
          </cell>
          <cell r="C785" t="str">
            <v>GKOK</v>
          </cell>
          <cell r="D785" t="str">
            <v>HSK Nijmegen</v>
          </cell>
          <cell r="E785" t="str">
            <v>HSK Nijmegen</v>
          </cell>
          <cell r="F785" t="str">
            <v>NIJMEGEN</v>
          </cell>
          <cell r="G785" t="str">
            <v>026-3687700</v>
          </cell>
          <cell r="H785">
            <v>3080</v>
          </cell>
          <cell r="I785">
            <v>0</v>
          </cell>
          <cell r="J785">
            <v>0</v>
          </cell>
          <cell r="K785">
            <v>38353</v>
          </cell>
        </row>
        <row r="786">
          <cell r="B786">
            <v>3623</v>
          </cell>
          <cell r="C786" t="str">
            <v>HVEN</v>
          </cell>
          <cell r="D786" t="str">
            <v>Thuiszorg Diakonie</v>
          </cell>
          <cell r="E786" t="str">
            <v>Stichting Thuiszorg Diakonie</v>
          </cell>
          <cell r="F786" t="str">
            <v>AMSTERDAM ZUIDOOST</v>
          </cell>
          <cell r="H786">
            <v>3150</v>
          </cell>
          <cell r="I786">
            <v>0</v>
          </cell>
          <cell r="J786">
            <v>0</v>
          </cell>
          <cell r="K786">
            <v>38353</v>
          </cell>
        </row>
        <row r="787">
          <cell r="B787">
            <v>3624</v>
          </cell>
          <cell r="C787" t="str">
            <v>RSOS</v>
          </cell>
          <cell r="D787" t="str">
            <v>Thuiszorg Achterhoek-Twente</v>
          </cell>
          <cell r="E787" t="str">
            <v>Thuiszorg Achterhoek-Twente</v>
          </cell>
          <cell r="F787" t="str">
            <v>BORCULO</v>
          </cell>
          <cell r="G787" t="str">
            <v>0545-271354</v>
          </cell>
          <cell r="H787">
            <v>3070</v>
          </cell>
          <cell r="I787">
            <v>0</v>
          </cell>
          <cell r="J787">
            <v>0</v>
          </cell>
          <cell r="K787">
            <v>38353</v>
          </cell>
        </row>
        <row r="788">
          <cell r="B788">
            <v>3625</v>
          </cell>
          <cell r="C788" t="str">
            <v>JFLT</v>
          </cell>
          <cell r="D788" t="str">
            <v>*Groene Schild Nederland</v>
          </cell>
          <cell r="E788" t="str">
            <v>van de Besloten Vennootschap Groene Schild Nederland</v>
          </cell>
          <cell r="F788" t="str">
            <v>AMSTERDAM ZUIDOOST</v>
          </cell>
          <cell r="G788" t="str">
            <v>020-6002014</v>
          </cell>
          <cell r="H788">
            <v>3150</v>
          </cell>
          <cell r="I788">
            <v>0</v>
          </cell>
          <cell r="J788">
            <v>0</v>
          </cell>
          <cell r="K788">
            <v>38353</v>
          </cell>
          <cell r="L788">
            <v>38718</v>
          </cell>
        </row>
        <row r="789">
          <cell r="B789">
            <v>3626</v>
          </cell>
          <cell r="C789" t="str">
            <v>JSTR</v>
          </cell>
          <cell r="D789" t="str">
            <v>DNO</v>
          </cell>
          <cell r="E789" t="str">
            <v>Stichting DNO Maatschappelijke opvang Noord Holland Noord</v>
          </cell>
          <cell r="F789" t="str">
            <v>ALKMAAR</v>
          </cell>
          <cell r="H789">
            <v>3120</v>
          </cell>
          <cell r="I789">
            <v>0</v>
          </cell>
          <cell r="J789">
            <v>0</v>
          </cell>
          <cell r="K789">
            <v>38353</v>
          </cell>
        </row>
        <row r="790">
          <cell r="B790">
            <v>3627</v>
          </cell>
          <cell r="C790" t="str">
            <v>GKOK</v>
          </cell>
          <cell r="D790" t="str">
            <v>Ina Koning verzorging</v>
          </cell>
          <cell r="E790" t="str">
            <v>Stichting Ina Koning verzorging</v>
          </cell>
          <cell r="F790" t="str">
            <v>SMILDE</v>
          </cell>
          <cell r="H790">
            <v>3030</v>
          </cell>
          <cell r="I790">
            <v>0</v>
          </cell>
          <cell r="J790">
            <v>0</v>
          </cell>
          <cell r="K790">
            <v>38353</v>
          </cell>
        </row>
        <row r="791">
          <cell r="B791">
            <v>3628</v>
          </cell>
          <cell r="C791" t="str">
            <v>RESS</v>
          </cell>
          <cell r="D791" t="str">
            <v>Buro Maks</v>
          </cell>
          <cell r="E791" t="str">
            <v>Buro MAKS</v>
          </cell>
          <cell r="F791" t="str">
            <v>TILBURG</v>
          </cell>
          <cell r="H791">
            <v>3270</v>
          </cell>
          <cell r="I791">
            <v>0</v>
          </cell>
          <cell r="J791">
            <v>0</v>
          </cell>
          <cell r="K791">
            <v>38353</v>
          </cell>
        </row>
        <row r="792">
          <cell r="B792">
            <v>3631</v>
          </cell>
          <cell r="C792" t="str">
            <v>FPOL</v>
          </cell>
          <cell r="D792" t="str">
            <v>VEDI Zorg</v>
          </cell>
          <cell r="E792" t="str">
            <v>VEDI Zorg</v>
          </cell>
          <cell r="F792" t="str">
            <v>BERGEN OP ZOOM</v>
          </cell>
          <cell r="H792">
            <v>3260</v>
          </cell>
          <cell r="I792">
            <v>0</v>
          </cell>
          <cell r="J792">
            <v>0</v>
          </cell>
          <cell r="K792">
            <v>38353</v>
          </cell>
        </row>
        <row r="793">
          <cell r="B793">
            <v>3632</v>
          </cell>
          <cell r="C793" t="str">
            <v>ZKAN</v>
          </cell>
          <cell r="D793" t="str">
            <v>Zorginjection</v>
          </cell>
          <cell r="E793" t="str">
            <v>Stichting Zorginjection Thuiszorg</v>
          </cell>
          <cell r="F793" t="str">
            <v>GORINCHEM</v>
          </cell>
          <cell r="G793" t="str">
            <v>0183-638999</v>
          </cell>
          <cell r="H793">
            <v>3240</v>
          </cell>
          <cell r="I793">
            <v>0</v>
          </cell>
          <cell r="J793">
            <v>0</v>
          </cell>
          <cell r="K793">
            <v>38353</v>
          </cell>
        </row>
        <row r="794">
          <cell r="B794">
            <v>3634</v>
          </cell>
          <cell r="C794" t="str">
            <v>CCEN</v>
          </cell>
          <cell r="D794" t="str">
            <v>Huis in de Bocht</v>
          </cell>
          <cell r="E794" t="str">
            <v>Stichting Huis in de Bocht</v>
          </cell>
          <cell r="F794" t="str">
            <v>GOIRLE</v>
          </cell>
          <cell r="G794" t="str">
            <v>013-5433073</v>
          </cell>
          <cell r="H794">
            <v>3270</v>
          </cell>
          <cell r="I794">
            <v>0</v>
          </cell>
          <cell r="J794">
            <v>0</v>
          </cell>
          <cell r="K794">
            <v>38353</v>
          </cell>
        </row>
        <row r="795">
          <cell r="B795">
            <v>3640</v>
          </cell>
          <cell r="C795" t="str">
            <v>CCEN</v>
          </cell>
          <cell r="D795" t="str">
            <v>Woonbegeleiding Delft Westland Oostland</v>
          </cell>
          <cell r="E795" t="str">
            <v>Stichting Woonbegeleiding Delft Westland Oostland</v>
          </cell>
          <cell r="F795" t="str">
            <v>RIJSWIJK ZH</v>
          </cell>
          <cell r="G795" t="str">
            <v>015-2158044</v>
          </cell>
          <cell r="H795">
            <v>3190</v>
          </cell>
          <cell r="I795">
            <v>0</v>
          </cell>
          <cell r="J795">
            <v>0</v>
          </cell>
          <cell r="K795">
            <v>38353</v>
          </cell>
        </row>
        <row r="796">
          <cell r="B796">
            <v>3641</v>
          </cell>
          <cell r="C796" t="str">
            <v>CCEN</v>
          </cell>
          <cell r="D796" t="str">
            <v>Thuiszorg Helpende Hand</v>
          </cell>
          <cell r="E796" t="str">
            <v>Stichting Thuiszorg Helpende Hand</v>
          </cell>
          <cell r="F796" t="str">
            <v>VENLO</v>
          </cell>
          <cell r="G796" t="str">
            <v>077-3071170</v>
          </cell>
          <cell r="H796">
            <v>3300</v>
          </cell>
          <cell r="I796">
            <v>0</v>
          </cell>
          <cell r="J796">
            <v>0</v>
          </cell>
          <cell r="K796">
            <v>38353</v>
          </cell>
        </row>
        <row r="797">
          <cell r="B797">
            <v>3642</v>
          </cell>
          <cell r="C797" t="str">
            <v>RTOR</v>
          </cell>
          <cell r="D797" t="str">
            <v>Pension Maaszicht</v>
          </cell>
          <cell r="E797" t="str">
            <v>Stichting Pension Maaszicht</v>
          </cell>
          <cell r="F797" t="str">
            <v>ROTTERDAM</v>
          </cell>
          <cell r="G797" t="str">
            <v>010-2434141</v>
          </cell>
          <cell r="H797">
            <v>3210</v>
          </cell>
          <cell r="I797">
            <v>0</v>
          </cell>
          <cell r="J797">
            <v>0</v>
          </cell>
          <cell r="K797">
            <v>38353</v>
          </cell>
        </row>
        <row r="798">
          <cell r="B798">
            <v>3644</v>
          </cell>
          <cell r="C798" t="str">
            <v>GKOK</v>
          </cell>
          <cell r="D798" t="str">
            <v>Zorg aan Huis Thuiszorg (vh Phase 2)</v>
          </cell>
          <cell r="E798" t="str">
            <v>Zorg aan Huis Thuiszorg (Amsterdam)</v>
          </cell>
          <cell r="F798" t="str">
            <v>AMSTERDAM ZUIDOOST</v>
          </cell>
          <cell r="G798" t="str">
            <v>020-4160303</v>
          </cell>
          <cell r="H798">
            <v>3150</v>
          </cell>
          <cell r="I798">
            <v>0</v>
          </cell>
          <cell r="J798">
            <v>0</v>
          </cell>
          <cell r="K798">
            <v>38353</v>
          </cell>
        </row>
        <row r="799">
          <cell r="B799">
            <v>3647</v>
          </cell>
          <cell r="C799" t="str">
            <v>FPOL</v>
          </cell>
          <cell r="D799" t="str">
            <v>Taborhuis</v>
          </cell>
          <cell r="E799" t="str">
            <v>Stichting Taborhuis</v>
          </cell>
          <cell r="F799" t="str">
            <v>GROESBEEK</v>
          </cell>
          <cell r="G799" t="str">
            <v>024-6843620</v>
          </cell>
          <cell r="H799">
            <v>3080</v>
          </cell>
          <cell r="I799">
            <v>0</v>
          </cell>
          <cell r="J799">
            <v>0</v>
          </cell>
          <cell r="K799">
            <v>38353</v>
          </cell>
        </row>
        <row r="800">
          <cell r="B800">
            <v>3653</v>
          </cell>
          <cell r="C800" t="str">
            <v>EWAS</v>
          </cell>
          <cell r="D800" t="str">
            <v>Extra Thuiszorg</v>
          </cell>
          <cell r="E800" t="str">
            <v>Stichting Extra Thuiszorg</v>
          </cell>
          <cell r="F800" t="str">
            <v>ENSCHEDE</v>
          </cell>
          <cell r="H800">
            <v>3050</v>
          </cell>
          <cell r="I800">
            <v>0</v>
          </cell>
          <cell r="J800">
            <v>0</v>
          </cell>
          <cell r="K800">
            <v>38353</v>
          </cell>
        </row>
        <row r="801">
          <cell r="B801">
            <v>8102</v>
          </cell>
          <cell r="C801" t="str">
            <v>RTOR</v>
          </cell>
          <cell r="D801" t="str">
            <v>Ouderenzorg Velsen</v>
          </cell>
          <cell r="E801" t="str">
            <v>Stichting Ouderenzorg Velsen</v>
          </cell>
          <cell r="F801" t="str">
            <v>IJMUIDEN</v>
          </cell>
          <cell r="G801" t="str">
            <v>0255-565553</v>
          </cell>
          <cell r="H801">
            <v>3130</v>
          </cell>
          <cell r="I801">
            <v>0</v>
          </cell>
          <cell r="J801">
            <v>0</v>
          </cell>
          <cell r="K801">
            <v>38353</v>
          </cell>
          <cell r="L801">
            <v>38718</v>
          </cell>
        </row>
        <row r="802">
          <cell r="B802">
            <v>8106</v>
          </cell>
          <cell r="C802" t="str">
            <v>RSOS</v>
          </cell>
          <cell r="D802" t="str">
            <v>*650/8290 Congr. De Kleine Zusters v.d. H. Joseph</v>
          </cell>
          <cell r="E802" t="str">
            <v>Stichting Kloosterbejaardenoorden Congregatie De Kleine Zusters v.d. H. Joseph</v>
          </cell>
          <cell r="F802" t="str">
            <v>HEERLEN</v>
          </cell>
          <cell r="G802" t="str">
            <v>045-5718066</v>
          </cell>
          <cell r="H802">
            <v>3310</v>
          </cell>
          <cell r="I802">
            <v>0</v>
          </cell>
          <cell r="J802">
            <v>0</v>
          </cell>
          <cell r="K802">
            <v>38353</v>
          </cell>
        </row>
        <row r="803">
          <cell r="B803">
            <v>8108</v>
          </cell>
          <cell r="C803" t="str">
            <v>EWAS</v>
          </cell>
          <cell r="D803" t="str">
            <v>Stichting Bosch en Duin</v>
          </cell>
          <cell r="E803" t="str">
            <v>Stichting Respect Zorggroep Scheveningen</v>
          </cell>
          <cell r="F803" t="str">
            <v>'S-GRAVENHAGE</v>
          </cell>
          <cell r="G803" t="str">
            <v>040-3061020</v>
          </cell>
          <cell r="H803">
            <v>3180</v>
          </cell>
          <cell r="I803">
            <v>0</v>
          </cell>
          <cell r="J803">
            <v>0</v>
          </cell>
          <cell r="K803">
            <v>38353</v>
          </cell>
          <cell r="L803">
            <v>38718</v>
          </cell>
        </row>
        <row r="804">
          <cell r="B804">
            <v>8109</v>
          </cell>
          <cell r="C804" t="str">
            <v>RSOS</v>
          </cell>
          <cell r="D804" t="str">
            <v>Zorginstellingen Pieter van Foreest</v>
          </cell>
          <cell r="E804" t="str">
            <v>Stichting Zorginstellingen Pieter van Foreest</v>
          </cell>
          <cell r="F804" t="str">
            <v>DELFT</v>
          </cell>
          <cell r="G804" t="str">
            <v>015-2152800</v>
          </cell>
          <cell r="H804">
            <v>3190</v>
          </cell>
          <cell r="I804">
            <v>0</v>
          </cell>
          <cell r="J804">
            <v>0</v>
          </cell>
          <cell r="K804">
            <v>38353</v>
          </cell>
          <cell r="L804">
            <v>38718</v>
          </cell>
        </row>
        <row r="805">
          <cell r="B805">
            <v>8118</v>
          </cell>
          <cell r="C805" t="str">
            <v>ISCS</v>
          </cell>
          <cell r="D805" t="str">
            <v>Frankeland</v>
          </cell>
          <cell r="E805" t="str">
            <v>Frankeland centrum voor verzorgd wonen, verpleging en welzijn (Frankelandgroep)</v>
          </cell>
          <cell r="F805" t="str">
            <v>SCHIEDAM</v>
          </cell>
          <cell r="G805" t="str">
            <v>010-4264925</v>
          </cell>
          <cell r="H805">
            <v>3220</v>
          </cell>
          <cell r="I805">
            <v>0</v>
          </cell>
          <cell r="J805">
            <v>0</v>
          </cell>
          <cell r="K805">
            <v>38353</v>
          </cell>
        </row>
        <row r="806">
          <cell r="B806">
            <v>8120</v>
          </cell>
          <cell r="C806" t="str">
            <v>GKOK</v>
          </cell>
          <cell r="D806" t="str">
            <v>Zorggroep Amsterdam</v>
          </cell>
          <cell r="E806" t="str">
            <v>Stichting Zorggroep Amsterdam</v>
          </cell>
          <cell r="F806" t="str">
            <v>AMSTERDAM ZUIDOOST</v>
          </cell>
          <cell r="G806" t="str">
            <v>020-3116444</v>
          </cell>
          <cell r="H806">
            <v>3150</v>
          </cell>
          <cell r="I806">
            <v>0</v>
          </cell>
          <cell r="J806">
            <v>0</v>
          </cell>
          <cell r="K806">
            <v>38353</v>
          </cell>
          <cell r="L806">
            <v>38718</v>
          </cell>
        </row>
        <row r="807">
          <cell r="B807">
            <v>8123</v>
          </cell>
          <cell r="C807" t="str">
            <v>CSTS</v>
          </cell>
          <cell r="D807" t="str">
            <v>Stichting SHDH</v>
          </cell>
          <cell r="E807" t="str">
            <v>Stichting SHDH</v>
          </cell>
          <cell r="F807" t="str">
            <v>HAARLEM</v>
          </cell>
          <cell r="G807" t="str">
            <v>023-5149516</v>
          </cell>
          <cell r="H807">
            <v>3130</v>
          </cell>
          <cell r="I807">
            <v>0</v>
          </cell>
          <cell r="J807">
            <v>0</v>
          </cell>
          <cell r="K807">
            <v>38353</v>
          </cell>
        </row>
        <row r="808">
          <cell r="B808">
            <v>8124</v>
          </cell>
          <cell r="C808" t="str">
            <v>RKLR</v>
          </cell>
          <cell r="D808" t="str">
            <v>Land van Gelre en Gulick</v>
          </cell>
          <cell r="E808" t="str">
            <v>Stichting Land van Gelre en Gulick</v>
          </cell>
          <cell r="F808" t="str">
            <v>ROERMOND</v>
          </cell>
          <cell r="H808">
            <v>3300</v>
          </cell>
          <cell r="I808">
            <v>0</v>
          </cell>
          <cell r="J808">
            <v>0</v>
          </cell>
          <cell r="K808">
            <v>38353</v>
          </cell>
        </row>
        <row r="809">
          <cell r="B809">
            <v>8131</v>
          </cell>
          <cell r="C809" t="str">
            <v>PERP</v>
          </cell>
          <cell r="D809" t="str">
            <v>Interzorg Noord Nederland</v>
          </cell>
          <cell r="E809" t="str">
            <v>Stichting Interzorg Noord Nederland</v>
          </cell>
          <cell r="F809" t="str">
            <v>ASSEN</v>
          </cell>
          <cell r="G809" t="str">
            <v>0592-304700</v>
          </cell>
          <cell r="H809">
            <v>3030</v>
          </cell>
          <cell r="I809">
            <v>0</v>
          </cell>
          <cell r="J809">
            <v>0</v>
          </cell>
          <cell r="K809">
            <v>38353</v>
          </cell>
        </row>
        <row r="810">
          <cell r="B810">
            <v>8134</v>
          </cell>
          <cell r="C810" t="str">
            <v>CCEN</v>
          </cell>
          <cell r="D810" t="str">
            <v>Ananz, St. Anna Zorggroep</v>
          </cell>
          <cell r="E810" t="str">
            <v>Ananz, St. Anna Zorggroep, cluster Ouderenzorg en Behandeling</v>
          </cell>
          <cell r="F810" t="str">
            <v>GELDROP</v>
          </cell>
          <cell r="G810" t="str">
            <v>040-2808481</v>
          </cell>
          <cell r="H810">
            <v>3290</v>
          </cell>
          <cell r="I810">
            <v>0</v>
          </cell>
          <cell r="J810">
            <v>0</v>
          </cell>
          <cell r="K810">
            <v>38353</v>
          </cell>
        </row>
        <row r="811">
          <cell r="B811">
            <v>8135</v>
          </cell>
          <cell r="C811" t="str">
            <v>MNIS</v>
          </cell>
          <cell r="D811" t="str">
            <v>Zorgcentrum De Posten</v>
          </cell>
          <cell r="E811" t="str">
            <v>Stichting De Posten</v>
          </cell>
          <cell r="F811" t="str">
            <v>ENSCHEDE</v>
          </cell>
          <cell r="G811" t="str">
            <v>053-4753753</v>
          </cell>
          <cell r="H811">
            <v>3050</v>
          </cell>
          <cell r="I811">
            <v>0</v>
          </cell>
          <cell r="J811">
            <v>0</v>
          </cell>
          <cell r="K811">
            <v>38353</v>
          </cell>
        </row>
        <row r="812">
          <cell r="B812">
            <v>8136</v>
          </cell>
          <cell r="C812" t="str">
            <v>ZKAN</v>
          </cell>
          <cell r="D812" t="str">
            <v>KVV Rotterdam</v>
          </cell>
          <cell r="E812" t="str">
            <v>Stichting KVV Rotterdam</v>
          </cell>
          <cell r="F812" t="str">
            <v>ROTTERDAM</v>
          </cell>
          <cell r="G812" t="str">
            <v>010-4798798</v>
          </cell>
          <cell r="H812">
            <v>3210</v>
          </cell>
          <cell r="I812">
            <v>0</v>
          </cell>
          <cell r="J812">
            <v>0</v>
          </cell>
          <cell r="K812">
            <v>38353</v>
          </cell>
          <cell r="L812">
            <v>38718</v>
          </cell>
        </row>
        <row r="813">
          <cell r="B813">
            <v>8140</v>
          </cell>
          <cell r="C813" t="str">
            <v>RTOR</v>
          </cell>
          <cell r="D813" t="str">
            <v>Zorgpalet</v>
          </cell>
          <cell r="E813" t="str">
            <v>Stichting Zorgpalet</v>
          </cell>
          <cell r="F813" t="str">
            <v>HOOGEVEEN</v>
          </cell>
          <cell r="G813" t="str">
            <v>0528-286111</v>
          </cell>
          <cell r="H813">
            <v>3030</v>
          </cell>
          <cell r="I813">
            <v>0</v>
          </cell>
          <cell r="J813">
            <v>0</v>
          </cell>
          <cell r="K813">
            <v>38353</v>
          </cell>
        </row>
        <row r="814">
          <cell r="B814">
            <v>8145</v>
          </cell>
          <cell r="C814" t="str">
            <v>ISCS</v>
          </cell>
          <cell r="D814" t="str">
            <v>Sint Jacob</v>
          </cell>
          <cell r="E814" t="str">
            <v>Stichting Sint Jacob</v>
          </cell>
          <cell r="F814" t="str">
            <v>HAARLEM</v>
          </cell>
          <cell r="G814" t="str">
            <v>023-5356257</v>
          </cell>
          <cell r="H814">
            <v>3130</v>
          </cell>
          <cell r="I814">
            <v>0</v>
          </cell>
          <cell r="J814">
            <v>0</v>
          </cell>
          <cell r="K814">
            <v>38353</v>
          </cell>
        </row>
        <row r="815">
          <cell r="B815">
            <v>8148</v>
          </cell>
          <cell r="C815" t="str">
            <v>GKOK</v>
          </cell>
          <cell r="D815" t="str">
            <v>Tabitha</v>
          </cell>
          <cell r="E815" t="str">
            <v>Stichting Tabitha</v>
          </cell>
          <cell r="F815" t="str">
            <v>AMSTERDAM</v>
          </cell>
          <cell r="G815" t="str">
            <v>020-5061030</v>
          </cell>
          <cell r="H815">
            <v>3150</v>
          </cell>
          <cell r="I815">
            <v>0</v>
          </cell>
          <cell r="J815">
            <v>0</v>
          </cell>
          <cell r="K815">
            <v>38353</v>
          </cell>
        </row>
        <row r="816">
          <cell r="B816">
            <v>8149</v>
          </cell>
          <cell r="C816" t="str">
            <v>JFLT</v>
          </cell>
          <cell r="D816" t="str">
            <v>Zuster Kueter Stichting</v>
          </cell>
          <cell r="E816" t="str">
            <v>Zuster Kueter Stichting voor Zorg, Verpleging, Behandeling en Wonen</v>
          </cell>
          <cell r="F816" t="str">
            <v>SCHAGEN</v>
          </cell>
          <cell r="H816">
            <v>3120</v>
          </cell>
          <cell r="I816">
            <v>0</v>
          </cell>
          <cell r="J816">
            <v>0</v>
          </cell>
          <cell r="K816">
            <v>38353</v>
          </cell>
        </row>
        <row r="817">
          <cell r="B817">
            <v>8150</v>
          </cell>
          <cell r="C817" t="str">
            <v>NBON</v>
          </cell>
          <cell r="D817" t="str">
            <v>Sevagram, Zorgcentra</v>
          </cell>
          <cell r="E817" t="str">
            <v>Stichting Sevagram, Zorgcentra</v>
          </cell>
          <cell r="F817" t="str">
            <v>HEERLEN</v>
          </cell>
          <cell r="G817" t="str">
            <v>045-5602803</v>
          </cell>
          <cell r="H817">
            <v>3310</v>
          </cell>
          <cell r="I817">
            <v>0</v>
          </cell>
          <cell r="J817">
            <v>0</v>
          </cell>
          <cell r="K817">
            <v>38353</v>
          </cell>
        </row>
        <row r="818">
          <cell r="B818">
            <v>8157</v>
          </cell>
          <cell r="C818" t="str">
            <v>RESS</v>
          </cell>
          <cell r="D818" t="str">
            <v>Protestantse Stichting Ouderenzorg Terneuzen</v>
          </cell>
          <cell r="E818" t="str">
            <v>Protestantse Stichting Ouderenzorg Terneuzen</v>
          </cell>
          <cell r="F818" t="str">
            <v>TERNEUZEN</v>
          </cell>
          <cell r="G818" t="str">
            <v>0115-613659</v>
          </cell>
          <cell r="H818">
            <v>3250</v>
          </cell>
          <cell r="I818">
            <v>0</v>
          </cell>
          <cell r="J818">
            <v>0</v>
          </cell>
          <cell r="K818">
            <v>38353</v>
          </cell>
        </row>
        <row r="819">
          <cell r="B819">
            <v>8159</v>
          </cell>
          <cell r="C819" t="str">
            <v>ZKAN</v>
          </cell>
          <cell r="D819" t="str">
            <v>Regionale Stichting Zorgcentra De Kempen</v>
          </cell>
          <cell r="E819" t="str">
            <v>Regionale Stichting Zorgcentra De Kempen</v>
          </cell>
          <cell r="F819" t="str">
            <v>BLADEL</v>
          </cell>
          <cell r="G819" t="str">
            <v>0497-331700</v>
          </cell>
          <cell r="H819">
            <v>3290</v>
          </cell>
          <cell r="I819">
            <v>0</v>
          </cell>
          <cell r="J819">
            <v>0</v>
          </cell>
          <cell r="K819">
            <v>38353</v>
          </cell>
        </row>
        <row r="820">
          <cell r="B820">
            <v>8161</v>
          </cell>
          <cell r="C820" t="str">
            <v>JFLT</v>
          </cell>
          <cell r="D820" t="str">
            <v>ARCUS voor zorg, wonen en welzijn</v>
          </cell>
          <cell r="E820" t="str">
            <v>Stichting ARCUS voor zorg, wonen en welzijn</v>
          </cell>
          <cell r="F820" t="str">
            <v>NIJMEGEN</v>
          </cell>
          <cell r="G820" t="str">
            <v>024-3275111</v>
          </cell>
          <cell r="H820">
            <v>3080</v>
          </cell>
          <cell r="I820">
            <v>0</v>
          </cell>
          <cell r="J820">
            <v>0</v>
          </cell>
          <cell r="K820">
            <v>38353</v>
          </cell>
          <cell r="L820">
            <v>39083</v>
          </cell>
        </row>
        <row r="821">
          <cell r="B821">
            <v>8162</v>
          </cell>
          <cell r="C821" t="str">
            <v>PHEN</v>
          </cell>
          <cell r="D821" t="str">
            <v>ContinU zorgcombinatie Utrecht</v>
          </cell>
          <cell r="E821" t="str">
            <v>Stichting ContinU zorgcombinatie Utrecht</v>
          </cell>
          <cell r="F821" t="str">
            <v>UTRECHT</v>
          </cell>
          <cell r="G821" t="str">
            <v>030-2822200</v>
          </cell>
          <cell r="H821">
            <v>3090</v>
          </cell>
          <cell r="I821">
            <v>0</v>
          </cell>
          <cell r="J821">
            <v>0</v>
          </cell>
          <cell r="K821">
            <v>38353</v>
          </cell>
          <cell r="L821">
            <v>39083</v>
          </cell>
        </row>
        <row r="822">
          <cell r="B822">
            <v>8165</v>
          </cell>
          <cell r="C822" t="str">
            <v>CBLN</v>
          </cell>
          <cell r="D822" t="str">
            <v>SVVE De Archipel</v>
          </cell>
          <cell r="E822" t="str">
            <v>Stichting Verpleging en Verzorging Eindhoven e.o. (SVVE) De Archipel</v>
          </cell>
          <cell r="F822" t="str">
            <v>EINDHOVEN</v>
          </cell>
          <cell r="G822" t="str">
            <v>040-2610111</v>
          </cell>
          <cell r="H822">
            <v>3290</v>
          </cell>
          <cell r="I822">
            <v>0</v>
          </cell>
          <cell r="J822">
            <v>0</v>
          </cell>
          <cell r="K822">
            <v>38353</v>
          </cell>
        </row>
        <row r="823">
          <cell r="B823">
            <v>8167</v>
          </cell>
          <cell r="C823" t="str">
            <v>RKLR</v>
          </cell>
          <cell r="D823" t="str">
            <v>Land van Horne</v>
          </cell>
          <cell r="E823" t="str">
            <v>Stichting Land van Horne</v>
          </cell>
          <cell r="F823" t="str">
            <v>WEERT</v>
          </cell>
          <cell r="H823">
            <v>3300</v>
          </cell>
          <cell r="I823">
            <v>0</v>
          </cell>
          <cell r="J823">
            <v>0</v>
          </cell>
          <cell r="K823">
            <v>38353</v>
          </cell>
          <cell r="L823">
            <v>38718</v>
          </cell>
        </row>
        <row r="824">
          <cell r="B824">
            <v>8168</v>
          </cell>
          <cell r="C824" t="str">
            <v>FPOL</v>
          </cell>
          <cell r="D824" t="str">
            <v>Orde der Minderbroeders-Kapucijnen</v>
          </cell>
          <cell r="E824" t="str">
            <v>Nederlandse Provincie van de Orde der Minderbroeders-Kapucijnen</v>
          </cell>
          <cell r="F824" t="str">
            <v>'S-HERTOGENBOSCH</v>
          </cell>
          <cell r="G824" t="str">
            <v>073-6130949</v>
          </cell>
          <cell r="H824">
            <v>3270</v>
          </cell>
          <cell r="I824">
            <v>0</v>
          </cell>
          <cell r="J824">
            <v>0</v>
          </cell>
          <cell r="K824">
            <v>38353</v>
          </cell>
        </row>
        <row r="825">
          <cell r="B825">
            <v>8169</v>
          </cell>
          <cell r="C825" t="str">
            <v>PERP</v>
          </cell>
          <cell r="D825" t="str">
            <v>Jan Berchmans</v>
          </cell>
          <cell r="E825" t="str">
            <v>Stichting Jan Berchmans</v>
          </cell>
          <cell r="F825" t="str">
            <v>'S-GRAVENHAGE</v>
          </cell>
          <cell r="G825" t="str">
            <v>070-3636932</v>
          </cell>
          <cell r="H825">
            <v>3080</v>
          </cell>
          <cell r="I825">
            <v>0</v>
          </cell>
          <cell r="J825">
            <v>0</v>
          </cell>
          <cell r="K825">
            <v>38353</v>
          </cell>
        </row>
        <row r="826">
          <cell r="B826">
            <v>8172</v>
          </cell>
          <cell r="C826" t="str">
            <v>RTOR</v>
          </cell>
          <cell r="D826" t="str">
            <v>Zorgvoorzieningen De Brug</v>
          </cell>
          <cell r="E826" t="str">
            <v>Interkerkelijke Stichting Zorgvoorzieningen De Brug</v>
          </cell>
          <cell r="F826" t="str">
            <v>DRIEBERGEN-RIJSENBURG</v>
          </cell>
          <cell r="G826" t="str">
            <v>0343-555855</v>
          </cell>
          <cell r="H826">
            <v>3090</v>
          </cell>
          <cell r="I826">
            <v>0</v>
          </cell>
          <cell r="J826">
            <v>0</v>
          </cell>
          <cell r="K826">
            <v>38353</v>
          </cell>
        </row>
        <row r="827">
          <cell r="B827">
            <v>8177</v>
          </cell>
          <cell r="C827" t="str">
            <v>JFLT</v>
          </cell>
          <cell r="D827" t="str">
            <v>WoonZorgcentra Westerkwartier</v>
          </cell>
          <cell r="E827" t="str">
            <v>Stichting WoonZorgcentra Westerkwartier</v>
          </cell>
          <cell r="F827" t="str">
            <v>ZUIDHORN</v>
          </cell>
          <cell r="G827" t="str">
            <v>0594-508514</v>
          </cell>
          <cell r="H827">
            <v>3010</v>
          </cell>
          <cell r="I827">
            <v>0</v>
          </cell>
          <cell r="J827">
            <v>0</v>
          </cell>
          <cell r="K827">
            <v>38353</v>
          </cell>
        </row>
        <row r="828">
          <cell r="B828">
            <v>8180</v>
          </cell>
          <cell r="C828" t="str">
            <v>PERP</v>
          </cell>
          <cell r="D828" t="str">
            <v>Zorgcentra Vlietlanden</v>
          </cell>
          <cell r="E828" t="str">
            <v>Stichting Zorgcentra Vlietlanden</v>
          </cell>
          <cell r="F828" t="str">
            <v>LEIDEN</v>
          </cell>
          <cell r="G828" t="str">
            <v>071-5798300</v>
          </cell>
          <cell r="H828">
            <v>3170</v>
          </cell>
          <cell r="I828">
            <v>0</v>
          </cell>
          <cell r="J828">
            <v>0</v>
          </cell>
          <cell r="K828">
            <v>38353</v>
          </cell>
        </row>
        <row r="829">
          <cell r="B829">
            <v>8181</v>
          </cell>
          <cell r="C829" t="str">
            <v>JFLT</v>
          </cell>
          <cell r="D829" t="str">
            <v>Trivium Zorggroep Twente</v>
          </cell>
          <cell r="E829" t="str">
            <v>Trivium Meulenbelt Groep</v>
          </cell>
          <cell r="F829" t="str">
            <v>HENGELO OV</v>
          </cell>
          <cell r="G829" t="str">
            <v>074-2657160</v>
          </cell>
          <cell r="H829">
            <v>3050</v>
          </cell>
          <cell r="I829">
            <v>0</v>
          </cell>
          <cell r="J829">
            <v>0</v>
          </cell>
          <cell r="K829">
            <v>38353</v>
          </cell>
        </row>
        <row r="830">
          <cell r="B830">
            <v>8184</v>
          </cell>
          <cell r="C830" t="str">
            <v>FPOL</v>
          </cell>
          <cell r="D830" t="str">
            <v>Berne Zorg</v>
          </cell>
          <cell r="E830" t="str">
            <v>Stichting Berne Zorg</v>
          </cell>
          <cell r="F830" t="str">
            <v>HEESWIJK DINTHER</v>
          </cell>
          <cell r="G830" t="str">
            <v>0413-298100</v>
          </cell>
          <cell r="H830">
            <v>3280</v>
          </cell>
          <cell r="I830">
            <v>0</v>
          </cell>
          <cell r="J830">
            <v>0</v>
          </cell>
          <cell r="K830">
            <v>38353</v>
          </cell>
        </row>
        <row r="831">
          <cell r="B831">
            <v>8189</v>
          </cell>
          <cell r="C831" t="str">
            <v>AWEK</v>
          </cell>
          <cell r="D831" t="str">
            <v>Curamus</v>
          </cell>
          <cell r="E831" t="str">
            <v>Stichting Curamus</v>
          </cell>
          <cell r="F831" t="str">
            <v>HULST</v>
          </cell>
          <cell r="G831" t="str">
            <v>0114-381381</v>
          </cell>
          <cell r="H831">
            <v>3250</v>
          </cell>
          <cell r="I831">
            <v>0</v>
          </cell>
          <cell r="J831">
            <v>0</v>
          </cell>
          <cell r="K831">
            <v>38353</v>
          </cell>
          <cell r="L831">
            <v>38718</v>
          </cell>
        </row>
        <row r="832">
          <cell r="B832">
            <v>8190</v>
          </cell>
          <cell r="C832" t="str">
            <v>RKLR</v>
          </cell>
          <cell r="D832" t="str">
            <v>Zorggroep Raalte</v>
          </cell>
          <cell r="E832" t="str">
            <v>Stichting Zorggroep Raalte</v>
          </cell>
          <cell r="F832" t="str">
            <v>RAALTE</v>
          </cell>
          <cell r="G832" t="str">
            <v>0572-345678</v>
          </cell>
          <cell r="H832">
            <v>3061</v>
          </cell>
          <cell r="I832">
            <v>0</v>
          </cell>
          <cell r="J832">
            <v>0</v>
          </cell>
          <cell r="K832">
            <v>38353</v>
          </cell>
        </row>
        <row r="833">
          <cell r="B833">
            <v>8192</v>
          </cell>
          <cell r="C833" t="str">
            <v>NBON</v>
          </cell>
          <cell r="D833" t="str">
            <v>Accolade Zorggroep</v>
          </cell>
          <cell r="E833" t="str">
            <v>Accolade Zorggroep</v>
          </cell>
          <cell r="F833" t="str">
            <v>BOSCH EN DUIN</v>
          </cell>
          <cell r="G833" t="str">
            <v>030-6973400</v>
          </cell>
          <cell r="H833">
            <v>3090</v>
          </cell>
          <cell r="I833">
            <v>0</v>
          </cell>
          <cell r="J833">
            <v>0</v>
          </cell>
          <cell r="K833">
            <v>38353</v>
          </cell>
        </row>
        <row r="834">
          <cell r="B834">
            <v>8194</v>
          </cell>
          <cell r="C834" t="str">
            <v>NBON</v>
          </cell>
          <cell r="D834" t="str">
            <v>Plantein</v>
          </cell>
          <cell r="E834" t="str">
            <v>Stichting Plantein</v>
          </cell>
          <cell r="F834" t="str">
            <v>JOURE</v>
          </cell>
          <cell r="G834" t="str">
            <v>0513-412244</v>
          </cell>
          <cell r="H834">
            <v>3020</v>
          </cell>
          <cell r="I834">
            <v>0</v>
          </cell>
          <cell r="J834">
            <v>0</v>
          </cell>
          <cell r="K834">
            <v>38353</v>
          </cell>
        </row>
        <row r="835">
          <cell r="B835">
            <v>8198</v>
          </cell>
          <cell r="C835" t="str">
            <v>HVEN</v>
          </cell>
          <cell r="D835" t="str">
            <v>J.A.B.C. Beth Shalom</v>
          </cell>
          <cell r="E835" t="str">
            <v>Stichting J.A.B.C. Beth Shalom</v>
          </cell>
          <cell r="F835" t="str">
            <v>AMSTERDAM</v>
          </cell>
          <cell r="G835" t="str">
            <v>020-6611516</v>
          </cell>
          <cell r="H835">
            <v>3150</v>
          </cell>
          <cell r="I835">
            <v>0</v>
          </cell>
          <cell r="J835">
            <v>0</v>
          </cell>
          <cell r="K835">
            <v>38353</v>
          </cell>
        </row>
        <row r="836">
          <cell r="B836">
            <v>8199</v>
          </cell>
          <cell r="C836" t="str">
            <v>HVEN</v>
          </cell>
          <cell r="D836" t="str">
            <v>Flevohuis</v>
          </cell>
          <cell r="E836" t="str">
            <v>Stichting Flevohuis</v>
          </cell>
          <cell r="F836" t="str">
            <v>AMSTERDAM</v>
          </cell>
          <cell r="G836" t="str">
            <v>020-5925252</v>
          </cell>
          <cell r="H836">
            <v>3150</v>
          </cell>
          <cell r="I836">
            <v>0</v>
          </cell>
          <cell r="J836">
            <v>0</v>
          </cell>
          <cell r="K836">
            <v>38353</v>
          </cell>
        </row>
        <row r="837">
          <cell r="B837">
            <v>8202</v>
          </cell>
          <cell r="C837" t="str">
            <v>RTOR</v>
          </cell>
          <cell r="D837" t="str">
            <v>Pieter van Foreest (vh Zorgkring Westland)</v>
          </cell>
          <cell r="E837" t="str">
            <v>Stichting Zorginstellingen Pieter van Foreest, De Kreek, De Naaldhorst en Sonnevanck</v>
          </cell>
          <cell r="F837" t="str">
            <v>'S-GRAVENZANDE</v>
          </cell>
          <cell r="G837" t="str">
            <v>0174-419500</v>
          </cell>
          <cell r="H837">
            <v>3190</v>
          </cell>
          <cell r="I837">
            <v>0</v>
          </cell>
          <cell r="J837">
            <v>0</v>
          </cell>
          <cell r="K837">
            <v>38353</v>
          </cell>
        </row>
        <row r="838">
          <cell r="B838">
            <v>8203</v>
          </cell>
          <cell r="C838" t="str">
            <v>PHEN</v>
          </cell>
          <cell r="D838" t="str">
            <v>Johanniter Tehuis Theodotion</v>
          </cell>
          <cell r="E838" t="str">
            <v>Stichting Johanniter Tehuis Theodotion</v>
          </cell>
          <cell r="F838" t="str">
            <v>LAREN NH</v>
          </cell>
          <cell r="G838" t="str">
            <v>035-6268600</v>
          </cell>
          <cell r="H838">
            <v>3110</v>
          </cell>
          <cell r="I838">
            <v>0</v>
          </cell>
          <cell r="J838">
            <v>0</v>
          </cell>
          <cell r="K838">
            <v>38353</v>
          </cell>
        </row>
        <row r="839">
          <cell r="B839">
            <v>8208</v>
          </cell>
          <cell r="C839" t="str">
            <v>CBLN</v>
          </cell>
          <cell r="D839" t="str">
            <v>Swinhove Zorgorganisatie</v>
          </cell>
          <cell r="E839" t="str">
            <v>Stichting Swinhove Zorgorganisatie</v>
          </cell>
          <cell r="F839" t="str">
            <v>ZWIJNDRECHT</v>
          </cell>
          <cell r="G839" t="str">
            <v>078-6255500</v>
          </cell>
          <cell r="H839">
            <v>3240</v>
          </cell>
          <cell r="I839">
            <v>0</v>
          </cell>
          <cell r="J839">
            <v>0</v>
          </cell>
          <cell r="K839">
            <v>38353</v>
          </cell>
          <cell r="L839">
            <v>38718</v>
          </cell>
        </row>
        <row r="840">
          <cell r="B840">
            <v>8209</v>
          </cell>
          <cell r="C840" t="str">
            <v>RKLR</v>
          </cell>
          <cell r="D840" t="str">
            <v>Verpleeg- en Verzorgingshuis De Leystroom</v>
          </cell>
          <cell r="E840" t="str">
            <v>Stichting Verpleeg- en Verzorgingshuis De Leystroom</v>
          </cell>
          <cell r="F840" t="str">
            <v>BREDA</v>
          </cell>
          <cell r="G840" t="str">
            <v>076-5233900</v>
          </cell>
          <cell r="H840">
            <v>3260</v>
          </cell>
          <cell r="I840">
            <v>0</v>
          </cell>
          <cell r="J840">
            <v>0</v>
          </cell>
          <cell r="K840">
            <v>38353</v>
          </cell>
        </row>
        <row r="841">
          <cell r="B841">
            <v>8210</v>
          </cell>
          <cell r="C841" t="str">
            <v>ISCS</v>
          </cell>
          <cell r="D841" t="str">
            <v>Zorgcombinatie Nieuwe Maas</v>
          </cell>
          <cell r="E841" t="str">
            <v>Zorgcombinatie Nieuwe Maas</v>
          </cell>
          <cell r="F841" t="str">
            <v>VLAARDINGEN</v>
          </cell>
          <cell r="G841" t="str">
            <v>010-4759522</v>
          </cell>
          <cell r="H841">
            <v>3220</v>
          </cell>
          <cell r="I841">
            <v>0</v>
          </cell>
          <cell r="J841">
            <v>0</v>
          </cell>
          <cell r="K841">
            <v>38353</v>
          </cell>
        </row>
        <row r="842">
          <cell r="B842">
            <v>8214</v>
          </cell>
          <cell r="C842" t="str">
            <v>CCEN</v>
          </cell>
          <cell r="D842" t="str">
            <v>Raffy, voor Molukse en Indische Ouderen</v>
          </cell>
          <cell r="E842" t="str">
            <v>Stichting Raffy, Zorg en Wonen voor Molukse en Indische Ouderen</v>
          </cell>
          <cell r="F842" t="str">
            <v>BREDA</v>
          </cell>
          <cell r="G842" t="str">
            <v>076-5225150</v>
          </cell>
          <cell r="H842">
            <v>3260</v>
          </cell>
          <cell r="I842">
            <v>0</v>
          </cell>
          <cell r="J842">
            <v>0</v>
          </cell>
          <cell r="K842">
            <v>38353</v>
          </cell>
        </row>
        <row r="843">
          <cell r="B843">
            <v>8216</v>
          </cell>
          <cell r="C843" t="str">
            <v>CCEN</v>
          </cell>
          <cell r="D843" t="str">
            <v>Sint Elisabeth</v>
          </cell>
          <cell r="E843" t="str">
            <v>Stichting Sint Elisabeth</v>
          </cell>
          <cell r="F843" t="str">
            <v>ROOSENDAAL</v>
          </cell>
          <cell r="G843" t="str">
            <v>0165-592400</v>
          </cell>
          <cell r="H843">
            <v>3260</v>
          </cell>
          <cell r="I843">
            <v>0</v>
          </cell>
          <cell r="J843">
            <v>0</v>
          </cell>
          <cell r="K843">
            <v>38353</v>
          </cell>
        </row>
        <row r="844">
          <cell r="B844">
            <v>8227</v>
          </cell>
          <cell r="C844" t="str">
            <v>JSTR</v>
          </cell>
          <cell r="D844" t="str">
            <v>Nusantara</v>
          </cell>
          <cell r="E844" t="str">
            <v>Stichting Nusantara</v>
          </cell>
          <cell r="F844" t="str">
            <v>UGCHELEN</v>
          </cell>
          <cell r="H844">
            <v>3060</v>
          </cell>
          <cell r="I844">
            <v>0</v>
          </cell>
          <cell r="J844">
            <v>0</v>
          </cell>
          <cell r="K844">
            <v>38353</v>
          </cell>
        </row>
        <row r="845">
          <cell r="B845">
            <v>8231</v>
          </cell>
          <cell r="C845" t="str">
            <v>CBLN</v>
          </cell>
          <cell r="D845" t="str">
            <v>WWZ</v>
          </cell>
          <cell r="E845" t="str">
            <v>WWZ</v>
          </cell>
          <cell r="F845" t="str">
            <v>OEGSTGEEST</v>
          </cell>
          <cell r="H845">
            <v>3170</v>
          </cell>
          <cell r="I845">
            <v>0</v>
          </cell>
          <cell r="J845">
            <v>0</v>
          </cell>
          <cell r="K845">
            <v>38353</v>
          </cell>
        </row>
        <row r="846">
          <cell r="B846">
            <v>8232</v>
          </cell>
          <cell r="C846" t="str">
            <v>EKEP</v>
          </cell>
          <cell r="D846" t="str">
            <v>Zorggroep Noord Dijk Noord</v>
          </cell>
          <cell r="E846" t="str">
            <v>Zorggroep Groningen (Noord Dijk Noord)</v>
          </cell>
          <cell r="F846" t="str">
            <v>GRONINGEN</v>
          </cell>
          <cell r="H846">
            <v>3010</v>
          </cell>
          <cell r="I846">
            <v>0</v>
          </cell>
          <cell r="J846">
            <v>0</v>
          </cell>
          <cell r="K846">
            <v>38353</v>
          </cell>
          <cell r="L846">
            <v>38718</v>
          </cell>
        </row>
        <row r="847">
          <cell r="B847">
            <v>8233</v>
          </cell>
          <cell r="C847" t="str">
            <v>JFLT</v>
          </cell>
          <cell r="D847" t="str">
            <v>Woon- en Zorgcentra Haaglanden</v>
          </cell>
          <cell r="E847" t="str">
            <v>Stichting Woon- en Zorgcentra Haaglanden</v>
          </cell>
          <cell r="F847" t="str">
            <v>'S-GRAVENHAGE</v>
          </cell>
          <cell r="G847" t="str">
            <v>070-8901309</v>
          </cell>
          <cell r="H847">
            <v>3180</v>
          </cell>
          <cell r="I847">
            <v>0</v>
          </cell>
          <cell r="J847">
            <v>0</v>
          </cell>
          <cell r="K847">
            <v>38353</v>
          </cell>
        </row>
        <row r="848">
          <cell r="B848">
            <v>8239</v>
          </cell>
          <cell r="C848" t="str">
            <v>ISCS</v>
          </cell>
          <cell r="D848" t="str">
            <v>Zorgpartners Midden-Holland</v>
          </cell>
          <cell r="E848" t="str">
            <v>Zorgpartners Midden-Holland</v>
          </cell>
          <cell r="F848" t="str">
            <v>GOUDA</v>
          </cell>
          <cell r="G848" t="str">
            <v>0182-561555</v>
          </cell>
          <cell r="H848">
            <v>3200</v>
          </cell>
          <cell r="I848">
            <v>0</v>
          </cell>
          <cell r="J848">
            <v>0</v>
          </cell>
          <cell r="K848">
            <v>38353</v>
          </cell>
        </row>
        <row r="849">
          <cell r="B849">
            <v>8241</v>
          </cell>
          <cell r="C849" t="str">
            <v>JSTR</v>
          </cell>
          <cell r="D849" t="str">
            <v>Laurens (Zuid Hollandse Eilanden)</v>
          </cell>
          <cell r="E849" t="str">
            <v>Stichting Laurens (Zuid Hollandse Eilanden)</v>
          </cell>
          <cell r="F849" t="str">
            <v>ROTTERDAM</v>
          </cell>
          <cell r="H849">
            <v>3230</v>
          </cell>
          <cell r="I849">
            <v>0</v>
          </cell>
          <cell r="J849">
            <v>0</v>
          </cell>
          <cell r="K849">
            <v>38353</v>
          </cell>
        </row>
        <row r="850">
          <cell r="B850">
            <v>8242</v>
          </cell>
          <cell r="C850" t="str">
            <v>ZKAN</v>
          </cell>
          <cell r="D850" t="str">
            <v>Netwerk Zorgaanbieders Rijnmond (Rotterdam)</v>
          </cell>
          <cell r="E850" t="str">
            <v>Netwerk Zorgaanbieders Rijnmond (Rotterdam)</v>
          </cell>
          <cell r="F850" t="str">
            <v>ROTTERDAM</v>
          </cell>
          <cell r="H850">
            <v>3210</v>
          </cell>
          <cell r="I850">
            <v>0</v>
          </cell>
          <cell r="J850">
            <v>0</v>
          </cell>
          <cell r="K850">
            <v>38353</v>
          </cell>
          <cell r="L850">
            <v>38718</v>
          </cell>
        </row>
        <row r="851">
          <cell r="B851">
            <v>8246</v>
          </cell>
          <cell r="C851" t="str">
            <v>JFLT</v>
          </cell>
          <cell r="D851" t="str">
            <v>Circonflex, stichting voor zorg en wonen</v>
          </cell>
          <cell r="E851" t="str">
            <v>Circonflex, stichting voor zorg en wonen (Surplus)</v>
          </cell>
          <cell r="F851" t="str">
            <v>ZEVENBERGEN</v>
          </cell>
          <cell r="G851" t="str">
            <v>0168-350500</v>
          </cell>
          <cell r="H851">
            <v>3260</v>
          </cell>
          <cell r="I851">
            <v>0</v>
          </cell>
          <cell r="J851">
            <v>0</v>
          </cell>
          <cell r="K851">
            <v>38353</v>
          </cell>
        </row>
        <row r="852">
          <cell r="B852">
            <v>8247</v>
          </cell>
          <cell r="C852" t="str">
            <v>RTOR</v>
          </cell>
          <cell r="D852" t="str">
            <v>Zorggroep Rijnmond inzake Siloam</v>
          </cell>
          <cell r="E852" t="str">
            <v>Zorggroep Rijnmond inzake Siloam</v>
          </cell>
          <cell r="F852" t="str">
            <v>ROTTERDAM</v>
          </cell>
          <cell r="G852" t="str">
            <v>010-2931555</v>
          </cell>
          <cell r="H852">
            <v>3210</v>
          </cell>
          <cell r="I852">
            <v>0</v>
          </cell>
          <cell r="J852">
            <v>0</v>
          </cell>
          <cell r="K852">
            <v>38353</v>
          </cell>
        </row>
        <row r="853">
          <cell r="B853">
            <v>8251</v>
          </cell>
          <cell r="C853" t="str">
            <v>JSTR</v>
          </cell>
          <cell r="D853" t="str">
            <v>R.K. Stichting Ludgerus</v>
          </cell>
          <cell r="E853" t="str">
            <v>R.K. Stichting Ludgerus</v>
          </cell>
          <cell r="F853" t="str">
            <v>GRONINGEN</v>
          </cell>
          <cell r="H853">
            <v>3010</v>
          </cell>
          <cell r="I853">
            <v>0</v>
          </cell>
          <cell r="J853">
            <v>0</v>
          </cell>
          <cell r="K853">
            <v>38353</v>
          </cell>
        </row>
        <row r="854">
          <cell r="B854">
            <v>8252</v>
          </cell>
          <cell r="C854" t="str">
            <v>RTOR</v>
          </cell>
          <cell r="D854" t="str">
            <v>ZorgBalans Groep</v>
          </cell>
          <cell r="E854" t="str">
            <v>Stichting ZorgBalans Groep</v>
          </cell>
          <cell r="F854" t="str">
            <v>HEEMSTEDE</v>
          </cell>
          <cell r="G854" t="str">
            <v>023-5236800</v>
          </cell>
          <cell r="H854">
            <v>3130</v>
          </cell>
          <cell r="I854">
            <v>0</v>
          </cell>
          <cell r="J854">
            <v>0</v>
          </cell>
          <cell r="K854">
            <v>38353</v>
          </cell>
          <cell r="L854">
            <v>38718</v>
          </cell>
        </row>
        <row r="855">
          <cell r="B855">
            <v>8257</v>
          </cell>
          <cell r="C855" t="str">
            <v>EWAS</v>
          </cell>
          <cell r="D855" t="str">
            <v>Zorggroep Tangenborgh</v>
          </cell>
          <cell r="E855" t="str">
            <v>Zorggroep Tangenborgh</v>
          </cell>
          <cell r="F855" t="str">
            <v>EMMEN</v>
          </cell>
          <cell r="G855" t="str">
            <v>0591-681666</v>
          </cell>
          <cell r="H855">
            <v>3030</v>
          </cell>
          <cell r="I855">
            <v>0</v>
          </cell>
          <cell r="J855">
            <v>0</v>
          </cell>
          <cell r="K855">
            <v>38353</v>
          </cell>
        </row>
        <row r="856">
          <cell r="B856">
            <v>8262</v>
          </cell>
          <cell r="C856" t="str">
            <v>NBON</v>
          </cell>
          <cell r="D856" t="str">
            <v>Fontis Amsterdam</v>
          </cell>
          <cell r="E856" t="str">
            <v>Fontis Amsterdam</v>
          </cell>
          <cell r="F856" t="str">
            <v>AMSTERDAM</v>
          </cell>
          <cell r="G856" t="str">
            <v>020-6304175</v>
          </cell>
          <cell r="H856">
            <v>3150</v>
          </cell>
          <cell r="I856">
            <v>0</v>
          </cell>
          <cell r="J856">
            <v>0</v>
          </cell>
          <cell r="K856">
            <v>38353</v>
          </cell>
        </row>
        <row r="857">
          <cell r="B857">
            <v>8264</v>
          </cell>
          <cell r="C857" t="str">
            <v>CSTS</v>
          </cell>
          <cell r="D857" t="str">
            <v>Ter Weel</v>
          </cell>
          <cell r="E857" t="str">
            <v>Stichting Ter Weel</v>
          </cell>
          <cell r="F857" t="str">
            <v>GOES</v>
          </cell>
          <cell r="G857" t="str">
            <v>0113-216878</v>
          </cell>
          <cell r="H857">
            <v>3250</v>
          </cell>
          <cell r="I857">
            <v>0</v>
          </cell>
          <cell r="J857">
            <v>0</v>
          </cell>
          <cell r="K857">
            <v>38353</v>
          </cell>
          <cell r="L857">
            <v>39083</v>
          </cell>
        </row>
        <row r="858">
          <cell r="B858">
            <v>8266</v>
          </cell>
          <cell r="C858" t="str">
            <v>MNIS</v>
          </cell>
          <cell r="D858" t="str">
            <v>zorg / wonen-zorg Lochem 'De Hoge Weide'</v>
          </cell>
          <cell r="E858" t="str">
            <v>Stichting Zorgcombinatie Marga Klomp‚ (De Hoge Weide)</v>
          </cell>
          <cell r="F858" t="str">
            <v>LOCHEM</v>
          </cell>
          <cell r="G858" t="str">
            <v>0573-289600</v>
          </cell>
          <cell r="H858">
            <v>3060</v>
          </cell>
          <cell r="I858">
            <v>0</v>
          </cell>
          <cell r="J858">
            <v>0</v>
          </cell>
          <cell r="K858">
            <v>38353</v>
          </cell>
        </row>
        <row r="859">
          <cell r="B859">
            <v>8273</v>
          </cell>
          <cell r="C859" t="str">
            <v>AHES</v>
          </cell>
          <cell r="D859" t="str">
            <v>Verpleging en Verzorging Beukenstein</v>
          </cell>
          <cell r="E859" t="str">
            <v>Stichting voor Verpleging en Verzorging Beukenstein</v>
          </cell>
          <cell r="F859" t="str">
            <v>DRIEBERGEN-RIJSENBURG</v>
          </cell>
          <cell r="G859" t="str">
            <v>0343-517841</v>
          </cell>
          <cell r="H859">
            <v>3090</v>
          </cell>
          <cell r="I859">
            <v>0</v>
          </cell>
          <cell r="J859">
            <v>0</v>
          </cell>
          <cell r="K859">
            <v>38353</v>
          </cell>
        </row>
        <row r="860">
          <cell r="B860">
            <v>8277</v>
          </cell>
          <cell r="C860" t="str">
            <v>CBLN</v>
          </cell>
          <cell r="D860" t="str">
            <v>Sint Jozefoord</v>
          </cell>
          <cell r="E860" t="str">
            <v>Stichting Sint Jozefoord</v>
          </cell>
          <cell r="F860" t="str">
            <v>NULAND</v>
          </cell>
          <cell r="G860" t="str">
            <v>073-5342342</v>
          </cell>
          <cell r="H860">
            <v>3280</v>
          </cell>
          <cell r="I860">
            <v>0</v>
          </cell>
          <cell r="J860">
            <v>0</v>
          </cell>
          <cell r="K860">
            <v>38353</v>
          </cell>
        </row>
        <row r="861">
          <cell r="B861">
            <v>8283</v>
          </cell>
          <cell r="C861" t="str">
            <v>GKOK</v>
          </cell>
          <cell r="D861" t="str">
            <v>Vilente</v>
          </cell>
          <cell r="E861" t="str">
            <v>Stichting Vilente</v>
          </cell>
          <cell r="F861" t="str">
            <v>HEELSUM</v>
          </cell>
          <cell r="G861" t="str">
            <v>0317-397111</v>
          </cell>
          <cell r="H861">
            <v>3070</v>
          </cell>
          <cell r="I861">
            <v>0</v>
          </cell>
          <cell r="J861">
            <v>0</v>
          </cell>
          <cell r="K861">
            <v>38353</v>
          </cell>
        </row>
        <row r="862">
          <cell r="B862">
            <v>8285</v>
          </cell>
          <cell r="C862" t="str">
            <v>RTOR</v>
          </cell>
          <cell r="D862" t="str">
            <v>Huize Mater Misericordiae</v>
          </cell>
          <cell r="E862" t="str">
            <v>Stichting Huize Mater Misericordiae</v>
          </cell>
          <cell r="F862" t="str">
            <v>TILBURG</v>
          </cell>
          <cell r="G862" t="str">
            <v>013-5492111</v>
          </cell>
          <cell r="H862">
            <v>3270</v>
          </cell>
          <cell r="I862">
            <v>0</v>
          </cell>
          <cell r="J862">
            <v>0</v>
          </cell>
          <cell r="K862">
            <v>38353</v>
          </cell>
        </row>
        <row r="863">
          <cell r="B863">
            <v>8288</v>
          </cell>
          <cell r="C863" t="str">
            <v>ISCS</v>
          </cell>
          <cell r="D863" t="str">
            <v>Woonzorgcentra Zuiderhout</v>
          </cell>
          <cell r="E863" t="str">
            <v>Stichting Woonzorgcentra Zuiderhout</v>
          </cell>
          <cell r="F863" t="str">
            <v>TETERINGEN</v>
          </cell>
          <cell r="G863" t="str">
            <v>076-5784000</v>
          </cell>
          <cell r="H863">
            <v>3260</v>
          </cell>
          <cell r="I863">
            <v>0</v>
          </cell>
          <cell r="J863">
            <v>0</v>
          </cell>
          <cell r="K863">
            <v>38353</v>
          </cell>
        </row>
        <row r="864">
          <cell r="B864">
            <v>8289</v>
          </cell>
          <cell r="C864" t="str">
            <v>CBLN</v>
          </cell>
          <cell r="D864" t="str">
            <v>Mediomare</v>
          </cell>
          <cell r="E864" t="str">
            <v>Mediomare</v>
          </cell>
          <cell r="F864" t="str">
            <v>TER AAR</v>
          </cell>
          <cell r="G864" t="str">
            <v>0172-602741</v>
          </cell>
          <cell r="H864">
            <v>3170</v>
          </cell>
          <cell r="I864">
            <v>0</v>
          </cell>
          <cell r="J864">
            <v>0</v>
          </cell>
          <cell r="K864">
            <v>38353</v>
          </cell>
        </row>
        <row r="865">
          <cell r="B865">
            <v>8292</v>
          </cell>
          <cell r="C865" t="str">
            <v>CWIT</v>
          </cell>
          <cell r="D865" t="str">
            <v>Zorgcentra De Rietlanden</v>
          </cell>
          <cell r="E865" t="str">
            <v>Stichting Zorgcentra De Rietlanden</v>
          </cell>
          <cell r="F865" t="str">
            <v>UITGEEST</v>
          </cell>
          <cell r="G865" t="str">
            <v>0251-320157</v>
          </cell>
          <cell r="H865">
            <v>3130</v>
          </cell>
          <cell r="I865">
            <v>0</v>
          </cell>
          <cell r="J865">
            <v>0</v>
          </cell>
          <cell r="K865">
            <v>38353</v>
          </cell>
          <cell r="L865">
            <v>38718</v>
          </cell>
        </row>
        <row r="866">
          <cell r="B866">
            <v>8297</v>
          </cell>
          <cell r="C866" t="str">
            <v>JFLT</v>
          </cell>
          <cell r="D866" t="str">
            <v>WoonZorg Meavita</v>
          </cell>
          <cell r="E866" t="str">
            <v>WoonZorg Meavita</v>
          </cell>
          <cell r="F866" t="str">
            <v>'S-GRAVENHAGE</v>
          </cell>
          <cell r="G866" t="str">
            <v>070-4499900</v>
          </cell>
          <cell r="H866">
            <v>3180</v>
          </cell>
          <cell r="I866">
            <v>0</v>
          </cell>
          <cell r="J866">
            <v>0</v>
          </cell>
          <cell r="K866">
            <v>38353</v>
          </cell>
        </row>
        <row r="867">
          <cell r="B867">
            <v>8299</v>
          </cell>
          <cell r="C867" t="str">
            <v>CBLN</v>
          </cell>
          <cell r="D867" t="str">
            <v>De Blije Borgh</v>
          </cell>
          <cell r="E867" t="str">
            <v>Protestants Interkerkelijke Stichting Zorgverlening Hendrik Ido Ambacht</v>
          </cell>
          <cell r="F867" t="str">
            <v>HENDRIK IDO AMBACHT</v>
          </cell>
          <cell r="G867" t="str">
            <v>078-6813355</v>
          </cell>
          <cell r="H867">
            <v>3240</v>
          </cell>
          <cell r="I867">
            <v>0</v>
          </cell>
          <cell r="J867">
            <v>0</v>
          </cell>
          <cell r="K867">
            <v>38353</v>
          </cell>
        </row>
        <row r="868">
          <cell r="B868">
            <v>8304</v>
          </cell>
          <cell r="C868" t="str">
            <v>AWEK</v>
          </cell>
          <cell r="D868" t="str">
            <v>Saffier</v>
          </cell>
          <cell r="E868" t="str">
            <v>Stichting Saffier</v>
          </cell>
          <cell r="F868" t="str">
            <v>'S-GRAVENHAGE</v>
          </cell>
          <cell r="G868" t="str">
            <v>070-4493059</v>
          </cell>
          <cell r="H868">
            <v>3180</v>
          </cell>
          <cell r="I868">
            <v>0</v>
          </cell>
          <cell r="J868">
            <v>0</v>
          </cell>
          <cell r="K868">
            <v>38353</v>
          </cell>
        </row>
        <row r="869">
          <cell r="B869">
            <v>8307</v>
          </cell>
          <cell r="C869" t="str">
            <v>FPOL</v>
          </cell>
          <cell r="D869" t="str">
            <v>Pantein, Verpleging &amp; Verzorging (Gennep)</v>
          </cell>
          <cell r="E869" t="str">
            <v>Stichting Pantein, Verpleging &amp; Verzorging (Gennep)</v>
          </cell>
          <cell r="F869" t="str">
            <v>GENNEP</v>
          </cell>
          <cell r="G869" t="str">
            <v>0485-494600</v>
          </cell>
          <cell r="H869">
            <v>3080</v>
          </cell>
          <cell r="I869">
            <v>0</v>
          </cell>
          <cell r="J869">
            <v>0</v>
          </cell>
          <cell r="K869">
            <v>38353</v>
          </cell>
        </row>
        <row r="870">
          <cell r="B870">
            <v>8311</v>
          </cell>
          <cell r="C870" t="str">
            <v>CSTS</v>
          </cell>
          <cell r="D870" t="str">
            <v>Zorggroep Ganzestad</v>
          </cell>
          <cell r="E870" t="str">
            <v>Stichting Zorggroep Ganzestad</v>
          </cell>
          <cell r="F870" t="str">
            <v>GOES</v>
          </cell>
          <cell r="G870" t="str">
            <v>0113-223530</v>
          </cell>
          <cell r="H870">
            <v>3250</v>
          </cell>
          <cell r="I870">
            <v>0</v>
          </cell>
          <cell r="J870">
            <v>0</v>
          </cell>
          <cell r="K870">
            <v>38353</v>
          </cell>
          <cell r="L870">
            <v>39083</v>
          </cell>
        </row>
        <row r="871">
          <cell r="B871">
            <v>8313</v>
          </cell>
          <cell r="C871" t="str">
            <v>GKOK</v>
          </cell>
          <cell r="D871" t="str">
            <v>Auxilium, zorg &amp; welzijn</v>
          </cell>
          <cell r="E871" t="str">
            <v>Auxilium, stichting zorg &amp; welzijn</v>
          </cell>
          <cell r="F871" t="str">
            <v>HILVERSUM</v>
          </cell>
          <cell r="G871" t="str">
            <v>035-5395700</v>
          </cell>
          <cell r="H871">
            <v>3110</v>
          </cell>
          <cell r="I871">
            <v>0</v>
          </cell>
          <cell r="J871">
            <v>0</v>
          </cell>
          <cell r="K871">
            <v>38353</v>
          </cell>
        </row>
        <row r="872">
          <cell r="B872">
            <v>8314</v>
          </cell>
          <cell r="C872" t="str">
            <v>PERP</v>
          </cell>
          <cell r="D872" t="str">
            <v>De Kooimeer Zorgcentrum voor Ouderen</v>
          </cell>
          <cell r="E872" t="str">
            <v>Stichting De Kooimeer Zorgcentrum voor Ouderen</v>
          </cell>
          <cell r="F872" t="str">
            <v>ALKMAAR</v>
          </cell>
          <cell r="G872" t="str">
            <v>072-5122060</v>
          </cell>
          <cell r="H872">
            <v>3120</v>
          </cell>
          <cell r="I872">
            <v>0</v>
          </cell>
          <cell r="J872">
            <v>0</v>
          </cell>
          <cell r="K872">
            <v>38353</v>
          </cell>
        </row>
        <row r="873">
          <cell r="B873">
            <v>8316</v>
          </cell>
          <cell r="C873" t="str">
            <v>JFLT</v>
          </cell>
          <cell r="D873" t="str">
            <v>Woon- en zorgcentrum "De Nieuwpoort"</v>
          </cell>
          <cell r="E873" t="str">
            <v>Stichting Woon- en zorgcentrum "De Nieuwpoort" op Humanistische Grondslag</v>
          </cell>
          <cell r="F873" t="str">
            <v>ALKMAAR</v>
          </cell>
          <cell r="G873" t="str">
            <v>072-5185000</v>
          </cell>
          <cell r="H873">
            <v>3120</v>
          </cell>
          <cell r="I873">
            <v>0</v>
          </cell>
          <cell r="J873">
            <v>0</v>
          </cell>
          <cell r="K873">
            <v>38353</v>
          </cell>
        </row>
        <row r="874">
          <cell r="B874">
            <v>8100</v>
          </cell>
          <cell r="C874" t="str">
            <v>EKEP</v>
          </cell>
          <cell r="D874" t="str">
            <v>Oosterlengte</v>
          </cell>
          <cell r="E874" t="str">
            <v>Stichting Oosterlengte</v>
          </cell>
          <cell r="F874" t="str">
            <v>WINSCHOTEN</v>
          </cell>
          <cell r="G874" t="str">
            <v>0597-452800</v>
          </cell>
          <cell r="H874">
            <v>3010</v>
          </cell>
          <cell r="I874">
            <v>0</v>
          </cell>
          <cell r="J874">
            <v>0</v>
          </cell>
          <cell r="K874">
            <v>38353</v>
          </cell>
          <cell r="L874">
            <v>38718</v>
          </cell>
        </row>
        <row r="875">
          <cell r="B875">
            <v>8101</v>
          </cell>
          <cell r="C875" t="str">
            <v>RSOS</v>
          </cell>
          <cell r="D875" t="str">
            <v>Humanitas</v>
          </cell>
          <cell r="E875" t="str">
            <v>Stichting Humanitas</v>
          </cell>
          <cell r="F875" t="str">
            <v>ROTTERDAM</v>
          </cell>
          <cell r="G875" t="str">
            <v>010-4615100</v>
          </cell>
          <cell r="H875">
            <v>3210</v>
          </cell>
          <cell r="I875">
            <v>0</v>
          </cell>
          <cell r="J875">
            <v>0</v>
          </cell>
          <cell r="K875">
            <v>38353</v>
          </cell>
        </row>
        <row r="876">
          <cell r="B876">
            <v>8103</v>
          </cell>
          <cell r="C876" t="str">
            <v>MNIS</v>
          </cell>
          <cell r="D876" t="str">
            <v>Woonzorgconcern IJsselheem</v>
          </cell>
          <cell r="E876" t="str">
            <v>Woonzorgconcern IJsselheem</v>
          </cell>
          <cell r="F876" t="str">
            <v>KAMPEN</v>
          </cell>
          <cell r="G876" t="str">
            <v>038-3317822</v>
          </cell>
          <cell r="H876">
            <v>3040</v>
          </cell>
          <cell r="I876">
            <v>0</v>
          </cell>
          <cell r="J876">
            <v>0</v>
          </cell>
          <cell r="K876">
            <v>38353</v>
          </cell>
        </row>
        <row r="877">
          <cell r="B877">
            <v>8104</v>
          </cell>
          <cell r="C877" t="str">
            <v>JFLT</v>
          </cell>
          <cell r="D877" t="str">
            <v>Zorgcombinatie Zwolle</v>
          </cell>
          <cell r="E877" t="str">
            <v>Zorgcombinatie Zwolle</v>
          </cell>
          <cell r="F877" t="str">
            <v>ZWOLLE</v>
          </cell>
          <cell r="G877" t="str">
            <v>038-4574574</v>
          </cell>
          <cell r="H877">
            <v>3040</v>
          </cell>
          <cell r="I877">
            <v>0</v>
          </cell>
          <cell r="J877">
            <v>0</v>
          </cell>
          <cell r="K877">
            <v>38353</v>
          </cell>
        </row>
        <row r="878">
          <cell r="B878">
            <v>8105</v>
          </cell>
          <cell r="C878" t="str">
            <v>AWEK</v>
          </cell>
          <cell r="D878" t="str">
            <v>Oranje Nassau's Oord</v>
          </cell>
          <cell r="E878" t="str">
            <v>Stichting Oranje Nassau's Oord</v>
          </cell>
          <cell r="F878" t="str">
            <v>RENKUM</v>
          </cell>
          <cell r="G878" t="str">
            <v>0317-364200</v>
          </cell>
          <cell r="H878">
            <v>3070</v>
          </cell>
          <cell r="I878">
            <v>0</v>
          </cell>
          <cell r="J878">
            <v>0</v>
          </cell>
          <cell r="K878">
            <v>38353</v>
          </cell>
        </row>
        <row r="879">
          <cell r="B879">
            <v>8107</v>
          </cell>
          <cell r="C879" t="str">
            <v>NBON</v>
          </cell>
          <cell r="D879" t="str">
            <v>Orbis (Zuid-Limburg)</v>
          </cell>
          <cell r="E879" t="str">
            <v>Orbis, medisch en zorgconcern divisie Verpleging &amp; Verzorging</v>
          </cell>
          <cell r="F879" t="str">
            <v>SITTARD</v>
          </cell>
          <cell r="G879" t="str">
            <v>046-4202156</v>
          </cell>
          <cell r="H879">
            <v>3310</v>
          </cell>
          <cell r="I879">
            <v>0</v>
          </cell>
          <cell r="J879">
            <v>0</v>
          </cell>
          <cell r="K879">
            <v>38353</v>
          </cell>
          <cell r="L879">
            <v>39083</v>
          </cell>
        </row>
        <row r="880">
          <cell r="B880">
            <v>8110</v>
          </cell>
          <cell r="C880" t="str">
            <v>EWAS</v>
          </cell>
          <cell r="D880" t="str">
            <v>ZorgAccent</v>
          </cell>
          <cell r="E880" t="str">
            <v>Stichting ZorgAccent</v>
          </cell>
          <cell r="F880" t="str">
            <v>HELLENDOORN</v>
          </cell>
          <cell r="G880" t="str">
            <v>0548-688000</v>
          </cell>
          <cell r="H880">
            <v>3050</v>
          </cell>
          <cell r="I880">
            <v>0</v>
          </cell>
          <cell r="J880">
            <v>0</v>
          </cell>
          <cell r="K880">
            <v>38353</v>
          </cell>
        </row>
        <row r="881">
          <cell r="B881">
            <v>8111</v>
          </cell>
          <cell r="C881" t="str">
            <v>EKEP</v>
          </cell>
          <cell r="D881" t="str">
            <v>Christelijke Zorgvoorzieningen De Borg</v>
          </cell>
          <cell r="E881" t="str">
            <v>Stichting Christelijke Zorgvoorzieningen De Borg</v>
          </cell>
          <cell r="F881" t="str">
            <v>GRONINGEN</v>
          </cell>
          <cell r="G881" t="str">
            <v>050-3692130</v>
          </cell>
          <cell r="H881">
            <v>3010</v>
          </cell>
          <cell r="I881">
            <v>0</v>
          </cell>
          <cell r="J881">
            <v>0</v>
          </cell>
          <cell r="K881">
            <v>38353</v>
          </cell>
        </row>
        <row r="882">
          <cell r="B882">
            <v>8112</v>
          </cell>
          <cell r="C882" t="str">
            <v>RSOS</v>
          </cell>
          <cell r="D882" t="str">
            <v>Hervormde Stichting Crabbehoff</v>
          </cell>
          <cell r="E882" t="str">
            <v>Hervormde Stichting Crabbehoff</v>
          </cell>
          <cell r="F882" t="str">
            <v>DORDRECHT</v>
          </cell>
          <cell r="G882" t="str">
            <v>078-6528888</v>
          </cell>
          <cell r="H882">
            <v>3240</v>
          </cell>
          <cell r="I882">
            <v>0</v>
          </cell>
          <cell r="J882">
            <v>0</v>
          </cell>
          <cell r="K882">
            <v>38353</v>
          </cell>
        </row>
        <row r="883">
          <cell r="B883">
            <v>8113</v>
          </cell>
          <cell r="C883" t="str">
            <v>ZKAN</v>
          </cell>
          <cell r="D883" t="str">
            <v>Elisabeth</v>
          </cell>
          <cell r="E883" t="str">
            <v>Stichting Elisabeth</v>
          </cell>
          <cell r="F883" t="str">
            <v>BREDA</v>
          </cell>
          <cell r="G883" t="str">
            <v>076-5270200</v>
          </cell>
          <cell r="H883">
            <v>3260</v>
          </cell>
          <cell r="I883">
            <v>0</v>
          </cell>
          <cell r="J883">
            <v>0</v>
          </cell>
          <cell r="K883">
            <v>38353</v>
          </cell>
        </row>
        <row r="884">
          <cell r="B884">
            <v>8114</v>
          </cell>
          <cell r="C884" t="str">
            <v>AHES</v>
          </cell>
          <cell r="D884" t="str">
            <v>Prof. dr. G. Heymansstichting</v>
          </cell>
          <cell r="E884" t="str">
            <v>Prof. dr. G. Heymansstichting</v>
          </cell>
          <cell r="F884" t="str">
            <v>GRONINGEN</v>
          </cell>
          <cell r="G884" t="str">
            <v>050-5214999</v>
          </cell>
          <cell r="H884">
            <v>3010</v>
          </cell>
          <cell r="I884">
            <v>0</v>
          </cell>
          <cell r="J884">
            <v>0</v>
          </cell>
          <cell r="K884">
            <v>38353</v>
          </cell>
        </row>
        <row r="885">
          <cell r="B885">
            <v>8115</v>
          </cell>
          <cell r="C885" t="str">
            <v>HVEN</v>
          </cell>
          <cell r="D885" t="str">
            <v>Antaris</v>
          </cell>
          <cell r="E885" t="str">
            <v>Stichting Antaris</v>
          </cell>
          <cell r="F885" t="str">
            <v>AMSTERDAM</v>
          </cell>
          <cell r="G885" t="str">
            <v>020-4497000</v>
          </cell>
          <cell r="H885">
            <v>3150</v>
          </cell>
          <cell r="I885">
            <v>0</v>
          </cell>
          <cell r="J885">
            <v>0</v>
          </cell>
          <cell r="K885">
            <v>38353</v>
          </cell>
        </row>
        <row r="886">
          <cell r="B886">
            <v>8116</v>
          </cell>
          <cell r="C886" t="str">
            <v>AHES</v>
          </cell>
          <cell r="D886" t="str">
            <v>Vitalis Zorg Groep</v>
          </cell>
          <cell r="E886" t="str">
            <v>Vitalis WoonZorg Groep</v>
          </cell>
          <cell r="F886" t="str">
            <v>EINDHOVEN</v>
          </cell>
          <cell r="G886" t="str">
            <v>040-2933555</v>
          </cell>
          <cell r="H886">
            <v>3290</v>
          </cell>
          <cell r="I886">
            <v>0</v>
          </cell>
          <cell r="J886">
            <v>0</v>
          </cell>
          <cell r="K886">
            <v>38353</v>
          </cell>
        </row>
        <row r="887">
          <cell r="B887">
            <v>8117</v>
          </cell>
          <cell r="C887" t="str">
            <v>PHEN</v>
          </cell>
          <cell r="D887" t="str">
            <v>Axion, Zorg &amp; Wonen</v>
          </cell>
          <cell r="E887" t="str">
            <v>Axion, Zorg &amp; Wonen</v>
          </cell>
          <cell r="F887" t="str">
            <v>IJSSELSTEIN UT</v>
          </cell>
          <cell r="G887" t="str">
            <v>030-6881914</v>
          </cell>
          <cell r="H887">
            <v>3090</v>
          </cell>
          <cell r="I887">
            <v>0</v>
          </cell>
          <cell r="J887">
            <v>0</v>
          </cell>
          <cell r="K887">
            <v>38353</v>
          </cell>
          <cell r="L887">
            <v>39083</v>
          </cell>
        </row>
        <row r="888">
          <cell r="B888">
            <v>8119</v>
          </cell>
          <cell r="C888" t="str">
            <v>HVEN</v>
          </cell>
          <cell r="D888" t="str">
            <v>Atlant Zorggroep</v>
          </cell>
          <cell r="E888" t="str">
            <v>Atlant Zorggroep</v>
          </cell>
          <cell r="F888" t="str">
            <v>BEEKBERGEN</v>
          </cell>
          <cell r="G888" t="str">
            <v>055-5261950</v>
          </cell>
          <cell r="H888">
            <v>3060</v>
          </cell>
          <cell r="I888">
            <v>0</v>
          </cell>
          <cell r="J888">
            <v>0</v>
          </cell>
          <cell r="K888">
            <v>38353</v>
          </cell>
        </row>
        <row r="889">
          <cell r="B889">
            <v>8121</v>
          </cell>
          <cell r="C889" t="str">
            <v>JFLT</v>
          </cell>
          <cell r="D889" t="str">
            <v>Zorggroep Elde</v>
          </cell>
          <cell r="E889" t="str">
            <v>Stichting Zorggroep Elde</v>
          </cell>
          <cell r="F889" t="str">
            <v>BOXTEL</v>
          </cell>
          <cell r="G889" t="str">
            <v>0411-634000</v>
          </cell>
          <cell r="H889">
            <v>3280</v>
          </cell>
          <cell r="I889">
            <v>0</v>
          </cell>
          <cell r="J889">
            <v>0</v>
          </cell>
          <cell r="K889">
            <v>38353</v>
          </cell>
        </row>
        <row r="890">
          <cell r="B890">
            <v>8122</v>
          </cell>
          <cell r="C890" t="str">
            <v>ZKAN</v>
          </cell>
          <cell r="D890" t="str">
            <v>Stromenland</v>
          </cell>
          <cell r="E890" t="str">
            <v>Stichting Stromenland</v>
          </cell>
          <cell r="F890" t="str">
            <v>ALMKERK</v>
          </cell>
          <cell r="G890" t="str">
            <v>0183-401200</v>
          </cell>
          <cell r="H890">
            <v>3260</v>
          </cell>
          <cell r="I890">
            <v>0</v>
          </cell>
          <cell r="J890">
            <v>0</v>
          </cell>
          <cell r="K890">
            <v>38353</v>
          </cell>
          <cell r="L890">
            <v>38718</v>
          </cell>
        </row>
        <row r="891">
          <cell r="B891">
            <v>8125</v>
          </cell>
          <cell r="C891" t="str">
            <v>AWEK</v>
          </cell>
          <cell r="D891" t="str">
            <v>Stichting Azora</v>
          </cell>
          <cell r="E891" t="str">
            <v>Stichting Azora</v>
          </cell>
          <cell r="F891" t="str">
            <v>TERBORG</v>
          </cell>
          <cell r="G891" t="str">
            <v>0315-338111</v>
          </cell>
          <cell r="H891">
            <v>3070</v>
          </cell>
          <cell r="I891">
            <v>0</v>
          </cell>
          <cell r="J891">
            <v>0</v>
          </cell>
          <cell r="K891">
            <v>38353</v>
          </cell>
        </row>
        <row r="892">
          <cell r="B892">
            <v>8126</v>
          </cell>
          <cell r="C892" t="str">
            <v>ISCS</v>
          </cell>
          <cell r="D892" t="str">
            <v>Zorgcentra Laak&amp;Eem</v>
          </cell>
          <cell r="E892" t="str">
            <v>Stichting Zorgcentra Laak&amp;Eem</v>
          </cell>
          <cell r="F892" t="str">
            <v>LEUSDEN</v>
          </cell>
          <cell r="G892" t="str">
            <v>033-4326100</v>
          </cell>
          <cell r="H892">
            <v>3090</v>
          </cell>
          <cell r="I892">
            <v>0</v>
          </cell>
          <cell r="J892">
            <v>0</v>
          </cell>
          <cell r="K892">
            <v>38353</v>
          </cell>
          <cell r="L892">
            <v>38718</v>
          </cell>
        </row>
        <row r="893">
          <cell r="B893">
            <v>8127</v>
          </cell>
          <cell r="C893" t="str">
            <v>RTOR</v>
          </cell>
          <cell r="D893" t="str">
            <v>G.O.Z.L. Ouderenzorg</v>
          </cell>
          <cell r="E893" t="str">
            <v>Stichting Gezondheidszorg Oostelijk Zuid-Limburg (G.O.Z.L.), Ouderenzorg (Cicero zorggroep)</v>
          </cell>
          <cell r="F893" t="str">
            <v>BRUNSSUM</v>
          </cell>
          <cell r="G893" t="str">
            <v>045-5279740</v>
          </cell>
          <cell r="H893">
            <v>3310</v>
          </cell>
          <cell r="I893">
            <v>0</v>
          </cell>
          <cell r="J893">
            <v>0</v>
          </cell>
          <cell r="K893">
            <v>38353</v>
          </cell>
          <cell r="L893">
            <v>39083</v>
          </cell>
        </row>
        <row r="894">
          <cell r="B894">
            <v>8128</v>
          </cell>
          <cell r="C894" t="str">
            <v>JFLT</v>
          </cell>
          <cell r="D894" t="str">
            <v>Livio, Wonen-met-zorg (vh 'Breeder veld')</v>
          </cell>
          <cell r="E894" t="str">
            <v>Stichting Livio, Wonen-met-zorg</v>
          </cell>
          <cell r="F894" t="str">
            <v>ENSCHEDE</v>
          </cell>
          <cell r="G894" t="str">
            <v>053-4750750</v>
          </cell>
          <cell r="H894">
            <v>3050</v>
          </cell>
          <cell r="I894">
            <v>0</v>
          </cell>
          <cell r="J894">
            <v>0</v>
          </cell>
          <cell r="K894">
            <v>38353</v>
          </cell>
        </row>
        <row r="895">
          <cell r="B895">
            <v>8129</v>
          </cell>
          <cell r="C895" t="str">
            <v>JSTR</v>
          </cell>
          <cell r="D895" t="str">
            <v>Vivre</v>
          </cell>
          <cell r="E895" t="str">
            <v>Vivre, wonen / welzijn / zorg</v>
          </cell>
          <cell r="F895" t="str">
            <v>MAASTRICHT</v>
          </cell>
          <cell r="G895" t="str">
            <v>043-6314100</v>
          </cell>
          <cell r="H895">
            <v>3310</v>
          </cell>
          <cell r="I895">
            <v>0</v>
          </cell>
          <cell r="J895">
            <v>0</v>
          </cell>
          <cell r="K895">
            <v>38353</v>
          </cell>
        </row>
        <row r="896">
          <cell r="B896">
            <v>8130</v>
          </cell>
          <cell r="C896" t="str">
            <v>GKOK</v>
          </cell>
          <cell r="D896" t="str">
            <v>Pleyade</v>
          </cell>
          <cell r="E896" t="str">
            <v>Stichting Pleyade</v>
          </cell>
          <cell r="F896" t="str">
            <v>ARNHEM</v>
          </cell>
          <cell r="G896" t="str">
            <v>026-4004100</v>
          </cell>
          <cell r="H896">
            <v>3070</v>
          </cell>
          <cell r="I896">
            <v>0</v>
          </cell>
          <cell r="J896">
            <v>0</v>
          </cell>
          <cell r="K896">
            <v>38353</v>
          </cell>
          <cell r="L896">
            <v>39083</v>
          </cell>
        </row>
        <row r="897">
          <cell r="B897">
            <v>8132</v>
          </cell>
          <cell r="C897" t="str">
            <v>JSTR</v>
          </cell>
          <cell r="D897" t="str">
            <v>Proteion Zorgcentra in Midden-Limburg</v>
          </cell>
          <cell r="E897" t="str">
            <v>Stichting Proteion Zorgcentra in Midden-Limburg</v>
          </cell>
          <cell r="F897" t="str">
            <v>HORN</v>
          </cell>
          <cell r="G897" t="str">
            <v>0475-850357</v>
          </cell>
          <cell r="H897">
            <v>3300</v>
          </cell>
          <cell r="I897">
            <v>0</v>
          </cell>
          <cell r="J897">
            <v>0</v>
          </cell>
          <cell r="K897">
            <v>38353</v>
          </cell>
        </row>
        <row r="898">
          <cell r="B898">
            <v>8133</v>
          </cell>
          <cell r="C898" t="str">
            <v>PERP</v>
          </cell>
          <cell r="D898" t="str">
            <v>Omnizorg Noord-Kennemerland</v>
          </cell>
          <cell r="E898" t="str">
            <v>Stichting Omnizorg Noord-Kennemerland</v>
          </cell>
          <cell r="F898" t="str">
            <v>HEERHUGOWAARD</v>
          </cell>
          <cell r="G898" t="str">
            <v>072-5762700</v>
          </cell>
          <cell r="H898">
            <v>3120</v>
          </cell>
          <cell r="I898">
            <v>0</v>
          </cell>
          <cell r="J898">
            <v>0</v>
          </cell>
          <cell r="K898">
            <v>38353</v>
          </cell>
        </row>
        <row r="899">
          <cell r="B899">
            <v>8137</v>
          </cell>
          <cell r="C899" t="str">
            <v>EKEP</v>
          </cell>
          <cell r="D899" t="str">
            <v>Zorggroep Noorderbreedte</v>
          </cell>
          <cell r="E899" t="str">
            <v>Zorggroep Noorderbreedte</v>
          </cell>
          <cell r="F899" t="str">
            <v>LEEUWARDEN</v>
          </cell>
          <cell r="G899" t="str">
            <v>058-2866666</v>
          </cell>
          <cell r="H899">
            <v>3020</v>
          </cell>
          <cell r="I899">
            <v>0</v>
          </cell>
          <cell r="J899">
            <v>0</v>
          </cell>
          <cell r="K899">
            <v>38353</v>
          </cell>
        </row>
        <row r="900">
          <cell r="B900">
            <v>8138</v>
          </cell>
          <cell r="C900" t="str">
            <v>CCEN</v>
          </cell>
          <cell r="D900" t="str">
            <v>tante Louise, Wonen-met-zorg (vh Savelanden)</v>
          </cell>
          <cell r="E900" t="str">
            <v>Stichting tante Louise, Wonen-met-zorg</v>
          </cell>
          <cell r="F900" t="str">
            <v>BERGEN OP ZOOM</v>
          </cell>
          <cell r="G900" t="str">
            <v>0164-288888</v>
          </cell>
          <cell r="H900">
            <v>3260</v>
          </cell>
          <cell r="I900">
            <v>0</v>
          </cell>
          <cell r="J900">
            <v>0</v>
          </cell>
          <cell r="K900">
            <v>38353</v>
          </cell>
        </row>
        <row r="901">
          <cell r="B901">
            <v>8139</v>
          </cell>
          <cell r="C901" t="str">
            <v>JFLT</v>
          </cell>
          <cell r="D901" t="str">
            <v>Habicura</v>
          </cell>
          <cell r="E901" t="str">
            <v>Stichting Habicura</v>
          </cell>
          <cell r="F901" t="str">
            <v>GROESBEEK</v>
          </cell>
          <cell r="G901" t="str">
            <v>024-6859911</v>
          </cell>
          <cell r="H901">
            <v>3080</v>
          </cell>
          <cell r="I901">
            <v>0</v>
          </cell>
          <cell r="J901">
            <v>0</v>
          </cell>
          <cell r="K901">
            <v>38353</v>
          </cell>
          <cell r="L901">
            <v>39083</v>
          </cell>
        </row>
        <row r="902">
          <cell r="B902">
            <v>8141</v>
          </cell>
          <cell r="C902" t="str">
            <v>NBON</v>
          </cell>
          <cell r="D902" t="str">
            <v>West-Friese Zorggroep De Omring</v>
          </cell>
          <cell r="E902" t="str">
            <v>Stichting West-Friese Zorggroep De Omring</v>
          </cell>
          <cell r="F902" t="str">
            <v>HOORN NH</v>
          </cell>
          <cell r="G902" t="str">
            <v>0229-206777</v>
          </cell>
          <cell r="H902">
            <v>3120</v>
          </cell>
          <cell r="I902">
            <v>0</v>
          </cell>
          <cell r="J902">
            <v>0</v>
          </cell>
          <cell r="K902">
            <v>38353</v>
          </cell>
        </row>
        <row r="903">
          <cell r="B903">
            <v>8142</v>
          </cell>
          <cell r="C903" t="str">
            <v>GKOK</v>
          </cell>
          <cell r="D903" t="str">
            <v>Livio, Wonen-met-zorg Haaksbergen/Berkelland</v>
          </cell>
          <cell r="E903" t="str">
            <v>Stichting Livio, Wonen-met-zorg Haaksbergen Berkelland</v>
          </cell>
          <cell r="F903" t="str">
            <v>HAAKSBERGEN</v>
          </cell>
          <cell r="G903" t="str">
            <v>053-5728874</v>
          </cell>
          <cell r="H903">
            <v>3050</v>
          </cell>
          <cell r="I903">
            <v>0</v>
          </cell>
          <cell r="J903">
            <v>0</v>
          </cell>
          <cell r="K903">
            <v>38353</v>
          </cell>
        </row>
        <row r="904">
          <cell r="B904">
            <v>8143</v>
          </cell>
          <cell r="C904" t="str">
            <v>FPOL</v>
          </cell>
          <cell r="D904" t="str">
            <v>Verenigde Zorgcentra Schijndel</v>
          </cell>
          <cell r="E904" t="str">
            <v>Stichting Verenigde Zorgcentra Schijndel</v>
          </cell>
          <cell r="F904" t="str">
            <v>SCHIJNDEL</v>
          </cell>
          <cell r="G904" t="str">
            <v>073-5443300</v>
          </cell>
          <cell r="H904">
            <v>3280</v>
          </cell>
          <cell r="I904">
            <v>0</v>
          </cell>
          <cell r="J904">
            <v>0</v>
          </cell>
          <cell r="K904">
            <v>38353</v>
          </cell>
        </row>
        <row r="905">
          <cell r="B905">
            <v>8144</v>
          </cell>
          <cell r="C905" t="str">
            <v>EWAS</v>
          </cell>
          <cell r="D905" t="str">
            <v>Verpleeg- en zorgcentrum LindeStede</v>
          </cell>
          <cell r="E905" t="str">
            <v>Stichting Verpleeg- en zorgcentrum LindeStede</v>
          </cell>
          <cell r="F905" t="str">
            <v>WOLVEGA</v>
          </cell>
          <cell r="G905" t="str">
            <v>0561-694500</v>
          </cell>
          <cell r="H905">
            <v>3020</v>
          </cell>
          <cell r="I905">
            <v>0</v>
          </cell>
          <cell r="J905">
            <v>0</v>
          </cell>
          <cell r="K905">
            <v>38353</v>
          </cell>
        </row>
        <row r="906">
          <cell r="B906">
            <v>8146</v>
          </cell>
          <cell r="C906" t="str">
            <v>FPOL</v>
          </cell>
          <cell r="D906" t="str">
            <v>Valkenhof Centrum voor v&amp;v</v>
          </cell>
          <cell r="E906" t="str">
            <v>Stichting Valkenhof Centrum voor verpleging en verzorging</v>
          </cell>
          <cell r="F906" t="str">
            <v>VALKENSWAARD</v>
          </cell>
          <cell r="G906" t="str">
            <v>040-2014035</v>
          </cell>
          <cell r="H906">
            <v>3290</v>
          </cell>
          <cell r="I906">
            <v>0</v>
          </cell>
          <cell r="J906">
            <v>0</v>
          </cell>
          <cell r="K906">
            <v>38353</v>
          </cell>
        </row>
        <row r="907">
          <cell r="B907">
            <v>8147</v>
          </cell>
          <cell r="C907" t="str">
            <v>MNIS</v>
          </cell>
          <cell r="D907" t="str">
            <v>Zorggroep Solis</v>
          </cell>
          <cell r="E907" t="str">
            <v>Zorggroep Solis</v>
          </cell>
          <cell r="F907" t="str">
            <v>DEVENTER</v>
          </cell>
          <cell r="G907" t="str">
            <v>0570-698200</v>
          </cell>
          <cell r="H907">
            <v>3061</v>
          </cell>
          <cell r="I907">
            <v>0</v>
          </cell>
          <cell r="J907">
            <v>0</v>
          </cell>
          <cell r="K907">
            <v>38353</v>
          </cell>
        </row>
        <row r="908">
          <cell r="B908">
            <v>8151</v>
          </cell>
          <cell r="C908" t="str">
            <v>CBLN</v>
          </cell>
          <cell r="D908" t="str">
            <v>Zorg voor Ouderen Maasland te Oss</v>
          </cell>
          <cell r="E908" t="str">
            <v>Stichting Zorg voor Ouderen Maasland</v>
          </cell>
          <cell r="F908" t="str">
            <v>HEESCH</v>
          </cell>
          <cell r="G908" t="str">
            <v>0412-622678</v>
          </cell>
          <cell r="H908">
            <v>3280</v>
          </cell>
          <cell r="I908">
            <v>0</v>
          </cell>
          <cell r="J908">
            <v>0</v>
          </cell>
          <cell r="K908">
            <v>38353</v>
          </cell>
        </row>
        <row r="909">
          <cell r="B909">
            <v>8152</v>
          </cell>
          <cell r="C909" t="str">
            <v>CBLN</v>
          </cell>
          <cell r="D909" t="str">
            <v>Stichting Zorgcentra</v>
          </cell>
          <cell r="E909" t="str">
            <v>Stichting Zorgcentra</v>
          </cell>
          <cell r="F909" t="str">
            <v>VLISSINGEN</v>
          </cell>
          <cell r="G909" t="str">
            <v>0118-448448</v>
          </cell>
          <cell r="H909">
            <v>3250</v>
          </cell>
          <cell r="I909">
            <v>0</v>
          </cell>
          <cell r="J909">
            <v>0</v>
          </cell>
          <cell r="K909">
            <v>38353</v>
          </cell>
        </row>
        <row r="910">
          <cell r="B910">
            <v>8153</v>
          </cell>
          <cell r="C910" t="str">
            <v>GKOK</v>
          </cell>
          <cell r="D910" t="str">
            <v>Zorgcombinatie Marga Klomp‚</v>
          </cell>
          <cell r="E910" t="str">
            <v>Stichting Zorgcombinatie Marga Klomp‚</v>
          </cell>
          <cell r="F910" t="str">
            <v>GROENLO</v>
          </cell>
          <cell r="G910" t="str">
            <v>0544-474100</v>
          </cell>
          <cell r="H910">
            <v>3070</v>
          </cell>
          <cell r="I910">
            <v>0</v>
          </cell>
          <cell r="J910">
            <v>0</v>
          </cell>
          <cell r="K910">
            <v>38353</v>
          </cell>
        </row>
        <row r="911">
          <cell r="B911">
            <v>8154</v>
          </cell>
          <cell r="C911" t="str">
            <v>AWEK</v>
          </cell>
          <cell r="D911" t="str">
            <v>Stichting Zorgcontact</v>
          </cell>
          <cell r="E911" t="str">
            <v>Stichting Zorgcontact</v>
          </cell>
          <cell r="F911" t="str">
            <v>ZANDVOORT</v>
          </cell>
          <cell r="G911" t="str">
            <v>023-5741507</v>
          </cell>
          <cell r="H911">
            <v>3130</v>
          </cell>
          <cell r="I911">
            <v>0</v>
          </cell>
          <cell r="J911">
            <v>0</v>
          </cell>
          <cell r="K911">
            <v>38353</v>
          </cell>
          <cell r="L911">
            <v>38718</v>
          </cell>
        </row>
        <row r="912">
          <cell r="B912">
            <v>8155</v>
          </cell>
          <cell r="C912" t="str">
            <v>RTOR</v>
          </cell>
          <cell r="D912" t="str">
            <v>Stichting Zorgspectrum</v>
          </cell>
          <cell r="E912" t="str">
            <v>Stichting Zorgspectrum</v>
          </cell>
          <cell r="F912" t="str">
            <v>NIEUWEGEIN</v>
          </cell>
          <cell r="G912" t="str">
            <v>030-6007140</v>
          </cell>
          <cell r="H912">
            <v>3090</v>
          </cell>
          <cell r="I912">
            <v>0</v>
          </cell>
          <cell r="J912">
            <v>0</v>
          </cell>
          <cell r="K912">
            <v>38353</v>
          </cell>
        </row>
        <row r="913">
          <cell r="B913">
            <v>8156</v>
          </cell>
          <cell r="C913" t="str">
            <v>FPOL</v>
          </cell>
          <cell r="D913" t="str">
            <v>Van Neynselstichting</v>
          </cell>
          <cell r="E913" t="str">
            <v>Van Neynselstichting</v>
          </cell>
          <cell r="F913" t="str">
            <v>'S-HERTOGENBOSCH</v>
          </cell>
          <cell r="G913" t="str">
            <v>073-6160664</v>
          </cell>
          <cell r="H913">
            <v>3280</v>
          </cell>
          <cell r="I913">
            <v>0</v>
          </cell>
          <cell r="J913">
            <v>0</v>
          </cell>
          <cell r="K913">
            <v>38353</v>
          </cell>
        </row>
        <row r="914">
          <cell r="B914">
            <v>8158</v>
          </cell>
          <cell r="C914" t="str">
            <v>EWAS</v>
          </cell>
          <cell r="D914" t="str">
            <v>Stichting Nieuwebrug centraal bureau</v>
          </cell>
          <cell r="E914" t="str">
            <v>Stichting Nieuwebrug centraal bureau</v>
          </cell>
          <cell r="F914" t="str">
            <v>AMMERZODEN</v>
          </cell>
          <cell r="G914" t="str">
            <v>073-6119170</v>
          </cell>
          <cell r="H914">
            <v>3280</v>
          </cell>
          <cell r="I914">
            <v>0</v>
          </cell>
          <cell r="J914">
            <v>0</v>
          </cell>
          <cell r="K914">
            <v>38353</v>
          </cell>
        </row>
        <row r="915">
          <cell r="B915">
            <v>8160</v>
          </cell>
          <cell r="C915" t="str">
            <v>CBLN</v>
          </cell>
          <cell r="D915" t="str">
            <v>Stichting Groenhuysen</v>
          </cell>
          <cell r="E915" t="str">
            <v>Stichting Groenhuysen</v>
          </cell>
          <cell r="F915" t="str">
            <v>ROOSENDAAL</v>
          </cell>
          <cell r="G915" t="str">
            <v>0165-584700</v>
          </cell>
          <cell r="H915">
            <v>3260</v>
          </cell>
          <cell r="I915">
            <v>0</v>
          </cell>
          <cell r="J915">
            <v>0</v>
          </cell>
          <cell r="K915">
            <v>38353</v>
          </cell>
        </row>
        <row r="916">
          <cell r="B916">
            <v>8163</v>
          </cell>
          <cell r="C916" t="str">
            <v>NBON</v>
          </cell>
          <cell r="D916" t="str">
            <v>Woon-Zorgcentra De Rijnhoven</v>
          </cell>
          <cell r="E916" t="str">
            <v>Stichting Woon-Zorgcentra De Rijnhoven</v>
          </cell>
          <cell r="F916" t="str">
            <v>HARMELEN</v>
          </cell>
          <cell r="G916" t="str">
            <v>0348-441714</v>
          </cell>
          <cell r="H916">
            <v>3090</v>
          </cell>
          <cell r="I916">
            <v>0</v>
          </cell>
          <cell r="J916">
            <v>0</v>
          </cell>
          <cell r="K916">
            <v>38353</v>
          </cell>
        </row>
        <row r="917">
          <cell r="B917">
            <v>8164</v>
          </cell>
          <cell r="C917" t="str">
            <v>AHES</v>
          </cell>
          <cell r="D917" t="str">
            <v>Zorggroep Meander (Zuid-Groningen)</v>
          </cell>
          <cell r="E917" t="str">
            <v>Zorggroep Meander (Zuid-Groningen)</v>
          </cell>
          <cell r="F917" t="str">
            <v>VEENDAM</v>
          </cell>
          <cell r="G917" t="str">
            <v>0598-686868</v>
          </cell>
          <cell r="H917">
            <v>3010</v>
          </cell>
          <cell r="I917">
            <v>0</v>
          </cell>
          <cell r="J917">
            <v>0</v>
          </cell>
          <cell r="K917">
            <v>38353</v>
          </cell>
          <cell r="L917">
            <v>38718</v>
          </cell>
        </row>
        <row r="918">
          <cell r="B918">
            <v>8166</v>
          </cell>
          <cell r="C918" t="str">
            <v>JSTR</v>
          </cell>
          <cell r="D918" t="str">
            <v>Zorgkwadrant Fryslƒn Oost</v>
          </cell>
          <cell r="E918" t="str">
            <v>Zorgkwadrant Fryslƒn Oost</v>
          </cell>
          <cell r="F918" t="str">
            <v>BURGUM</v>
          </cell>
          <cell r="G918" t="str">
            <v>0512-581818</v>
          </cell>
          <cell r="H918">
            <v>3020</v>
          </cell>
          <cell r="I918">
            <v>0</v>
          </cell>
          <cell r="J918">
            <v>0</v>
          </cell>
          <cell r="K918">
            <v>38353</v>
          </cell>
        </row>
        <row r="919">
          <cell r="B919">
            <v>8170</v>
          </cell>
          <cell r="C919" t="str">
            <v>AHES</v>
          </cell>
          <cell r="D919" t="str">
            <v>Zorgcombinatie Noorderboog</v>
          </cell>
          <cell r="E919" t="str">
            <v>Stichting Zorgcombinatie Noorderboog</v>
          </cell>
          <cell r="F919" t="str">
            <v>MEPPEL</v>
          </cell>
          <cell r="G919" t="str">
            <v>0522-233444</v>
          </cell>
          <cell r="H919">
            <v>3040</v>
          </cell>
          <cell r="I919">
            <v>0</v>
          </cell>
          <cell r="J919">
            <v>0</v>
          </cell>
          <cell r="K919">
            <v>38353</v>
          </cell>
        </row>
        <row r="920">
          <cell r="B920">
            <v>8171</v>
          </cell>
          <cell r="C920" t="str">
            <v>CWIT</v>
          </cell>
          <cell r="D920" t="str">
            <v>HilverZorg</v>
          </cell>
          <cell r="E920" t="str">
            <v>Stichting HilverZorg</v>
          </cell>
          <cell r="F920" t="str">
            <v>HILVERSUM</v>
          </cell>
          <cell r="G920" t="str">
            <v>035-6260400</v>
          </cell>
          <cell r="H920">
            <v>3110</v>
          </cell>
          <cell r="I920">
            <v>0</v>
          </cell>
          <cell r="J920">
            <v>0</v>
          </cell>
          <cell r="K920">
            <v>38353</v>
          </cell>
        </row>
        <row r="921">
          <cell r="B921">
            <v>8173</v>
          </cell>
          <cell r="C921" t="str">
            <v>ISCS</v>
          </cell>
          <cell r="D921" t="str">
            <v>Het Spectrum</v>
          </cell>
          <cell r="E921" t="str">
            <v>Stichting Het Spectrum</v>
          </cell>
          <cell r="F921" t="str">
            <v>DORDRECHT</v>
          </cell>
          <cell r="G921" t="str">
            <v>078-6172333</v>
          </cell>
          <cell r="H921">
            <v>3240</v>
          </cell>
          <cell r="I921">
            <v>0</v>
          </cell>
          <cell r="J921">
            <v>0</v>
          </cell>
          <cell r="K921">
            <v>38353</v>
          </cell>
        </row>
        <row r="922">
          <cell r="B922">
            <v>8174</v>
          </cell>
          <cell r="C922" t="str">
            <v>RTOR</v>
          </cell>
          <cell r="D922" t="str">
            <v>Zorginstellingen de Hoven</v>
          </cell>
          <cell r="E922" t="str">
            <v>Stichting Zorginstellingen de Hoven</v>
          </cell>
          <cell r="F922" t="str">
            <v>WINSUM GN</v>
          </cell>
          <cell r="G922" t="str">
            <v>0595-446000</v>
          </cell>
          <cell r="H922">
            <v>3010</v>
          </cell>
          <cell r="I922">
            <v>0</v>
          </cell>
          <cell r="J922">
            <v>0</v>
          </cell>
          <cell r="K922">
            <v>38353</v>
          </cell>
        </row>
        <row r="923">
          <cell r="B923">
            <v>8175</v>
          </cell>
          <cell r="C923" t="str">
            <v>CSTS</v>
          </cell>
          <cell r="D923" t="str">
            <v>ZorgSaam Zeeuws-Vlaanderen</v>
          </cell>
          <cell r="E923" t="str">
            <v>Stichting ZorgSaam Zeeuws-Vlaanderen</v>
          </cell>
          <cell r="F923" t="str">
            <v>TERNEUZEN</v>
          </cell>
          <cell r="G923" t="str">
            <v>0115-688000</v>
          </cell>
          <cell r="H923">
            <v>3250</v>
          </cell>
          <cell r="I923">
            <v>0</v>
          </cell>
          <cell r="J923">
            <v>0</v>
          </cell>
          <cell r="K923">
            <v>38353</v>
          </cell>
        </row>
        <row r="924">
          <cell r="B924">
            <v>8176</v>
          </cell>
          <cell r="C924" t="str">
            <v>HVEN</v>
          </cell>
          <cell r="D924" t="str">
            <v>Zorgcirkel Waterland</v>
          </cell>
          <cell r="E924" t="str">
            <v>Zorgcirkel Waterland</v>
          </cell>
          <cell r="F924" t="str">
            <v>PURMEREND</v>
          </cell>
          <cell r="G924" t="str">
            <v>0299-469500</v>
          </cell>
          <cell r="H924">
            <v>3140</v>
          </cell>
          <cell r="I924">
            <v>0</v>
          </cell>
          <cell r="J924">
            <v>0</v>
          </cell>
          <cell r="K924">
            <v>38353</v>
          </cell>
          <cell r="L924">
            <v>38718</v>
          </cell>
        </row>
        <row r="925">
          <cell r="B925">
            <v>8178</v>
          </cell>
          <cell r="C925" t="str">
            <v>PERP</v>
          </cell>
          <cell r="D925" t="str">
            <v>Stichting Kalorama</v>
          </cell>
          <cell r="E925" t="str">
            <v>Stichting Kalorama</v>
          </cell>
          <cell r="F925" t="str">
            <v>BEEK UBBERGEN</v>
          </cell>
          <cell r="G925" t="str">
            <v>024-6858111</v>
          </cell>
          <cell r="H925">
            <v>3080</v>
          </cell>
          <cell r="I925">
            <v>0</v>
          </cell>
          <cell r="J925">
            <v>0</v>
          </cell>
          <cell r="K925">
            <v>38353</v>
          </cell>
        </row>
        <row r="926">
          <cell r="B926">
            <v>8179</v>
          </cell>
          <cell r="C926" t="str">
            <v>EWAS</v>
          </cell>
          <cell r="D926" t="str">
            <v>Zorgspectrum Het Zand</v>
          </cell>
          <cell r="E926" t="str">
            <v>Zorgspectrum Het Zand</v>
          </cell>
          <cell r="F926" t="str">
            <v>ZWOLLE</v>
          </cell>
          <cell r="G926" t="str">
            <v>038-4687600</v>
          </cell>
          <cell r="H926">
            <v>3040</v>
          </cell>
          <cell r="I926">
            <v>0</v>
          </cell>
          <cell r="J926">
            <v>0</v>
          </cell>
          <cell r="K926">
            <v>38353</v>
          </cell>
        </row>
        <row r="927">
          <cell r="B927">
            <v>8182</v>
          </cell>
          <cell r="C927" t="str">
            <v>ZKAN</v>
          </cell>
          <cell r="D927" t="str">
            <v>de Sterren</v>
          </cell>
          <cell r="E927" t="str">
            <v>de Sterren / Vitales WoonZorg Groep</v>
          </cell>
          <cell r="F927" t="str">
            <v>EINDHOVEN</v>
          </cell>
          <cell r="G927" t="str">
            <v>040-2151500</v>
          </cell>
          <cell r="H927">
            <v>3290</v>
          </cell>
          <cell r="I927">
            <v>0</v>
          </cell>
          <cell r="J927">
            <v>0</v>
          </cell>
          <cell r="K927">
            <v>38353</v>
          </cell>
        </row>
        <row r="928">
          <cell r="B928">
            <v>8183</v>
          </cell>
          <cell r="C928" t="str">
            <v>MSTN</v>
          </cell>
          <cell r="D928" t="str">
            <v>Stichting "het Huis"</v>
          </cell>
          <cell r="E928" t="str">
            <v>Stichting "het Huis"</v>
          </cell>
          <cell r="F928" t="str">
            <v>HARDERWIJK</v>
          </cell>
          <cell r="G928" t="str">
            <v>0341-414942</v>
          </cell>
          <cell r="H928">
            <v>3040</v>
          </cell>
          <cell r="I928">
            <v>0</v>
          </cell>
          <cell r="J928">
            <v>0</v>
          </cell>
          <cell r="K928">
            <v>38353</v>
          </cell>
          <cell r="L928">
            <v>38718</v>
          </cell>
        </row>
        <row r="929">
          <cell r="B929">
            <v>8185</v>
          </cell>
          <cell r="C929" t="str">
            <v>MNIS</v>
          </cell>
          <cell r="D929" t="str">
            <v>Zorggroep De Leiboom</v>
          </cell>
          <cell r="E929" t="str">
            <v>Stichting Zorggroep De Leiboom</v>
          </cell>
          <cell r="F929" t="str">
            <v>DEVENTER</v>
          </cell>
          <cell r="G929" t="str">
            <v>0570-633939</v>
          </cell>
          <cell r="H929">
            <v>3061</v>
          </cell>
          <cell r="I929">
            <v>0</v>
          </cell>
          <cell r="J929">
            <v>0</v>
          </cell>
          <cell r="K929">
            <v>38353</v>
          </cell>
        </row>
        <row r="930">
          <cell r="B930">
            <v>8186</v>
          </cell>
          <cell r="C930" t="str">
            <v>CBLN</v>
          </cell>
          <cell r="D930" t="str">
            <v>Valent RDB, voor zorg, welzijn en wonen</v>
          </cell>
          <cell r="E930" t="str">
            <v>Stichting Valent RDB, voor zorg, welzijn en wonen</v>
          </cell>
          <cell r="F930" t="str">
            <v>KATWIJK ZH</v>
          </cell>
          <cell r="G930" t="str">
            <v>071-4093333</v>
          </cell>
          <cell r="H930">
            <v>3170</v>
          </cell>
          <cell r="I930">
            <v>0</v>
          </cell>
          <cell r="J930">
            <v>0</v>
          </cell>
          <cell r="K930">
            <v>38353</v>
          </cell>
        </row>
        <row r="931">
          <cell r="B931">
            <v>8187</v>
          </cell>
          <cell r="C931" t="str">
            <v>FPOL</v>
          </cell>
          <cell r="D931" t="str">
            <v>Zorginstellingen Loosdrecht</v>
          </cell>
          <cell r="E931" t="str">
            <v>Stichting Zorginstellingen Loosdrecht</v>
          </cell>
          <cell r="F931" t="str">
            <v>LOOSDRECHT</v>
          </cell>
          <cell r="G931" t="str">
            <v>035-5888555</v>
          </cell>
          <cell r="H931">
            <v>3110</v>
          </cell>
          <cell r="I931">
            <v>0</v>
          </cell>
          <cell r="J931">
            <v>0</v>
          </cell>
          <cell r="K931">
            <v>38353</v>
          </cell>
        </row>
        <row r="932">
          <cell r="B932">
            <v>8188</v>
          </cell>
          <cell r="C932" t="str">
            <v>AHES</v>
          </cell>
          <cell r="D932" t="str">
            <v>Meander, stichting voor wonen en zorg</v>
          </cell>
          <cell r="E932" t="str">
            <v>Meander, stichting voor wonen en zorg</v>
          </cell>
          <cell r="F932" t="str">
            <v>VEENDAM</v>
          </cell>
          <cell r="G932" t="str">
            <v>0598-686868</v>
          </cell>
          <cell r="H932">
            <v>3010</v>
          </cell>
          <cell r="I932">
            <v>0</v>
          </cell>
          <cell r="J932">
            <v>0</v>
          </cell>
          <cell r="K932">
            <v>38353</v>
          </cell>
          <cell r="L932">
            <v>38718</v>
          </cell>
        </row>
        <row r="933">
          <cell r="B933">
            <v>8191</v>
          </cell>
          <cell r="C933" t="str">
            <v>JSTR</v>
          </cell>
          <cell r="D933" t="str">
            <v>Welstaete Zorg- en verpleegcentra, te Veghel</v>
          </cell>
          <cell r="E933" t="str">
            <v>Stichting Welstaete Zorg- en verpleegcentra</v>
          </cell>
          <cell r="F933" t="str">
            <v>HEESCH</v>
          </cell>
          <cell r="G933" t="str">
            <v>0413-362951</v>
          </cell>
          <cell r="H933">
            <v>3280</v>
          </cell>
          <cell r="I933">
            <v>0</v>
          </cell>
          <cell r="J933">
            <v>0</v>
          </cell>
          <cell r="K933">
            <v>38353</v>
          </cell>
        </row>
        <row r="934">
          <cell r="B934">
            <v>8193</v>
          </cell>
          <cell r="C934" t="str">
            <v>RTOR</v>
          </cell>
          <cell r="D934" t="str">
            <v>de Wever</v>
          </cell>
          <cell r="E934" t="str">
            <v>de Wever</v>
          </cell>
          <cell r="F934" t="str">
            <v>TILBURG</v>
          </cell>
          <cell r="G934" t="str">
            <v>013-4644100</v>
          </cell>
          <cell r="H934">
            <v>3270</v>
          </cell>
          <cell r="I934">
            <v>0</v>
          </cell>
          <cell r="J934">
            <v>0</v>
          </cell>
          <cell r="K934">
            <v>38353</v>
          </cell>
        </row>
        <row r="935">
          <cell r="B935">
            <v>8195</v>
          </cell>
          <cell r="C935" t="str">
            <v>ZKAN</v>
          </cell>
          <cell r="D935" t="str">
            <v>All‚vo, zorg- en dienstverlening</v>
          </cell>
          <cell r="E935" t="str">
            <v>Stichting All‚vo, zorg- en dienstverlening</v>
          </cell>
          <cell r="F935" t="str">
            <v>GOES</v>
          </cell>
          <cell r="G935" t="str">
            <v>0113-249200</v>
          </cell>
          <cell r="H935">
            <v>3250</v>
          </cell>
          <cell r="I935">
            <v>0</v>
          </cell>
          <cell r="J935">
            <v>0</v>
          </cell>
          <cell r="K935">
            <v>38353</v>
          </cell>
        </row>
        <row r="936">
          <cell r="B936">
            <v>8196</v>
          </cell>
          <cell r="C936" t="str">
            <v>PHEN</v>
          </cell>
          <cell r="D936" t="str">
            <v>Zorgspectrum Westerhout</v>
          </cell>
          <cell r="E936" t="str">
            <v>Stichting Zorgspectrum Westerhout</v>
          </cell>
          <cell r="F936" t="str">
            <v>ALKMAAR</v>
          </cell>
          <cell r="G936" t="str">
            <v>072-5185555</v>
          </cell>
          <cell r="H936">
            <v>3120</v>
          </cell>
          <cell r="I936">
            <v>0</v>
          </cell>
          <cell r="J936">
            <v>0</v>
          </cell>
          <cell r="K936">
            <v>38353</v>
          </cell>
        </row>
        <row r="937">
          <cell r="B937">
            <v>8197</v>
          </cell>
          <cell r="C937" t="str">
            <v>HVEN</v>
          </cell>
          <cell r="D937" t="str">
            <v>Evean Zorg Amsterdam</v>
          </cell>
          <cell r="E937" t="str">
            <v>Evean Zorg Amsterdam</v>
          </cell>
          <cell r="F937" t="str">
            <v>AMSTERDAM</v>
          </cell>
          <cell r="G937" t="str">
            <v>020-6318888</v>
          </cell>
          <cell r="H937">
            <v>3150</v>
          </cell>
          <cell r="I937">
            <v>0</v>
          </cell>
          <cell r="J937">
            <v>0</v>
          </cell>
          <cell r="K937">
            <v>38353</v>
          </cell>
        </row>
        <row r="938">
          <cell r="B938">
            <v>8200</v>
          </cell>
          <cell r="C938" t="str">
            <v>MNIS</v>
          </cell>
          <cell r="D938" t="str">
            <v>Zorggroep Apeldoorn</v>
          </cell>
          <cell r="E938" t="str">
            <v>Stichting Zorggroep Apeldoorn</v>
          </cell>
          <cell r="F938" t="str">
            <v>APELDOORN</v>
          </cell>
          <cell r="G938" t="str">
            <v>055-5495149</v>
          </cell>
          <cell r="H938">
            <v>3060</v>
          </cell>
          <cell r="I938">
            <v>0</v>
          </cell>
          <cell r="J938">
            <v>0</v>
          </cell>
          <cell r="K938">
            <v>38353</v>
          </cell>
        </row>
        <row r="939">
          <cell r="B939">
            <v>8201</v>
          </cell>
          <cell r="C939" t="str">
            <v>NBON</v>
          </cell>
          <cell r="D939" t="str">
            <v>de Volckaert</v>
          </cell>
          <cell r="E939" t="str">
            <v>Stichting de Volckaert</v>
          </cell>
          <cell r="F939" t="str">
            <v>DONGEN</v>
          </cell>
          <cell r="G939" t="str">
            <v>0162-375100</v>
          </cell>
          <cell r="H939">
            <v>3270</v>
          </cell>
          <cell r="I939">
            <v>0</v>
          </cell>
          <cell r="J939">
            <v>0</v>
          </cell>
          <cell r="K939">
            <v>38353</v>
          </cell>
        </row>
        <row r="940">
          <cell r="B940">
            <v>8204</v>
          </cell>
          <cell r="C940" t="str">
            <v>ISCS</v>
          </cell>
          <cell r="D940" t="str">
            <v>Zorggroep Eemhoven</v>
          </cell>
          <cell r="E940" t="str">
            <v>Stichting Zorggroep Eemhoven</v>
          </cell>
          <cell r="F940" t="str">
            <v>AMERSFOORT</v>
          </cell>
          <cell r="G940" t="str">
            <v>033-4690500</v>
          </cell>
          <cell r="H940">
            <v>3090</v>
          </cell>
          <cell r="I940">
            <v>0</v>
          </cell>
          <cell r="J940">
            <v>0</v>
          </cell>
          <cell r="K940">
            <v>38353</v>
          </cell>
          <cell r="L940">
            <v>38718</v>
          </cell>
        </row>
        <row r="941">
          <cell r="B941">
            <v>8205</v>
          </cell>
          <cell r="C941" t="str">
            <v>PERP</v>
          </cell>
          <cell r="D941" t="str">
            <v>De Hostert</v>
          </cell>
          <cell r="E941" t="str">
            <v>Stichting De Hostert</v>
          </cell>
          <cell r="F941" t="str">
            <v>EWIJK</v>
          </cell>
          <cell r="G941" t="str">
            <v>0487-509602</v>
          </cell>
          <cell r="H941">
            <v>3080</v>
          </cell>
          <cell r="I941">
            <v>0</v>
          </cell>
          <cell r="J941">
            <v>0</v>
          </cell>
          <cell r="K941">
            <v>38353</v>
          </cell>
        </row>
        <row r="942">
          <cell r="B942">
            <v>8206</v>
          </cell>
          <cell r="C942" t="str">
            <v>EKEP</v>
          </cell>
          <cell r="D942" t="str">
            <v>Verzorgings- en Verpleeghuis Maartenshof</v>
          </cell>
          <cell r="E942" t="str">
            <v>Zorggroep Groningen (Maartenshof)</v>
          </cell>
          <cell r="F942" t="str">
            <v>GRONINGEN</v>
          </cell>
          <cell r="G942" t="str">
            <v>050-5224400</v>
          </cell>
          <cell r="H942">
            <v>3010</v>
          </cell>
          <cell r="I942">
            <v>0</v>
          </cell>
          <cell r="J942">
            <v>0</v>
          </cell>
          <cell r="K942">
            <v>38353</v>
          </cell>
          <cell r="L942">
            <v>38718</v>
          </cell>
        </row>
        <row r="943">
          <cell r="B943">
            <v>8207</v>
          </cell>
          <cell r="C943" t="str">
            <v>ISCS</v>
          </cell>
          <cell r="D943" t="str">
            <v>Verpleeg- en zorgcentra Duyn en Rhyn</v>
          </cell>
          <cell r="E943" t="str">
            <v>Stichting verpleeg- en zorgcentra Duyn en Rhyn</v>
          </cell>
          <cell r="F943" t="str">
            <v>KATWIJK ZH</v>
          </cell>
          <cell r="G943" t="str">
            <v>071-4056111</v>
          </cell>
          <cell r="H943">
            <v>3170</v>
          </cell>
          <cell r="I943">
            <v>0</v>
          </cell>
          <cell r="J943">
            <v>0</v>
          </cell>
          <cell r="K943">
            <v>38353</v>
          </cell>
        </row>
        <row r="944">
          <cell r="B944">
            <v>8211</v>
          </cell>
          <cell r="C944" t="str">
            <v>JSTR</v>
          </cell>
          <cell r="D944" t="str">
            <v>Vivre (vh zorg voor ouderen Eijsden)</v>
          </cell>
          <cell r="E944" t="str">
            <v>Stichting Vivre</v>
          </cell>
          <cell r="F944" t="str">
            <v>MAASTRICHT</v>
          </cell>
          <cell r="G944" t="str">
            <v>043-6314100</v>
          </cell>
          <cell r="H944">
            <v>3310</v>
          </cell>
          <cell r="I944">
            <v>0</v>
          </cell>
          <cell r="J944">
            <v>0</v>
          </cell>
          <cell r="K944">
            <v>38353</v>
          </cell>
        </row>
        <row r="945">
          <cell r="B945">
            <v>8212</v>
          </cell>
          <cell r="C945" t="str">
            <v>ISCS</v>
          </cell>
          <cell r="D945" t="str">
            <v>Maatzorg / de Werven</v>
          </cell>
          <cell r="E945" t="str">
            <v>Maatzorg / de Werven</v>
          </cell>
          <cell r="F945" t="str">
            <v>DELFT</v>
          </cell>
          <cell r="G945" t="str">
            <v>015-2191800</v>
          </cell>
          <cell r="H945">
            <v>3190</v>
          </cell>
          <cell r="I945">
            <v>0</v>
          </cell>
          <cell r="J945">
            <v>0</v>
          </cell>
          <cell r="K945">
            <v>38353</v>
          </cell>
        </row>
        <row r="946">
          <cell r="B946">
            <v>8213</v>
          </cell>
          <cell r="C946" t="str">
            <v>ZKAN</v>
          </cell>
          <cell r="D946" t="str">
            <v>Alatus, zorggroep van Zuid-Holland Noord</v>
          </cell>
          <cell r="E946" t="str">
            <v>Alatus, zorggroep van Zuid-Holland Noord</v>
          </cell>
          <cell r="F946" t="str">
            <v>LEIDERDORP</v>
          </cell>
          <cell r="G946" t="str">
            <v>071-5828282</v>
          </cell>
          <cell r="H946">
            <v>3170</v>
          </cell>
          <cell r="I946">
            <v>0</v>
          </cell>
          <cell r="J946">
            <v>0</v>
          </cell>
          <cell r="K946">
            <v>38353</v>
          </cell>
        </row>
        <row r="947">
          <cell r="B947">
            <v>8215</v>
          </cell>
          <cell r="C947" t="str">
            <v>RSOS</v>
          </cell>
          <cell r="D947" t="str">
            <v>Bejaardenzorg Clara Fey</v>
          </cell>
          <cell r="E947" t="str">
            <v>Stichting Bejaardenzorg Clara Fey</v>
          </cell>
          <cell r="F947" t="str">
            <v>CADIER EN KEER</v>
          </cell>
          <cell r="G947" t="str">
            <v>043-6019400</v>
          </cell>
          <cell r="H947">
            <v>3310</v>
          </cell>
          <cell r="I947">
            <v>0</v>
          </cell>
          <cell r="J947">
            <v>0</v>
          </cell>
          <cell r="K947">
            <v>38353</v>
          </cell>
        </row>
        <row r="948">
          <cell r="B948">
            <v>8217</v>
          </cell>
          <cell r="C948" t="str">
            <v>EKEP</v>
          </cell>
          <cell r="D948" t="str">
            <v>Cascade</v>
          </cell>
          <cell r="E948" t="str">
            <v>Stichting Cascade</v>
          </cell>
          <cell r="F948" t="str">
            <v>UTRECHT</v>
          </cell>
          <cell r="G948" t="str">
            <v>030-2650800</v>
          </cell>
          <cell r="H948">
            <v>3090</v>
          </cell>
          <cell r="I948">
            <v>0</v>
          </cell>
          <cell r="J948">
            <v>0</v>
          </cell>
          <cell r="K948">
            <v>38353</v>
          </cell>
          <cell r="L948">
            <v>38718</v>
          </cell>
        </row>
        <row r="949">
          <cell r="B949">
            <v>8218</v>
          </cell>
          <cell r="C949" t="str">
            <v>AHES</v>
          </cell>
          <cell r="D949" t="str">
            <v>Prot. Chr. Stichting Philadelphia Voorzieningen</v>
          </cell>
          <cell r="E949" t="str">
            <v>Prot. Chr. Stichting Philadelphia Voorzieningen</v>
          </cell>
          <cell r="F949" t="str">
            <v>NUNSPEET</v>
          </cell>
          <cell r="H949">
            <v>3010</v>
          </cell>
          <cell r="I949">
            <v>0</v>
          </cell>
          <cell r="J949">
            <v>0</v>
          </cell>
          <cell r="K949">
            <v>38353</v>
          </cell>
        </row>
        <row r="950">
          <cell r="B950">
            <v>8219</v>
          </cell>
          <cell r="C950" t="str">
            <v>EWAS</v>
          </cell>
          <cell r="D950" t="str">
            <v>Zorggroep Apeldoorn (vh Beekbergen)</v>
          </cell>
          <cell r="E950" t="str">
            <v>Stichting Zorggroep Apeldoorn</v>
          </cell>
          <cell r="F950" t="str">
            <v>BEEKBERGEN</v>
          </cell>
          <cell r="G950" t="str">
            <v>055-5495149</v>
          </cell>
          <cell r="H950">
            <v>3060</v>
          </cell>
          <cell r="I950">
            <v>0</v>
          </cell>
          <cell r="J950">
            <v>0</v>
          </cell>
          <cell r="K950">
            <v>38353</v>
          </cell>
        </row>
        <row r="951">
          <cell r="B951">
            <v>8220</v>
          </cell>
          <cell r="C951" t="str">
            <v>EKEP</v>
          </cell>
          <cell r="D951" t="str">
            <v>Aelbrecht van Beijeren/Nieuw Oldeslo</v>
          </cell>
          <cell r="E951" t="str">
            <v>Stichting Aelbrecht van Beijeren/Stichting Nieuw Oldeslo</v>
          </cell>
          <cell r="F951" t="str">
            <v>'S-GRAVENHAGE</v>
          </cell>
          <cell r="G951" t="str">
            <v>070-3245297</v>
          </cell>
          <cell r="H951">
            <v>3180</v>
          </cell>
          <cell r="I951">
            <v>0</v>
          </cell>
          <cell r="J951">
            <v>0</v>
          </cell>
          <cell r="K951">
            <v>38353</v>
          </cell>
        </row>
        <row r="952">
          <cell r="B952">
            <v>8221</v>
          </cell>
          <cell r="C952" t="str">
            <v>GKOK</v>
          </cell>
          <cell r="D952" t="str">
            <v>Thuiszorg Groningen</v>
          </cell>
          <cell r="E952" t="str">
            <v>Stichting Thuiszorg Groningen</v>
          </cell>
          <cell r="F952" t="str">
            <v>GRONINGEN</v>
          </cell>
          <cell r="G952" t="str">
            <v>050-5241765</v>
          </cell>
          <cell r="H952">
            <v>3010</v>
          </cell>
          <cell r="I952">
            <v>0</v>
          </cell>
          <cell r="J952">
            <v>0</v>
          </cell>
          <cell r="K952">
            <v>38353</v>
          </cell>
          <cell r="L952">
            <v>38718</v>
          </cell>
        </row>
        <row r="953">
          <cell r="B953">
            <v>8222</v>
          </cell>
          <cell r="C953" t="str">
            <v>MSTN</v>
          </cell>
          <cell r="D953" t="str">
            <v>Interkerkelijke Prot. Stg. 'Sabina van Egmont'</v>
          </cell>
          <cell r="E953" t="str">
            <v>Interkerkelijke Protestantse Stichting 'Sabina van Egmont'</v>
          </cell>
          <cell r="F953" t="str">
            <v>OUD BEIJERLAND</v>
          </cell>
          <cell r="H953">
            <v>3230</v>
          </cell>
          <cell r="I953">
            <v>0</v>
          </cell>
          <cell r="J953">
            <v>0</v>
          </cell>
          <cell r="K953">
            <v>38353</v>
          </cell>
        </row>
        <row r="954">
          <cell r="B954">
            <v>8223</v>
          </cell>
          <cell r="C954" t="str">
            <v>JSTR</v>
          </cell>
          <cell r="D954" t="str">
            <v>Mari‰nstaete</v>
          </cell>
          <cell r="E954" t="str">
            <v>Stichting Mari‰nstaete</v>
          </cell>
          <cell r="F954" t="str">
            <v>WARMOND</v>
          </cell>
          <cell r="G954" t="str">
            <v>071-3051999</v>
          </cell>
          <cell r="H954">
            <v>3170</v>
          </cell>
          <cell r="I954">
            <v>0</v>
          </cell>
          <cell r="J954">
            <v>0</v>
          </cell>
          <cell r="K954">
            <v>38353</v>
          </cell>
          <cell r="L954">
            <v>38718</v>
          </cell>
        </row>
        <row r="955">
          <cell r="B955">
            <v>8224</v>
          </cell>
          <cell r="C955" t="str">
            <v>ZKAN</v>
          </cell>
          <cell r="D955" t="str">
            <v>Zorggroep Waterweg-Noord</v>
          </cell>
          <cell r="E955" t="str">
            <v>Zorggroep Waterweg-Noord</v>
          </cell>
          <cell r="F955" t="str">
            <v>SCHIEDAM</v>
          </cell>
          <cell r="G955" t="str">
            <v>010-4091333</v>
          </cell>
          <cell r="H955">
            <v>3220</v>
          </cell>
          <cell r="I955">
            <v>0</v>
          </cell>
          <cell r="J955">
            <v>0</v>
          </cell>
          <cell r="K955">
            <v>38353</v>
          </cell>
        </row>
        <row r="956">
          <cell r="B956">
            <v>8225</v>
          </cell>
          <cell r="C956" t="str">
            <v>RTOR</v>
          </cell>
          <cell r="D956" t="str">
            <v>Mosae Zorggroep</v>
          </cell>
          <cell r="E956" t="str">
            <v>Stichting Mosae Zorggroep</v>
          </cell>
          <cell r="F956" t="str">
            <v>MAASTRICHT</v>
          </cell>
          <cell r="G956" t="str">
            <v>043-3549105</v>
          </cell>
          <cell r="H956">
            <v>3310</v>
          </cell>
          <cell r="I956">
            <v>0</v>
          </cell>
          <cell r="J956">
            <v>0</v>
          </cell>
          <cell r="K956">
            <v>38353</v>
          </cell>
        </row>
        <row r="957">
          <cell r="B957">
            <v>8226</v>
          </cell>
          <cell r="C957" t="str">
            <v>NBON</v>
          </cell>
          <cell r="D957" t="str">
            <v>Zorggroep Leveste (vh Suydevelt)</v>
          </cell>
          <cell r="E957" t="str">
            <v>Zorggroep Leveste, divisie Care</v>
          </cell>
          <cell r="F957" t="str">
            <v>EMMEN</v>
          </cell>
          <cell r="H957">
            <v>3030</v>
          </cell>
          <cell r="I957">
            <v>0</v>
          </cell>
          <cell r="J957">
            <v>0</v>
          </cell>
          <cell r="K957">
            <v>38353</v>
          </cell>
        </row>
        <row r="958">
          <cell r="B958">
            <v>8228</v>
          </cell>
          <cell r="C958" t="str">
            <v>EKEP</v>
          </cell>
          <cell r="D958" t="str">
            <v>Innoforte</v>
          </cell>
          <cell r="E958" t="str">
            <v>Innoforte</v>
          </cell>
          <cell r="F958" t="str">
            <v>VELP GLD</v>
          </cell>
          <cell r="G958" t="str">
            <v>026-3849292</v>
          </cell>
          <cell r="H958">
            <v>3070</v>
          </cell>
          <cell r="I958">
            <v>0</v>
          </cell>
          <cell r="J958">
            <v>0</v>
          </cell>
          <cell r="K958">
            <v>38353</v>
          </cell>
        </row>
        <row r="959">
          <cell r="B959">
            <v>8229</v>
          </cell>
          <cell r="C959" t="str">
            <v>HVEN</v>
          </cell>
          <cell r="D959" t="str">
            <v>RK Stichting Zorgcentra Meerlanden</v>
          </cell>
          <cell r="E959" t="str">
            <v>RK Stichting Zorgcentra Meerlanden</v>
          </cell>
          <cell r="F959" t="str">
            <v>BADHOEVEDORP</v>
          </cell>
          <cell r="G959" t="str">
            <v>020-6594155</v>
          </cell>
          <cell r="H959">
            <v>3160</v>
          </cell>
          <cell r="I959">
            <v>0</v>
          </cell>
          <cell r="J959">
            <v>0</v>
          </cell>
          <cell r="K959">
            <v>38353</v>
          </cell>
        </row>
        <row r="960">
          <cell r="B960">
            <v>8230</v>
          </cell>
          <cell r="C960" t="str">
            <v>MSTN</v>
          </cell>
          <cell r="D960" t="str">
            <v>De Zorgboog</v>
          </cell>
          <cell r="E960" t="str">
            <v>Stichting De Zorgboog</v>
          </cell>
          <cell r="F960" t="str">
            <v>BAKEL</v>
          </cell>
          <cell r="G960" t="str">
            <v>0492-348111</v>
          </cell>
          <cell r="H960">
            <v>3290</v>
          </cell>
          <cell r="I960">
            <v>0</v>
          </cell>
          <cell r="J960">
            <v>0</v>
          </cell>
          <cell r="K960">
            <v>38353</v>
          </cell>
        </row>
        <row r="961">
          <cell r="B961">
            <v>8234</v>
          </cell>
          <cell r="C961" t="str">
            <v>GKOK</v>
          </cell>
          <cell r="D961" t="str">
            <v>Careyn (vh Zorg en Welzijn Groep)</v>
          </cell>
          <cell r="E961" t="str">
            <v>Careyn (vh Zorg en Welzijn Groep)</v>
          </cell>
          <cell r="F961" t="str">
            <v>SPIJKENISSE</v>
          </cell>
          <cell r="G961" t="str">
            <v>0181-679679</v>
          </cell>
          <cell r="H961">
            <v>3230</v>
          </cell>
          <cell r="I961">
            <v>0</v>
          </cell>
          <cell r="J961">
            <v>0</v>
          </cell>
          <cell r="K961">
            <v>38353</v>
          </cell>
        </row>
        <row r="962">
          <cell r="B962">
            <v>8235</v>
          </cell>
          <cell r="C962" t="str">
            <v>EWAS</v>
          </cell>
          <cell r="D962" t="str">
            <v>Zorggroep Tellens</v>
          </cell>
          <cell r="E962" t="str">
            <v>Zorggroep Tellens</v>
          </cell>
          <cell r="F962" t="str">
            <v>BOLSWARD</v>
          </cell>
          <cell r="G962" t="str">
            <v>0515-570870</v>
          </cell>
          <cell r="H962">
            <v>3020</v>
          </cell>
          <cell r="I962">
            <v>0</v>
          </cell>
          <cell r="J962">
            <v>0</v>
          </cell>
          <cell r="K962">
            <v>38353</v>
          </cell>
        </row>
        <row r="963">
          <cell r="B963">
            <v>8236</v>
          </cell>
          <cell r="C963" t="str">
            <v>ZKAN</v>
          </cell>
          <cell r="D963" t="str">
            <v>Zuwe Zorg</v>
          </cell>
          <cell r="E963" t="str">
            <v>Stichting Zuwe Zorg</v>
          </cell>
          <cell r="F963" t="str">
            <v>UTRECHT</v>
          </cell>
          <cell r="G963" t="str">
            <v>0346-581400</v>
          </cell>
          <cell r="H963">
            <v>3090</v>
          </cell>
          <cell r="I963">
            <v>0</v>
          </cell>
          <cell r="J963">
            <v>0</v>
          </cell>
          <cell r="K963">
            <v>38353</v>
          </cell>
        </row>
        <row r="964">
          <cell r="B964">
            <v>8237</v>
          </cell>
          <cell r="C964" t="str">
            <v>RTOR</v>
          </cell>
          <cell r="D964" t="str">
            <v>Zorg-  en behandelcentra Talma</v>
          </cell>
          <cell r="E964" t="str">
            <v>Stichting Zorg-  en behandelcentra Talma</v>
          </cell>
          <cell r="F964" t="str">
            <v>EMMELOORD</v>
          </cell>
          <cell r="G964" t="str">
            <v>0527-689420</v>
          </cell>
          <cell r="H964">
            <v>3100</v>
          </cell>
          <cell r="I964">
            <v>0</v>
          </cell>
          <cell r="J964">
            <v>0</v>
          </cell>
          <cell r="K964">
            <v>38353</v>
          </cell>
          <cell r="L964">
            <v>38718</v>
          </cell>
        </row>
        <row r="965">
          <cell r="B965">
            <v>8238</v>
          </cell>
          <cell r="C965" t="str">
            <v>AWEK</v>
          </cell>
          <cell r="D965" t="str">
            <v>Zorgvoorz. 's-Gravenhage West Dekkersduin/Uitzicht</v>
          </cell>
          <cell r="E965" t="str">
            <v>Zorgvoorzieningen 's-Gravenhage West Dekkersduin/Uitzicht</v>
          </cell>
          <cell r="F965" t="str">
            <v>'S-GRAVENHAGE</v>
          </cell>
          <cell r="G965" t="str">
            <v>070-3254074</v>
          </cell>
          <cell r="H965">
            <v>3180</v>
          </cell>
          <cell r="I965">
            <v>0</v>
          </cell>
          <cell r="J965">
            <v>0</v>
          </cell>
          <cell r="K965">
            <v>38353</v>
          </cell>
          <cell r="L965">
            <v>39083</v>
          </cell>
        </row>
        <row r="966">
          <cell r="B966">
            <v>8240</v>
          </cell>
          <cell r="C966" t="str">
            <v>NBON</v>
          </cell>
          <cell r="D966" t="str">
            <v>Zorgstroom</v>
          </cell>
          <cell r="E966" t="str">
            <v>Stichting Zorgstroom</v>
          </cell>
          <cell r="F966" t="str">
            <v>MIDDELBURG</v>
          </cell>
          <cell r="G966" t="str">
            <v>0118-684237</v>
          </cell>
          <cell r="H966">
            <v>3250</v>
          </cell>
          <cell r="I966">
            <v>0</v>
          </cell>
          <cell r="J966">
            <v>0</v>
          </cell>
          <cell r="K966">
            <v>38353</v>
          </cell>
        </row>
        <row r="967">
          <cell r="B967">
            <v>8243</v>
          </cell>
          <cell r="C967" t="str">
            <v>PERP</v>
          </cell>
          <cell r="D967" t="str">
            <v>De Stromen (Ridderkerk)</v>
          </cell>
          <cell r="E967" t="str">
            <v>Stichting De Stromen (Ridderkerk)</v>
          </cell>
          <cell r="F967" t="str">
            <v>ROTTERDAM</v>
          </cell>
          <cell r="G967" t="str">
            <v>010-2077888</v>
          </cell>
          <cell r="H967">
            <v>3230</v>
          </cell>
          <cell r="I967">
            <v>0</v>
          </cell>
          <cell r="J967">
            <v>0</v>
          </cell>
          <cell r="K967">
            <v>38353</v>
          </cell>
        </row>
        <row r="968">
          <cell r="B968">
            <v>8245</v>
          </cell>
          <cell r="C968" t="str">
            <v>GKOK</v>
          </cell>
          <cell r="D968" t="str">
            <v>Sensire</v>
          </cell>
          <cell r="E968" t="str">
            <v>Stichting Sensire</v>
          </cell>
          <cell r="F968" t="str">
            <v>TERBORG</v>
          </cell>
          <cell r="G968" t="str">
            <v>0314-356426</v>
          </cell>
          <cell r="H968">
            <v>3010</v>
          </cell>
          <cell r="I968">
            <v>0</v>
          </cell>
          <cell r="J968">
            <v>0</v>
          </cell>
          <cell r="K968">
            <v>38353</v>
          </cell>
          <cell r="L968">
            <v>38718</v>
          </cell>
        </row>
        <row r="969">
          <cell r="B969">
            <v>8248</v>
          </cell>
          <cell r="C969" t="str">
            <v>AWEK</v>
          </cell>
          <cell r="D969" t="str">
            <v>Florence</v>
          </cell>
          <cell r="E969" t="str">
            <v>Stichting Florence</v>
          </cell>
          <cell r="F969" t="str">
            <v>RIJSWIJK ZH</v>
          </cell>
          <cell r="G969" t="str">
            <v>070-3075200</v>
          </cell>
          <cell r="H969">
            <v>3180</v>
          </cell>
          <cell r="I969">
            <v>0</v>
          </cell>
          <cell r="J969">
            <v>0</v>
          </cell>
          <cell r="K969">
            <v>38353</v>
          </cell>
          <cell r="L969">
            <v>39083</v>
          </cell>
        </row>
        <row r="970">
          <cell r="B970">
            <v>8249</v>
          </cell>
          <cell r="C970" t="str">
            <v>AHES</v>
          </cell>
          <cell r="D970" t="str">
            <v>Palet centra voor wonen, zorg en welzijn</v>
          </cell>
          <cell r="E970" t="str">
            <v>Stichting Palet centra voor wonen, zorg en welzijn</v>
          </cell>
          <cell r="F970" t="str">
            <v>LEEUWARDEN</v>
          </cell>
          <cell r="G970" t="str">
            <v>058-2343943</v>
          </cell>
          <cell r="H970">
            <v>3020</v>
          </cell>
          <cell r="I970">
            <v>0</v>
          </cell>
          <cell r="J970">
            <v>0</v>
          </cell>
          <cell r="K970">
            <v>38353</v>
          </cell>
        </row>
        <row r="971">
          <cell r="B971">
            <v>8250</v>
          </cell>
          <cell r="C971" t="str">
            <v>ZKAN</v>
          </cell>
          <cell r="D971" t="str">
            <v>Zorg Compas Delft Westland Oostland</v>
          </cell>
          <cell r="E971" t="str">
            <v>Stichting Zorg Compas Delft Westland Oostland</v>
          </cell>
          <cell r="F971" t="str">
            <v>ROTTERDAM</v>
          </cell>
          <cell r="G971" t="str">
            <v>010-2894343</v>
          </cell>
          <cell r="H971">
            <v>3190</v>
          </cell>
          <cell r="I971">
            <v>0</v>
          </cell>
          <cell r="J971">
            <v>0</v>
          </cell>
          <cell r="K971">
            <v>38353</v>
          </cell>
        </row>
        <row r="972">
          <cell r="B972">
            <v>8253</v>
          </cell>
          <cell r="C972" t="str">
            <v>CWIT</v>
          </cell>
          <cell r="D972" t="str">
            <v>VIVIUM zorggroep</v>
          </cell>
          <cell r="E972" t="str">
            <v>VIVIUM zorggroep</v>
          </cell>
          <cell r="F972" t="str">
            <v>HUIZEN</v>
          </cell>
          <cell r="G972" t="str">
            <v>035-5232323</v>
          </cell>
          <cell r="H972">
            <v>3110</v>
          </cell>
          <cell r="I972">
            <v>0</v>
          </cell>
          <cell r="J972">
            <v>0</v>
          </cell>
          <cell r="K972">
            <v>38353</v>
          </cell>
        </row>
        <row r="973">
          <cell r="B973">
            <v>8254</v>
          </cell>
          <cell r="C973" t="str">
            <v>AHES</v>
          </cell>
          <cell r="D973" t="str">
            <v>Zorginstellingen 't Gooregt</v>
          </cell>
          <cell r="E973" t="str">
            <v>Stichting Zorginstellingen 't Gooregt</v>
          </cell>
          <cell r="F973" t="str">
            <v>HAREN GN</v>
          </cell>
          <cell r="G973" t="str">
            <v>050-5345678</v>
          </cell>
          <cell r="H973">
            <v>3010</v>
          </cell>
          <cell r="I973">
            <v>0</v>
          </cell>
          <cell r="J973">
            <v>0</v>
          </cell>
          <cell r="K973">
            <v>38353</v>
          </cell>
        </row>
        <row r="974">
          <cell r="B974">
            <v>8255</v>
          </cell>
          <cell r="C974" t="str">
            <v>JFLT</v>
          </cell>
          <cell r="D974" t="str">
            <v>Zorgcentra De Betuwe</v>
          </cell>
          <cell r="E974" t="str">
            <v>Stichting Zorgcentra De Betuwe</v>
          </cell>
          <cell r="F974" t="str">
            <v>CULEMBORG</v>
          </cell>
          <cell r="G974" t="str">
            <v>0345-479200</v>
          </cell>
          <cell r="H974">
            <v>3080</v>
          </cell>
          <cell r="I974">
            <v>0</v>
          </cell>
          <cell r="J974">
            <v>0</v>
          </cell>
          <cell r="K974">
            <v>38353</v>
          </cell>
        </row>
        <row r="975">
          <cell r="B975">
            <v>8256</v>
          </cell>
          <cell r="C975" t="str">
            <v>EKEP</v>
          </cell>
          <cell r="D975" t="str">
            <v>Zorggroep Fivelland</v>
          </cell>
          <cell r="E975" t="str">
            <v>Stichting Zorggroep Fivelland</v>
          </cell>
          <cell r="F975" t="str">
            <v>APPINGEDAM</v>
          </cell>
          <cell r="G975" t="str">
            <v>0596-686600</v>
          </cell>
          <cell r="H975">
            <v>3010</v>
          </cell>
          <cell r="I975">
            <v>0</v>
          </cell>
          <cell r="J975">
            <v>0</v>
          </cell>
          <cell r="K975">
            <v>38353</v>
          </cell>
        </row>
        <row r="976">
          <cell r="B976">
            <v>8258</v>
          </cell>
          <cell r="C976" t="str">
            <v>JFLT</v>
          </cell>
          <cell r="D976" t="str">
            <v>Dr. Ari‰nstehuizen Enschede/Glanerbrug</v>
          </cell>
          <cell r="E976" t="str">
            <v>Stichting Dr. Ari‰nstehuizen Enschede/Glanerbrug</v>
          </cell>
          <cell r="F976" t="str">
            <v>ENSCHEDE</v>
          </cell>
          <cell r="H976">
            <v>3050</v>
          </cell>
          <cell r="I976">
            <v>0</v>
          </cell>
          <cell r="J976">
            <v>0</v>
          </cell>
          <cell r="K976">
            <v>38353</v>
          </cell>
          <cell r="L976">
            <v>39083</v>
          </cell>
        </row>
        <row r="977">
          <cell r="B977">
            <v>8259</v>
          </cell>
          <cell r="C977" t="str">
            <v>JSTR</v>
          </cell>
          <cell r="D977" t="str">
            <v>Zorggroep Sint Maarten Twente</v>
          </cell>
          <cell r="E977" t="str">
            <v>Zorggroep Sint Maarten Twente</v>
          </cell>
          <cell r="F977" t="str">
            <v>DENEKAMP</v>
          </cell>
          <cell r="G977" t="str">
            <v>0541-358040</v>
          </cell>
          <cell r="H977">
            <v>3050</v>
          </cell>
          <cell r="I977">
            <v>0</v>
          </cell>
          <cell r="J977">
            <v>0</v>
          </cell>
          <cell r="K977">
            <v>38353</v>
          </cell>
        </row>
        <row r="978">
          <cell r="B978">
            <v>8260</v>
          </cell>
          <cell r="C978" t="str">
            <v>ZKAN</v>
          </cell>
          <cell r="D978" t="str">
            <v>De Riethorst</v>
          </cell>
          <cell r="E978" t="str">
            <v>Stichting de Riethorst, centrum voor wonen, zorg en behandeling</v>
          </cell>
          <cell r="F978" t="str">
            <v>GEERTRUIDENBERG</v>
          </cell>
          <cell r="G978" t="str">
            <v>0162-513555</v>
          </cell>
          <cell r="H978">
            <v>3260</v>
          </cell>
          <cell r="I978">
            <v>0</v>
          </cell>
          <cell r="J978">
            <v>0</v>
          </cell>
          <cell r="K978">
            <v>38353</v>
          </cell>
          <cell r="L978">
            <v>38718</v>
          </cell>
        </row>
        <row r="979">
          <cell r="B979">
            <v>8261</v>
          </cell>
          <cell r="C979" t="str">
            <v>PERP</v>
          </cell>
          <cell r="D979" t="str">
            <v>Zorggroep Maas &amp; Waal</v>
          </cell>
          <cell r="E979" t="str">
            <v>Stichting Individuele Verpleging en OuderenZorg Maas en Waal</v>
          </cell>
          <cell r="F979" t="str">
            <v>BENEDEN LEEUWEN</v>
          </cell>
          <cell r="G979" t="str">
            <v>0487-509602</v>
          </cell>
          <cell r="H979">
            <v>3080</v>
          </cell>
          <cell r="I979">
            <v>0</v>
          </cell>
          <cell r="J979">
            <v>0</v>
          </cell>
          <cell r="K979">
            <v>38353</v>
          </cell>
        </row>
        <row r="980">
          <cell r="B980">
            <v>8263</v>
          </cell>
          <cell r="C980" t="str">
            <v>CCEN</v>
          </cell>
          <cell r="D980" t="str">
            <v>Zorgcentrum Oranjehaeve</v>
          </cell>
          <cell r="E980" t="str">
            <v>Stichting Zorgcentrum Oranjehaeve</v>
          </cell>
          <cell r="F980" t="str">
            <v>BREDA</v>
          </cell>
          <cell r="G980" t="str">
            <v>076-5233833</v>
          </cell>
          <cell r="H980">
            <v>3260</v>
          </cell>
          <cell r="I980">
            <v>0</v>
          </cell>
          <cell r="J980">
            <v>0</v>
          </cell>
          <cell r="K980">
            <v>38353</v>
          </cell>
        </row>
        <row r="981">
          <cell r="B981">
            <v>8265</v>
          </cell>
          <cell r="C981" t="str">
            <v>GKOK</v>
          </cell>
          <cell r="D981" t="str">
            <v>Savant, organisatie voor zorg</v>
          </cell>
          <cell r="E981" t="str">
            <v>Savant, organisatie voor zorg</v>
          </cell>
          <cell r="F981" t="str">
            <v>HELMOND</v>
          </cell>
          <cell r="G981" t="str">
            <v>0492-572111</v>
          </cell>
          <cell r="H981">
            <v>3290</v>
          </cell>
          <cell r="I981">
            <v>0</v>
          </cell>
          <cell r="J981">
            <v>0</v>
          </cell>
          <cell r="K981">
            <v>38353</v>
          </cell>
        </row>
        <row r="982">
          <cell r="B982">
            <v>8267</v>
          </cell>
          <cell r="C982" t="str">
            <v>RESS</v>
          </cell>
          <cell r="D982" t="str">
            <v>Regionale Zorgverlening (Domburg)</v>
          </cell>
          <cell r="E982" t="str">
            <v>Stichting voor Regionale Zorgverlening</v>
          </cell>
          <cell r="F982" t="str">
            <v>MIDDELBURG</v>
          </cell>
          <cell r="G982" t="str">
            <v>0118-670700</v>
          </cell>
          <cell r="H982">
            <v>3250</v>
          </cell>
          <cell r="I982">
            <v>0</v>
          </cell>
          <cell r="J982">
            <v>0</v>
          </cell>
          <cell r="K982">
            <v>38353</v>
          </cell>
          <cell r="L982">
            <v>38718</v>
          </cell>
        </row>
        <row r="983">
          <cell r="B983">
            <v>8268</v>
          </cell>
          <cell r="C983" t="str">
            <v>RESS</v>
          </cell>
          <cell r="D983" t="str">
            <v>Regionale Zorgverlening (Tholen)</v>
          </cell>
          <cell r="E983" t="str">
            <v>Stichting voor Regionale Zorgverlening</v>
          </cell>
          <cell r="F983" t="str">
            <v>MIDDELBURG</v>
          </cell>
          <cell r="G983" t="str">
            <v>0118-670700</v>
          </cell>
          <cell r="H983">
            <v>3250</v>
          </cell>
          <cell r="I983">
            <v>0</v>
          </cell>
          <cell r="J983">
            <v>0</v>
          </cell>
          <cell r="K983">
            <v>38353</v>
          </cell>
          <cell r="L983">
            <v>38718</v>
          </cell>
        </row>
        <row r="984">
          <cell r="B984">
            <v>8269</v>
          </cell>
          <cell r="C984" t="str">
            <v>RESS</v>
          </cell>
          <cell r="D984" t="str">
            <v>Regionale Zorgverlening (Axel)</v>
          </cell>
          <cell r="E984" t="str">
            <v>Stichting voor Regionale Zorgverlening</v>
          </cell>
          <cell r="F984" t="str">
            <v>MIDDELBURG</v>
          </cell>
          <cell r="G984" t="str">
            <v>0118-670700</v>
          </cell>
          <cell r="H984">
            <v>3250</v>
          </cell>
          <cell r="I984">
            <v>0</v>
          </cell>
          <cell r="J984">
            <v>0</v>
          </cell>
          <cell r="K984">
            <v>38353</v>
          </cell>
          <cell r="L984">
            <v>38718</v>
          </cell>
        </row>
        <row r="985">
          <cell r="B985">
            <v>8270</v>
          </cell>
          <cell r="C985" t="str">
            <v>RKLR</v>
          </cell>
          <cell r="D985" t="str">
            <v>Evean Zorg</v>
          </cell>
          <cell r="E985" t="str">
            <v>Evean Zorg</v>
          </cell>
          <cell r="F985" t="str">
            <v>PURMEREND</v>
          </cell>
          <cell r="G985" t="str">
            <v>0299-394064</v>
          </cell>
          <cell r="H985">
            <v>3140</v>
          </cell>
          <cell r="I985">
            <v>0</v>
          </cell>
          <cell r="J985">
            <v>0</v>
          </cell>
          <cell r="K985">
            <v>38353</v>
          </cell>
        </row>
        <row r="986">
          <cell r="B986">
            <v>8271</v>
          </cell>
          <cell r="C986" t="str">
            <v>MNIS</v>
          </cell>
          <cell r="D986" t="str">
            <v>Carint</v>
          </cell>
          <cell r="E986" t="str">
            <v>Stichting Carint-Reggeland-Groep</v>
          </cell>
          <cell r="F986" t="str">
            <v>HENGELO OV</v>
          </cell>
          <cell r="G986" t="str">
            <v>074-3677711</v>
          </cell>
          <cell r="H986">
            <v>3050</v>
          </cell>
          <cell r="I986">
            <v>0</v>
          </cell>
          <cell r="J986">
            <v>0</v>
          </cell>
          <cell r="K986">
            <v>38353</v>
          </cell>
        </row>
        <row r="987">
          <cell r="B987">
            <v>8272</v>
          </cell>
          <cell r="C987" t="str">
            <v>ZKAN</v>
          </cell>
          <cell r="D987" t="str">
            <v>Woonzorg West Zeeuws-Vlaanderen</v>
          </cell>
          <cell r="E987" t="str">
            <v>Stichting Woonzorg West Zeeuws-Vlaanderen</v>
          </cell>
          <cell r="F987" t="str">
            <v>OOSTBURG</v>
          </cell>
          <cell r="G987" t="str">
            <v>0117-459400</v>
          </cell>
          <cell r="H987">
            <v>3250</v>
          </cell>
          <cell r="I987">
            <v>0</v>
          </cell>
          <cell r="J987">
            <v>0</v>
          </cell>
          <cell r="K987">
            <v>38353</v>
          </cell>
          <cell r="L987">
            <v>38718</v>
          </cell>
        </row>
        <row r="988">
          <cell r="B988">
            <v>8274</v>
          </cell>
          <cell r="C988" t="str">
            <v>FPOL</v>
          </cell>
          <cell r="D988" t="str">
            <v>De Runne</v>
          </cell>
          <cell r="E988" t="str">
            <v>Stichting De Runne</v>
          </cell>
          <cell r="F988" t="str">
            <v>GOIRLE</v>
          </cell>
          <cell r="G988" t="str">
            <v>013-5315372</v>
          </cell>
          <cell r="H988">
            <v>3270</v>
          </cell>
          <cell r="I988">
            <v>0</v>
          </cell>
          <cell r="J988">
            <v>0</v>
          </cell>
          <cell r="K988">
            <v>38353</v>
          </cell>
        </row>
        <row r="989">
          <cell r="B989">
            <v>8275</v>
          </cell>
          <cell r="C989" t="str">
            <v>FPOL</v>
          </cell>
          <cell r="D989" t="str">
            <v>Zorgcentrum Tilburg Zuid</v>
          </cell>
          <cell r="E989" t="str">
            <v>Zorgcentrum Tilburg Zuid</v>
          </cell>
          <cell r="F989" t="str">
            <v>TILBURG</v>
          </cell>
          <cell r="G989" t="str">
            <v>013-5831000</v>
          </cell>
          <cell r="H989">
            <v>3270</v>
          </cell>
          <cell r="I989">
            <v>0</v>
          </cell>
          <cell r="J989">
            <v>0</v>
          </cell>
          <cell r="K989">
            <v>38353</v>
          </cell>
        </row>
        <row r="990">
          <cell r="B990">
            <v>8276</v>
          </cell>
          <cell r="C990" t="str">
            <v>RSOS</v>
          </cell>
          <cell r="D990" t="str">
            <v>Diafaan, Wonen, Zorg en Dienstverlening</v>
          </cell>
          <cell r="E990" t="str">
            <v>Diafaan, Wonen, Zorg en Dienstverlening</v>
          </cell>
          <cell r="F990" t="str">
            <v>ZEVENAAR</v>
          </cell>
          <cell r="G990" t="str">
            <v>0316-584888</v>
          </cell>
          <cell r="H990">
            <v>3070</v>
          </cell>
          <cell r="I990">
            <v>0</v>
          </cell>
          <cell r="J990">
            <v>0</v>
          </cell>
          <cell r="K990">
            <v>38353</v>
          </cell>
        </row>
        <row r="991">
          <cell r="B991">
            <v>8278</v>
          </cell>
          <cell r="C991" t="str">
            <v>AWEK</v>
          </cell>
          <cell r="D991" t="str">
            <v>Sutfene</v>
          </cell>
          <cell r="E991" t="str">
            <v>Stichting Sutfene</v>
          </cell>
          <cell r="F991" t="str">
            <v>ZUTPHEN</v>
          </cell>
          <cell r="G991" t="str">
            <v>0579-594478</v>
          </cell>
          <cell r="H991">
            <v>3060</v>
          </cell>
          <cell r="I991">
            <v>0</v>
          </cell>
          <cell r="J991">
            <v>0</v>
          </cell>
          <cell r="K991">
            <v>38353</v>
          </cell>
        </row>
        <row r="992">
          <cell r="B992">
            <v>8279</v>
          </cell>
          <cell r="C992" t="str">
            <v>RTOR</v>
          </cell>
          <cell r="D992" t="str">
            <v>Zorgcentra Moerborch</v>
          </cell>
          <cell r="E992" t="str">
            <v>Stichting Zorgcentra Moerborch</v>
          </cell>
          <cell r="F992" t="str">
            <v>HEERENVEEN</v>
          </cell>
          <cell r="G992" t="str">
            <v>0513-616161</v>
          </cell>
          <cell r="H992">
            <v>3020</v>
          </cell>
          <cell r="I992">
            <v>0</v>
          </cell>
          <cell r="J992">
            <v>0</v>
          </cell>
          <cell r="K992">
            <v>38353</v>
          </cell>
        </row>
        <row r="993">
          <cell r="B993">
            <v>8280</v>
          </cell>
          <cell r="C993" t="str">
            <v>PHEN</v>
          </cell>
          <cell r="D993" t="str">
            <v>Amant, wonen zorg en dienstverlening</v>
          </cell>
          <cell r="E993" t="str">
            <v>Stichting Amant, wonen zorg en dienstverlening</v>
          </cell>
          <cell r="F993" t="str">
            <v>AMERSFOORT</v>
          </cell>
          <cell r="G993" t="str">
            <v>033-4220500</v>
          </cell>
          <cell r="H993">
            <v>3090</v>
          </cell>
          <cell r="I993">
            <v>0</v>
          </cell>
          <cell r="J993">
            <v>0</v>
          </cell>
          <cell r="K993">
            <v>38353</v>
          </cell>
        </row>
        <row r="994">
          <cell r="B994">
            <v>8281</v>
          </cell>
          <cell r="C994" t="str">
            <v>RSOS</v>
          </cell>
          <cell r="D994" t="str">
            <v>De Waalboog</v>
          </cell>
          <cell r="E994" t="str">
            <v>Stichting De Waalboog</v>
          </cell>
          <cell r="F994" t="str">
            <v>NIJMEGEN</v>
          </cell>
          <cell r="G994" t="str">
            <v>024-3228264</v>
          </cell>
          <cell r="H994">
            <v>3080</v>
          </cell>
          <cell r="I994">
            <v>0</v>
          </cell>
          <cell r="J994">
            <v>0</v>
          </cell>
          <cell r="K994">
            <v>38353</v>
          </cell>
        </row>
        <row r="995">
          <cell r="B995">
            <v>8282</v>
          </cell>
          <cell r="C995" t="str">
            <v>CWIT</v>
          </cell>
          <cell r="D995" t="str">
            <v>Coloriet</v>
          </cell>
          <cell r="E995" t="str">
            <v>Stichting Coloriet</v>
          </cell>
          <cell r="F995" t="str">
            <v>LELYSTAD</v>
          </cell>
          <cell r="G995" t="str">
            <v>0320-290909</v>
          </cell>
          <cell r="H995">
            <v>3100</v>
          </cell>
          <cell r="I995">
            <v>0</v>
          </cell>
          <cell r="J995">
            <v>0</v>
          </cell>
          <cell r="K995">
            <v>38353</v>
          </cell>
        </row>
        <row r="996">
          <cell r="B996">
            <v>8284</v>
          </cell>
          <cell r="C996" t="str">
            <v>RKLR</v>
          </cell>
          <cell r="D996" t="str">
            <v>Avoord, Zorg &amp; Wonen</v>
          </cell>
          <cell r="E996" t="str">
            <v>Stichting Avoord, Zorg &amp; Wonen</v>
          </cell>
          <cell r="F996" t="str">
            <v>ETTEN-LEUR</v>
          </cell>
          <cell r="G996" t="str">
            <v>076-5135900</v>
          </cell>
          <cell r="H996">
            <v>3260</v>
          </cell>
          <cell r="I996">
            <v>0</v>
          </cell>
          <cell r="J996">
            <v>0</v>
          </cell>
          <cell r="K996">
            <v>38353</v>
          </cell>
        </row>
        <row r="997">
          <cell r="B997">
            <v>8286</v>
          </cell>
          <cell r="C997" t="str">
            <v>LFRN</v>
          </cell>
          <cell r="D997" t="str">
            <v>Aeneas</v>
          </cell>
          <cell r="E997" t="str">
            <v>Stichting tot Verpleging en Behandeling van langdurig zieken Aeneas</v>
          </cell>
          <cell r="F997" t="str">
            <v>BREDA</v>
          </cell>
          <cell r="G997" t="str">
            <v>076-5266600</v>
          </cell>
          <cell r="H997">
            <v>3260</v>
          </cell>
          <cell r="I997">
            <v>0</v>
          </cell>
          <cell r="J997">
            <v>0</v>
          </cell>
          <cell r="K997">
            <v>38353</v>
          </cell>
        </row>
        <row r="998">
          <cell r="B998">
            <v>8287</v>
          </cell>
          <cell r="C998" t="str">
            <v>NBON</v>
          </cell>
          <cell r="D998" t="str">
            <v>Isala Ouderenzorg / Nieuwe Haven</v>
          </cell>
          <cell r="E998" t="str">
            <v>Isala Ouderenzorg</v>
          </cell>
          <cell r="F998" t="str">
            <v>ZWOLLE</v>
          </cell>
          <cell r="G998" t="str">
            <v>038-4263700</v>
          </cell>
          <cell r="H998">
            <v>3040</v>
          </cell>
          <cell r="I998">
            <v>0</v>
          </cell>
          <cell r="J998">
            <v>0</v>
          </cell>
          <cell r="K998">
            <v>38353</v>
          </cell>
        </row>
        <row r="999">
          <cell r="B999">
            <v>8290</v>
          </cell>
          <cell r="C999" t="str">
            <v>RTOR</v>
          </cell>
          <cell r="D999" t="str">
            <v>Zorggroep Meander Oostelijk Zuid-Limburg</v>
          </cell>
          <cell r="E999" t="str">
            <v>Zorggroep Meander Oostelijk Zuid-Limburg</v>
          </cell>
          <cell r="F999" t="str">
            <v>KERKRADE</v>
          </cell>
          <cell r="G999" t="str">
            <v>045-5676888</v>
          </cell>
          <cell r="H999">
            <v>3310</v>
          </cell>
          <cell r="I999">
            <v>0</v>
          </cell>
          <cell r="J999">
            <v>0</v>
          </cell>
          <cell r="K999">
            <v>38353</v>
          </cell>
        </row>
        <row r="1000">
          <cell r="B1000">
            <v>8291</v>
          </cell>
          <cell r="C1000" t="str">
            <v>JFLT</v>
          </cell>
          <cell r="D1000" t="str">
            <v>Zorgpalet Verpleging &amp; Verzorging</v>
          </cell>
          <cell r="E1000" t="str">
            <v>Stichting Zorgpalet</v>
          </cell>
          <cell r="F1000" t="str">
            <v>ENSCHEDE</v>
          </cell>
          <cell r="G1000" t="str">
            <v>053-4826600</v>
          </cell>
          <cell r="H1000">
            <v>3050</v>
          </cell>
          <cell r="I1000">
            <v>0</v>
          </cell>
          <cell r="J1000">
            <v>0</v>
          </cell>
          <cell r="K1000">
            <v>38353</v>
          </cell>
          <cell r="L1000">
            <v>39083</v>
          </cell>
        </row>
        <row r="1001">
          <cell r="B1001">
            <v>8293</v>
          </cell>
          <cell r="C1001" t="str">
            <v>RSOS</v>
          </cell>
          <cell r="D1001" t="str">
            <v>Zorgbeheer "De Zellingen"</v>
          </cell>
          <cell r="E1001" t="str">
            <v>Stichting Zorgbeheer "De Zellingen"</v>
          </cell>
          <cell r="F1001" t="str">
            <v>CAPELLE AAN DEN IJSSEL</v>
          </cell>
          <cell r="G1001" t="str">
            <v>010-2665759</v>
          </cell>
          <cell r="H1001">
            <v>3210</v>
          </cell>
          <cell r="I1001">
            <v>0</v>
          </cell>
          <cell r="J1001">
            <v>0</v>
          </cell>
          <cell r="K1001">
            <v>38353</v>
          </cell>
        </row>
        <row r="1002">
          <cell r="B1002">
            <v>8295</v>
          </cell>
          <cell r="C1002" t="str">
            <v>LFRN</v>
          </cell>
          <cell r="D1002" t="str">
            <v>De VierstroomzorgRing</v>
          </cell>
          <cell r="E1002" t="str">
            <v>De VierstroomzorgRing</v>
          </cell>
          <cell r="F1002" t="str">
            <v>ZOETERMEER</v>
          </cell>
          <cell r="G1002" t="str">
            <v>079-3719499</v>
          </cell>
          <cell r="H1002">
            <v>3180</v>
          </cell>
          <cell r="I1002">
            <v>0</v>
          </cell>
          <cell r="J1002">
            <v>0</v>
          </cell>
          <cell r="K1002">
            <v>38353</v>
          </cell>
        </row>
        <row r="1003">
          <cell r="B1003">
            <v>8296</v>
          </cell>
          <cell r="C1003" t="str">
            <v>JFLT</v>
          </cell>
          <cell r="D1003" t="str">
            <v>De Vierstroom Zorg</v>
          </cell>
          <cell r="E1003" t="str">
            <v>De Vierstroom Zorg BV</v>
          </cell>
          <cell r="F1003" t="str">
            <v>BERGAMBACHT</v>
          </cell>
          <cell r="G1003" t="str">
            <v>0182-358850</v>
          </cell>
          <cell r="H1003">
            <v>3200</v>
          </cell>
          <cell r="I1003">
            <v>0</v>
          </cell>
          <cell r="J1003">
            <v>0</v>
          </cell>
          <cell r="K1003">
            <v>38353</v>
          </cell>
          <cell r="L1003">
            <v>38718</v>
          </cell>
        </row>
        <row r="1004">
          <cell r="B1004">
            <v>8300</v>
          </cell>
          <cell r="C1004" t="str">
            <v>FPOL</v>
          </cell>
          <cell r="D1004" t="str">
            <v>Thuiszorg en Maatschappelijk werk Rivierenland</v>
          </cell>
          <cell r="E1004" t="str">
            <v>Stichting Thuiszorg en Maatschappelijk werk Rivierenland</v>
          </cell>
          <cell r="F1004" t="str">
            <v>TIEL</v>
          </cell>
          <cell r="G1004" t="str">
            <v>0344-679300</v>
          </cell>
          <cell r="H1004">
            <v>3080</v>
          </cell>
          <cell r="I1004">
            <v>0</v>
          </cell>
          <cell r="J1004">
            <v>0</v>
          </cell>
          <cell r="K1004">
            <v>38353</v>
          </cell>
        </row>
        <row r="1005">
          <cell r="B1005">
            <v>8301</v>
          </cell>
          <cell r="C1005" t="str">
            <v>PERP</v>
          </cell>
          <cell r="D1005" t="str">
            <v>Zorgcentra Rivierenland</v>
          </cell>
          <cell r="E1005" t="str">
            <v>Stichting Zorgcentra Rivierenland</v>
          </cell>
          <cell r="F1005" t="str">
            <v>TIEL</v>
          </cell>
          <cell r="G1005" t="str">
            <v>0344-671311</v>
          </cell>
          <cell r="H1005">
            <v>3080</v>
          </cell>
          <cell r="I1005">
            <v>0</v>
          </cell>
          <cell r="J1005">
            <v>0</v>
          </cell>
          <cell r="K1005">
            <v>38353</v>
          </cell>
        </row>
        <row r="1006">
          <cell r="B1006">
            <v>8302</v>
          </cell>
          <cell r="C1006" t="str">
            <v>CBLN</v>
          </cell>
          <cell r="D1006" t="str">
            <v>Conventus</v>
          </cell>
          <cell r="E1006" t="str">
            <v>Conventus</v>
          </cell>
          <cell r="F1006" t="str">
            <v>TILBURG</v>
          </cell>
          <cell r="G1006" t="str">
            <v>013-5323953</v>
          </cell>
          <cell r="H1006">
            <v>3270</v>
          </cell>
          <cell r="I1006">
            <v>0</v>
          </cell>
          <cell r="J1006">
            <v>0</v>
          </cell>
          <cell r="K1006">
            <v>38353</v>
          </cell>
        </row>
        <row r="1007">
          <cell r="B1007">
            <v>8303</v>
          </cell>
          <cell r="C1007" t="str">
            <v>CWIT</v>
          </cell>
          <cell r="D1007" t="str">
            <v>Vivent</v>
          </cell>
          <cell r="E1007" t="str">
            <v>Vivent</v>
          </cell>
          <cell r="F1007" t="str">
            <v>'S-HERTOGENBOSCH</v>
          </cell>
          <cell r="G1007" t="str">
            <v>073-6814814</v>
          </cell>
          <cell r="H1007">
            <v>3280</v>
          </cell>
          <cell r="I1007">
            <v>0</v>
          </cell>
          <cell r="J1007">
            <v>0</v>
          </cell>
          <cell r="K1007">
            <v>38353</v>
          </cell>
          <cell r="L1007">
            <v>38718</v>
          </cell>
        </row>
        <row r="1008">
          <cell r="B1008">
            <v>8305</v>
          </cell>
          <cell r="C1008" t="str">
            <v>AWEK</v>
          </cell>
          <cell r="D1008" t="str">
            <v>Zorggroep Almere</v>
          </cell>
          <cell r="E1008" t="str">
            <v>Zorggroep Almere</v>
          </cell>
          <cell r="F1008" t="str">
            <v>ALMERE</v>
          </cell>
          <cell r="G1008" t="str">
            <v>036-5488643</v>
          </cell>
          <cell r="H1008">
            <v>3110</v>
          </cell>
          <cell r="I1008">
            <v>0</v>
          </cell>
          <cell r="J1008">
            <v>0</v>
          </cell>
          <cell r="K1008">
            <v>38353</v>
          </cell>
        </row>
        <row r="1009">
          <cell r="B1009">
            <v>8306</v>
          </cell>
          <cell r="C1009" t="str">
            <v>FPOL</v>
          </cell>
          <cell r="D1009" t="str">
            <v>Pantein verpleging en verzorging (Boxmeer)</v>
          </cell>
          <cell r="E1009" t="str">
            <v>Stichting Pantein verpleging en verzorging (Boxmeer)</v>
          </cell>
          <cell r="F1009" t="str">
            <v>BOXMEER</v>
          </cell>
          <cell r="G1009" t="str">
            <v>0485-583583</v>
          </cell>
          <cell r="H1009">
            <v>3280</v>
          </cell>
          <cell r="I1009">
            <v>0</v>
          </cell>
          <cell r="J1009">
            <v>0</v>
          </cell>
          <cell r="K1009">
            <v>38353</v>
          </cell>
        </row>
        <row r="1010">
          <cell r="B1010">
            <v>8308</v>
          </cell>
          <cell r="C1010" t="str">
            <v>MNIS</v>
          </cell>
          <cell r="D1010" t="str">
            <v>MeulenbeltZorg</v>
          </cell>
          <cell r="E1010" t="str">
            <v>Trivium Meulenbelt Groep</v>
          </cell>
          <cell r="F1010" t="str">
            <v>ALMELO</v>
          </cell>
          <cell r="G1010" t="str">
            <v>074-2657160</v>
          </cell>
          <cell r="H1010">
            <v>3050</v>
          </cell>
          <cell r="I1010">
            <v>0</v>
          </cell>
          <cell r="J1010">
            <v>0</v>
          </cell>
          <cell r="K1010">
            <v>38353</v>
          </cell>
        </row>
        <row r="1011">
          <cell r="B1011">
            <v>8309</v>
          </cell>
          <cell r="C1011" t="str">
            <v>HVEN</v>
          </cell>
          <cell r="D1011" t="str">
            <v>Amstelring</v>
          </cell>
          <cell r="E1011" t="str">
            <v>Stichting Amstelring</v>
          </cell>
          <cell r="F1011" t="str">
            <v>AMSTELVEEN</v>
          </cell>
          <cell r="G1011" t="str">
            <v>020-5454100</v>
          </cell>
          <cell r="H1011">
            <v>3160</v>
          </cell>
          <cell r="I1011">
            <v>0</v>
          </cell>
          <cell r="J1011">
            <v>0</v>
          </cell>
          <cell r="K1011">
            <v>38353</v>
          </cell>
        </row>
        <row r="1012">
          <cell r="B1012">
            <v>8310</v>
          </cell>
          <cell r="C1012" t="str">
            <v>PERP</v>
          </cell>
          <cell r="D1012" t="str">
            <v>De Stromen (Rotterdam)</v>
          </cell>
          <cell r="E1012" t="str">
            <v>Stichting De Stromen (Rotterdam)</v>
          </cell>
          <cell r="F1012" t="str">
            <v>ROTTERDAM</v>
          </cell>
          <cell r="G1012" t="str">
            <v>010-2077888</v>
          </cell>
          <cell r="H1012">
            <v>3210</v>
          </cell>
          <cell r="I1012">
            <v>0</v>
          </cell>
          <cell r="J1012">
            <v>0</v>
          </cell>
          <cell r="K1012">
            <v>38353</v>
          </cell>
        </row>
        <row r="1013">
          <cell r="B1013">
            <v>8312</v>
          </cell>
          <cell r="C1013" t="str">
            <v>ZKAN</v>
          </cell>
          <cell r="D1013" t="str">
            <v>Zorg Compas Rotterdam</v>
          </cell>
          <cell r="E1013" t="str">
            <v>Stichting Zorg Compas Rotterdam</v>
          </cell>
          <cell r="F1013" t="str">
            <v>ROTTERDAM</v>
          </cell>
          <cell r="G1013" t="str">
            <v>010-2894343</v>
          </cell>
          <cell r="H1013">
            <v>3210</v>
          </cell>
          <cell r="I1013">
            <v>0</v>
          </cell>
          <cell r="J1013">
            <v>0</v>
          </cell>
          <cell r="K1013">
            <v>38353</v>
          </cell>
        </row>
        <row r="1014">
          <cell r="B1014">
            <v>8315</v>
          </cell>
          <cell r="C1014" t="str">
            <v>JSTR</v>
          </cell>
          <cell r="D1014" t="str">
            <v>ZuidZorg</v>
          </cell>
          <cell r="E1014" t="str">
            <v>Stichting ZuidZorg</v>
          </cell>
          <cell r="F1014" t="str">
            <v>VELDHOVEN</v>
          </cell>
          <cell r="G1014" t="str">
            <v>040-2308585</v>
          </cell>
          <cell r="H1014">
            <v>3290</v>
          </cell>
          <cell r="I1014">
            <v>0</v>
          </cell>
          <cell r="J1014">
            <v>0</v>
          </cell>
          <cell r="K1014">
            <v>38353</v>
          </cell>
        </row>
        <row r="1015">
          <cell r="B1015">
            <v>8317</v>
          </cell>
          <cell r="C1015" t="str">
            <v>EWAS</v>
          </cell>
          <cell r="D1015" t="str">
            <v>Thuiszorg Service Twente</v>
          </cell>
          <cell r="E1015" t="str">
            <v>Thuiszorg Service Twente</v>
          </cell>
          <cell r="F1015" t="str">
            <v>ALMELO</v>
          </cell>
          <cell r="G1015" t="str">
            <v>0546-486440</v>
          </cell>
          <cell r="H1015">
            <v>3050</v>
          </cell>
          <cell r="I1015">
            <v>0</v>
          </cell>
          <cell r="J1015">
            <v>0</v>
          </cell>
          <cell r="K1015">
            <v>38353</v>
          </cell>
        </row>
        <row r="1016">
          <cell r="B1016">
            <v>8339</v>
          </cell>
          <cell r="C1016" t="str">
            <v>CWIT</v>
          </cell>
          <cell r="D1016" t="str">
            <v>Slingeland thuiszorg</v>
          </cell>
          <cell r="E1016" t="str">
            <v>Stichting Slingeland Ziekenhuis</v>
          </cell>
          <cell r="F1016" t="str">
            <v>DOETINCHEM</v>
          </cell>
          <cell r="G1016" t="str">
            <v>0314-329823</v>
          </cell>
          <cell r="H1016">
            <v>3070</v>
          </cell>
          <cell r="I1016">
            <v>0</v>
          </cell>
          <cell r="J1016">
            <v>0</v>
          </cell>
          <cell r="K1016">
            <v>38353</v>
          </cell>
        </row>
        <row r="1017">
          <cell r="B1017">
            <v>8340</v>
          </cell>
          <cell r="C1017" t="str">
            <v>ZKAN</v>
          </cell>
          <cell r="D1017" t="str">
            <v>Zorggroep Alliage</v>
          </cell>
          <cell r="E1017" t="str">
            <v>Stichting GGZ Groningen, Zorggroep Alliage</v>
          </cell>
          <cell r="F1017" t="str">
            <v>ZUIDLAREN</v>
          </cell>
          <cell r="G1017" t="str">
            <v>0592-530999</v>
          </cell>
          <cell r="H1017">
            <v>3030</v>
          </cell>
          <cell r="I1017">
            <v>0</v>
          </cell>
          <cell r="J1017">
            <v>0</v>
          </cell>
          <cell r="K1017">
            <v>38353</v>
          </cell>
          <cell r="L1017">
            <v>38718</v>
          </cell>
        </row>
        <row r="1018">
          <cell r="B1018">
            <v>8341</v>
          </cell>
          <cell r="C1018" t="str">
            <v>NBON</v>
          </cell>
          <cell r="D1018" t="str">
            <v>De Merwelanden, verpleeghuis</v>
          </cell>
          <cell r="E1018" t="str">
            <v>Stichting De Merwelanden</v>
          </cell>
          <cell r="F1018" t="str">
            <v>DORDRECHT</v>
          </cell>
          <cell r="G1018" t="str">
            <v>078-6163222</v>
          </cell>
          <cell r="H1018">
            <v>3240</v>
          </cell>
          <cell r="I1018">
            <v>0</v>
          </cell>
          <cell r="J1018">
            <v>0</v>
          </cell>
          <cell r="K1018">
            <v>38353</v>
          </cell>
          <cell r="L1018">
            <v>38718</v>
          </cell>
        </row>
        <row r="1019">
          <cell r="B1019">
            <v>8244</v>
          </cell>
          <cell r="C1019" t="str">
            <v>AWEK</v>
          </cell>
          <cell r="D1019" t="str">
            <v>#Ockenburgh Zorg Nederland</v>
          </cell>
          <cell r="E1019" t="str">
            <v>Stichting Ockenburgh Zorg Nederland</v>
          </cell>
          <cell r="F1019" t="str">
            <v>'S-GRAVENHAGE</v>
          </cell>
          <cell r="G1019" t="str">
            <v>070-3382940</v>
          </cell>
          <cell r="H1019">
            <v>3180</v>
          </cell>
          <cell r="I1019">
            <v>0</v>
          </cell>
          <cell r="J1019">
            <v>0</v>
          </cell>
          <cell r="K1019">
            <v>38353</v>
          </cell>
        </row>
        <row r="1020">
          <cell r="B1020">
            <v>8298</v>
          </cell>
          <cell r="C1020" t="str">
            <v>EKEP</v>
          </cell>
          <cell r="D1020" t="str">
            <v>Wende (vh Pepita van Rijn)</v>
          </cell>
          <cell r="E1020" t="str">
            <v>Stichting Wende</v>
          </cell>
          <cell r="F1020" t="str">
            <v>GRAVENHAGE</v>
          </cell>
          <cell r="G1020" t="str">
            <v>070-3106878</v>
          </cell>
          <cell r="H1020">
            <v>3180</v>
          </cell>
          <cell r="I1020">
            <v>0</v>
          </cell>
          <cell r="J1020">
            <v>0</v>
          </cell>
          <cell r="K1020">
            <v>38353</v>
          </cell>
        </row>
        <row r="1021">
          <cell r="B1021">
            <v>8342</v>
          </cell>
          <cell r="C1021" t="str">
            <v>JSTR</v>
          </cell>
          <cell r="D1021" t="str">
            <v>/Thuiszorgbureau UZOZ B.V.</v>
          </cell>
          <cell r="E1021" t="str">
            <v>Thuiszorgbureau UZOZ B.V.</v>
          </cell>
          <cell r="F1021" t="str">
            <v>RIDDERKERK</v>
          </cell>
          <cell r="H1021">
            <v>3230</v>
          </cell>
          <cell r="I1021">
            <v>0</v>
          </cell>
          <cell r="J1021">
            <v>0</v>
          </cell>
          <cell r="K1021">
            <v>38353</v>
          </cell>
        </row>
        <row r="1022">
          <cell r="B1022">
            <v>8343</v>
          </cell>
          <cell r="C1022" t="str">
            <v>CBLN</v>
          </cell>
          <cell r="D1022" t="str">
            <v>Multiculturele Dagverzorging Zuid-Holl. Eilanden</v>
          </cell>
          <cell r="E1022" t="str">
            <v>Stichting Multiculturele Dagverzorging Zuid-Hollandse Eilanden</v>
          </cell>
          <cell r="F1022" t="str">
            <v>SPIJKENISSE</v>
          </cell>
          <cell r="G1022" t="str">
            <v>0181-707212</v>
          </cell>
          <cell r="H1022">
            <v>3230</v>
          </cell>
          <cell r="I1022">
            <v>0</v>
          </cell>
          <cell r="J1022">
            <v>0</v>
          </cell>
          <cell r="K1022">
            <v>38353</v>
          </cell>
        </row>
        <row r="1023">
          <cell r="B1023">
            <v>8344</v>
          </cell>
          <cell r="C1023" t="str">
            <v>MNIS</v>
          </cell>
          <cell r="D1023" t="str">
            <v>A1 Stichting Zorgverlening</v>
          </cell>
          <cell r="E1023" t="str">
            <v>A1 Stichting Zorgverlening</v>
          </cell>
          <cell r="F1023" t="str">
            <v>ARNHEM</v>
          </cell>
          <cell r="H1023">
            <v>3070</v>
          </cell>
          <cell r="I1023">
            <v>0</v>
          </cell>
          <cell r="J1023">
            <v>0</v>
          </cell>
          <cell r="K1023">
            <v>38353</v>
          </cell>
        </row>
        <row r="1024">
          <cell r="B1024">
            <v>8345</v>
          </cell>
          <cell r="C1024" t="str">
            <v>JFLT</v>
          </cell>
          <cell r="D1024" t="str">
            <v>A1 Topzorg Midden-Limburg</v>
          </cell>
          <cell r="E1024" t="str">
            <v>A1 Topzorg Midden-Limburg</v>
          </cell>
          <cell r="F1024" t="str">
            <v>ECHT</v>
          </cell>
          <cell r="G1024" t="str">
            <v>0475-387666</v>
          </cell>
          <cell r="H1024">
            <v>3300</v>
          </cell>
          <cell r="I1024">
            <v>0</v>
          </cell>
          <cell r="J1024">
            <v>0</v>
          </cell>
          <cell r="K1024">
            <v>38353</v>
          </cell>
        </row>
        <row r="1025">
          <cell r="B1025">
            <v>8346</v>
          </cell>
          <cell r="C1025" t="str">
            <v>CBLN</v>
          </cell>
          <cell r="D1025" t="str">
            <v>Blijf van mijn Lijf</v>
          </cell>
          <cell r="E1025" t="str">
            <v>Stichting Blijf van mijn Lijf Alkmaar</v>
          </cell>
          <cell r="F1025" t="str">
            <v>ALKMAAR</v>
          </cell>
          <cell r="H1025">
            <v>3120</v>
          </cell>
          <cell r="I1025">
            <v>0</v>
          </cell>
          <cell r="J1025">
            <v>0</v>
          </cell>
          <cell r="K1025">
            <v>38353</v>
          </cell>
        </row>
        <row r="1026">
          <cell r="B1026">
            <v>8347</v>
          </cell>
          <cell r="C1026" t="str">
            <v>RKLR</v>
          </cell>
          <cell r="D1026" t="str">
            <v>Aanzet Tot Actiever Bestaan (ATAB)</v>
          </cell>
          <cell r="E1026" t="str">
            <v>Stichting Aanzet Tot Actiever Bestaan (ATAB)</v>
          </cell>
          <cell r="F1026" t="str">
            <v>OLST</v>
          </cell>
          <cell r="G1026" t="str">
            <v>0570-598325</v>
          </cell>
          <cell r="H1026">
            <v>3061</v>
          </cell>
          <cell r="I1026">
            <v>0</v>
          </cell>
          <cell r="J1026">
            <v>0</v>
          </cell>
          <cell r="K1026">
            <v>38353</v>
          </cell>
        </row>
        <row r="1027">
          <cell r="B1027">
            <v>8348</v>
          </cell>
          <cell r="C1027" t="str">
            <v>CSTS</v>
          </cell>
          <cell r="D1027" t="str">
            <v>Harting Bank BV</v>
          </cell>
          <cell r="E1027" t="str">
            <v>Harting Bank BV</v>
          </cell>
          <cell r="F1027" t="str">
            <v>'S-GRAVENHAGE</v>
          </cell>
          <cell r="H1027">
            <v>3180</v>
          </cell>
          <cell r="I1027">
            <v>0</v>
          </cell>
          <cell r="J1027">
            <v>0</v>
          </cell>
          <cell r="K1027">
            <v>38353</v>
          </cell>
        </row>
        <row r="1028">
          <cell r="B1028">
            <v>8349</v>
          </cell>
          <cell r="C1028" t="str">
            <v>RTOR</v>
          </cell>
          <cell r="D1028" t="str">
            <v>Jongerenpension Spaarnezicht</v>
          </cell>
          <cell r="E1028" t="str">
            <v>Stichting Spaarnezicht</v>
          </cell>
          <cell r="F1028" t="str">
            <v>HAARLEM</v>
          </cell>
          <cell r="H1028">
            <v>3130</v>
          </cell>
          <cell r="I1028">
            <v>0</v>
          </cell>
          <cell r="J1028">
            <v>0</v>
          </cell>
          <cell r="K1028">
            <v>38353</v>
          </cell>
        </row>
        <row r="1029">
          <cell r="B1029">
            <v>241</v>
          </cell>
          <cell r="C1029" t="str">
            <v>MNIS</v>
          </cell>
          <cell r="D1029" t="str">
            <v>Huize Maranatha</v>
          </cell>
          <cell r="E1029" t="str">
            <v>Huize Maranatha</v>
          </cell>
          <cell r="F1029" t="str">
            <v>RIJSSEN</v>
          </cell>
          <cell r="G1029" t="str">
            <v>0548-536536</v>
          </cell>
          <cell r="H1029">
            <v>3050</v>
          </cell>
          <cell r="I1029">
            <v>0</v>
          </cell>
          <cell r="J1029">
            <v>0</v>
          </cell>
          <cell r="K1029">
            <v>38353</v>
          </cell>
        </row>
        <row r="1030">
          <cell r="B1030">
            <v>292</v>
          </cell>
          <cell r="C1030" t="str">
            <v>MNIS</v>
          </cell>
          <cell r="D1030" t="str">
            <v>Elim</v>
          </cell>
          <cell r="E1030" t="str">
            <v>Elim</v>
          </cell>
          <cell r="F1030" t="str">
            <v>BARNEVELD</v>
          </cell>
          <cell r="G1030" t="str">
            <v>0342-413866</v>
          </cell>
          <cell r="H1030">
            <v>3070</v>
          </cell>
          <cell r="I1030">
            <v>0</v>
          </cell>
          <cell r="J1030">
            <v>0</v>
          </cell>
          <cell r="K1030">
            <v>38353</v>
          </cell>
        </row>
        <row r="1031">
          <cell r="B1031">
            <v>507</v>
          </cell>
          <cell r="C1031" t="str">
            <v>MNIS</v>
          </cell>
          <cell r="D1031" t="str">
            <v>Bethesda</v>
          </cell>
          <cell r="E1031" t="str">
            <v>Bethesda</v>
          </cell>
          <cell r="F1031" t="str">
            <v>DEN DOLDER</v>
          </cell>
          <cell r="G1031" t="str">
            <v>030-2292244</v>
          </cell>
          <cell r="H1031">
            <v>3090</v>
          </cell>
          <cell r="I1031">
            <v>0</v>
          </cell>
          <cell r="J1031">
            <v>0</v>
          </cell>
          <cell r="K1031">
            <v>38353</v>
          </cell>
        </row>
        <row r="1032">
          <cell r="B1032">
            <v>8350</v>
          </cell>
          <cell r="C1032" t="str">
            <v>NBON</v>
          </cell>
          <cell r="D1032" t="str">
            <v>120/2210 *Maatschappelijke Opvang Verdihuis</v>
          </cell>
          <cell r="E1032" t="str">
            <v>Stichting Maatschappelijke Opvang Verdihuis</v>
          </cell>
          <cell r="F1032" t="str">
            <v>OSS</v>
          </cell>
          <cell r="G1032" t="str">
            <v>0412-636251</v>
          </cell>
          <cell r="H1032">
            <v>3280</v>
          </cell>
          <cell r="I1032">
            <v>0</v>
          </cell>
          <cell r="J1032">
            <v>0</v>
          </cell>
          <cell r="K1032">
            <v>38353</v>
          </cell>
          <cell r="L1032">
            <v>38718</v>
          </cell>
        </row>
        <row r="1033">
          <cell r="B1033">
            <v>8351</v>
          </cell>
          <cell r="C1033" t="str">
            <v>ZKAN</v>
          </cell>
          <cell r="D1033" t="str">
            <v>Zorg &amp; Service Nederland</v>
          </cell>
          <cell r="E1033" t="str">
            <v>Stichting Zorg &amp; Service Nederland</v>
          </cell>
          <cell r="F1033" t="str">
            <v>ZAANDAM</v>
          </cell>
          <cell r="G1033" t="str">
            <v>075-6164580</v>
          </cell>
          <cell r="H1033">
            <v>3140</v>
          </cell>
          <cell r="I1033">
            <v>0</v>
          </cell>
          <cell r="J1033">
            <v>0</v>
          </cell>
          <cell r="K1033">
            <v>38353</v>
          </cell>
        </row>
        <row r="1034">
          <cell r="B1034">
            <v>8354</v>
          </cell>
          <cell r="C1034" t="str">
            <v>JFLT</v>
          </cell>
          <cell r="D1034" t="str">
            <v>CCC Zorg</v>
          </cell>
          <cell r="E1034" t="str">
            <v>Stichting CCC Zorg</v>
          </cell>
          <cell r="F1034" t="str">
            <v>RIJSWIJK ZH</v>
          </cell>
          <cell r="G1034" t="str">
            <v>070-3907400</v>
          </cell>
          <cell r="H1034">
            <v>3180</v>
          </cell>
          <cell r="I1034">
            <v>0</v>
          </cell>
          <cell r="J1034">
            <v>0</v>
          </cell>
          <cell r="K1034">
            <v>38353</v>
          </cell>
        </row>
        <row r="1035">
          <cell r="B1035">
            <v>8355</v>
          </cell>
          <cell r="C1035" t="str">
            <v>LFRN</v>
          </cell>
          <cell r="D1035" t="str">
            <v>120/1514 *Kessler Stichting</v>
          </cell>
          <cell r="E1035" t="str">
            <v>Kessler Stichting</v>
          </cell>
          <cell r="F1035" t="str">
            <v>'S-GRAVENHAGE</v>
          </cell>
          <cell r="G1035" t="str">
            <v>070-3181616</v>
          </cell>
          <cell r="H1035">
            <v>3180</v>
          </cell>
          <cell r="I1035">
            <v>0</v>
          </cell>
          <cell r="J1035">
            <v>0</v>
          </cell>
          <cell r="K1035">
            <v>38353</v>
          </cell>
          <cell r="L1035">
            <v>39083</v>
          </cell>
        </row>
        <row r="1036">
          <cell r="B1036">
            <v>8356</v>
          </cell>
          <cell r="C1036" t="str">
            <v>JSTR</v>
          </cell>
          <cell r="D1036" t="str">
            <v>Zorggroep Millennium</v>
          </cell>
          <cell r="E1036" t="str">
            <v>Stichting Zorggroep Millennium</v>
          </cell>
          <cell r="F1036" t="str">
            <v>PURMEREND</v>
          </cell>
          <cell r="G1036" t="str">
            <v>0299-652951</v>
          </cell>
          <cell r="H1036">
            <v>3140</v>
          </cell>
          <cell r="I1036">
            <v>0</v>
          </cell>
          <cell r="J1036">
            <v>0</v>
          </cell>
          <cell r="K1036">
            <v>38353</v>
          </cell>
        </row>
        <row r="1037">
          <cell r="B1037">
            <v>8357</v>
          </cell>
          <cell r="C1037" t="str">
            <v>NBON</v>
          </cell>
          <cell r="D1037" t="str">
            <v>de Nieuwe Zorg Thuis, regio Zwolle</v>
          </cell>
          <cell r="E1037" t="str">
            <v>Stichting de Nieuwe Zorg Thuis</v>
          </cell>
          <cell r="F1037" t="str">
            <v>NIEUWLEUSEN</v>
          </cell>
          <cell r="H1037">
            <v>3040</v>
          </cell>
          <cell r="I1037">
            <v>0</v>
          </cell>
          <cell r="J1037">
            <v>0</v>
          </cell>
          <cell r="K1037">
            <v>38353</v>
          </cell>
        </row>
        <row r="1038">
          <cell r="B1038">
            <v>8358</v>
          </cell>
          <cell r="C1038" t="str">
            <v>GKOK</v>
          </cell>
          <cell r="D1038" t="str">
            <v>Tikvah Woonbegeleiding</v>
          </cell>
          <cell r="E1038" t="str">
            <v>Stichting Tikvah</v>
          </cell>
          <cell r="F1038" t="str">
            <v>LELYSTAD</v>
          </cell>
          <cell r="G1038" t="str">
            <v>0320-220135</v>
          </cell>
          <cell r="H1038">
            <v>3100</v>
          </cell>
          <cell r="I1038">
            <v>0</v>
          </cell>
          <cell r="J1038">
            <v>0</v>
          </cell>
          <cell r="K1038">
            <v>38353</v>
          </cell>
        </row>
        <row r="1039">
          <cell r="B1039">
            <v>8359</v>
          </cell>
          <cell r="C1039" t="str">
            <v>AWEK</v>
          </cell>
          <cell r="D1039" t="str">
            <v>*Noah Thuiszorg Amsterdam</v>
          </cell>
          <cell r="E1039" t="str">
            <v>Noah Thuiszorg Amsterdam</v>
          </cell>
          <cell r="F1039" t="str">
            <v>DIEMEN</v>
          </cell>
          <cell r="G1039" t="str">
            <v>020-3653833</v>
          </cell>
          <cell r="H1039">
            <v>3150</v>
          </cell>
          <cell r="I1039">
            <v>0</v>
          </cell>
          <cell r="J1039">
            <v>0</v>
          </cell>
          <cell r="K1039">
            <v>38353</v>
          </cell>
        </row>
        <row r="1040">
          <cell r="B1040">
            <v>8360</v>
          </cell>
          <cell r="C1040" t="str">
            <v>ZKAN</v>
          </cell>
          <cell r="D1040" t="str">
            <v>Psychologen Praktijk Veldhoven</v>
          </cell>
          <cell r="E1040" t="str">
            <v>Psychologen Praktijk Veldhoven (PPV)</v>
          </cell>
          <cell r="F1040" t="str">
            <v>VELDHOVEN</v>
          </cell>
          <cell r="G1040" t="str">
            <v>040-2545759</v>
          </cell>
          <cell r="H1040">
            <v>3290</v>
          </cell>
          <cell r="I1040">
            <v>0</v>
          </cell>
          <cell r="J1040">
            <v>0</v>
          </cell>
          <cell r="K1040">
            <v>38353</v>
          </cell>
        </row>
        <row r="1041">
          <cell r="B1041">
            <v>8361</v>
          </cell>
          <cell r="C1041" t="str">
            <v>CSTS</v>
          </cell>
          <cell r="D1041" t="str">
            <v>*NOAGG Haaglanden</v>
          </cell>
          <cell r="E1041" t="str">
            <v>Stichting Nationale Organisatie Ambulante Geestelijke Gezondheidszorg (NOAGG)</v>
          </cell>
          <cell r="F1041" t="str">
            <v>'S-GRAVENHAGE</v>
          </cell>
          <cell r="G1041" t="str">
            <v>070-3888898</v>
          </cell>
          <cell r="H1041">
            <v>3180</v>
          </cell>
          <cell r="I1041">
            <v>0</v>
          </cell>
          <cell r="J1041">
            <v>0</v>
          </cell>
          <cell r="K1041">
            <v>38353</v>
          </cell>
        </row>
        <row r="1042">
          <cell r="B1042">
            <v>8362</v>
          </cell>
          <cell r="C1042" t="str">
            <v>JSTR</v>
          </cell>
          <cell r="D1042" t="str">
            <v>Stichting 2nP</v>
          </cell>
          <cell r="E1042" t="str">
            <v>Stichting 2nP</v>
          </cell>
          <cell r="F1042" t="str">
            <v>ROTTERDAM</v>
          </cell>
          <cell r="H1042">
            <v>3210</v>
          </cell>
          <cell r="I1042">
            <v>0</v>
          </cell>
          <cell r="J1042">
            <v>0</v>
          </cell>
          <cell r="K1042">
            <v>38353</v>
          </cell>
        </row>
        <row r="1043">
          <cell r="B1043">
            <v>8363</v>
          </cell>
          <cell r="C1043" t="str">
            <v>MNIS</v>
          </cell>
          <cell r="D1043" t="str">
            <v>Beter Thuis Wonen Thuiszorg</v>
          </cell>
          <cell r="E1043" t="str">
            <v>Beter Thuis Wonen Thuiszorg</v>
          </cell>
          <cell r="F1043" t="str">
            <v>OMMEN</v>
          </cell>
          <cell r="G1043" t="str">
            <v>0591-371568</v>
          </cell>
          <cell r="H1043">
            <v>3030</v>
          </cell>
          <cell r="I1043">
            <v>0</v>
          </cell>
          <cell r="J1043">
            <v>0</v>
          </cell>
          <cell r="K1043">
            <v>38353</v>
          </cell>
        </row>
        <row r="1044">
          <cell r="B1044">
            <v>8364</v>
          </cell>
          <cell r="C1044" t="str">
            <v>JSTR</v>
          </cell>
          <cell r="D1044" t="str">
            <v>Zorgwereld</v>
          </cell>
          <cell r="E1044" t="str">
            <v>Stichting Zorgwereld</v>
          </cell>
          <cell r="F1044" t="str">
            <v>HAARLEM</v>
          </cell>
          <cell r="G1044" t="str">
            <v>023-5541234</v>
          </cell>
          <cell r="H1044">
            <v>3130</v>
          </cell>
          <cell r="I1044">
            <v>0</v>
          </cell>
          <cell r="J1044">
            <v>0</v>
          </cell>
          <cell r="K1044">
            <v>38353</v>
          </cell>
        </row>
        <row r="1045">
          <cell r="B1045">
            <v>8365</v>
          </cell>
          <cell r="C1045" t="str">
            <v>EWAS</v>
          </cell>
          <cell r="D1045" t="str">
            <v>Dr. Thuiszorg</v>
          </cell>
          <cell r="E1045" t="str">
            <v>Dr. Thuiszorg B.V.</v>
          </cell>
          <cell r="F1045" t="str">
            <v>EMMEN</v>
          </cell>
          <cell r="H1045">
            <v>3030</v>
          </cell>
          <cell r="I1045">
            <v>0</v>
          </cell>
          <cell r="J1045">
            <v>0</v>
          </cell>
          <cell r="K1045">
            <v>38353</v>
          </cell>
        </row>
        <row r="1046">
          <cell r="B1046">
            <v>8366</v>
          </cell>
          <cell r="C1046" t="str">
            <v>EKEP</v>
          </cell>
          <cell r="D1046" t="str">
            <v>Daeldersplak</v>
          </cell>
          <cell r="E1046" t="str">
            <v>Daeldersplak</v>
          </cell>
          <cell r="F1046" t="str">
            <v>DROGEHAM</v>
          </cell>
          <cell r="G1046" t="str">
            <v>0512-331691</v>
          </cell>
          <cell r="H1046">
            <v>3020</v>
          </cell>
          <cell r="I1046">
            <v>0</v>
          </cell>
          <cell r="J1046">
            <v>0</v>
          </cell>
          <cell r="K1046">
            <v>38353</v>
          </cell>
        </row>
        <row r="1047">
          <cell r="B1047">
            <v>8367</v>
          </cell>
          <cell r="C1047" t="str">
            <v>HVEN</v>
          </cell>
          <cell r="D1047" t="str">
            <v>*"Zorggroep Meerstede Purmerend"</v>
          </cell>
          <cell r="E1047" t="str">
            <v>Stichting "Zorggroep Meerstede Purmerend"</v>
          </cell>
          <cell r="F1047" t="str">
            <v>PURMEREND</v>
          </cell>
          <cell r="G1047" t="str">
            <v>0299-661661</v>
          </cell>
          <cell r="H1047">
            <v>3140</v>
          </cell>
          <cell r="I1047">
            <v>0</v>
          </cell>
          <cell r="J1047">
            <v>0</v>
          </cell>
          <cell r="K1047">
            <v>38353</v>
          </cell>
          <cell r="L1047">
            <v>38718</v>
          </cell>
        </row>
        <row r="1048">
          <cell r="B1048">
            <v>8386</v>
          </cell>
          <cell r="C1048" t="str">
            <v>RESS</v>
          </cell>
          <cell r="D1048" t="str">
            <v>TilburgMentaal</v>
          </cell>
          <cell r="E1048" t="str">
            <v>Stichting TilburgMentaal</v>
          </cell>
          <cell r="F1048" t="str">
            <v>TILBURG</v>
          </cell>
          <cell r="G1048" t="str">
            <v>013-4624080</v>
          </cell>
          <cell r="H1048">
            <v>3270</v>
          </cell>
          <cell r="I1048">
            <v>0</v>
          </cell>
          <cell r="J1048">
            <v>0</v>
          </cell>
          <cell r="K1048">
            <v>38353</v>
          </cell>
        </row>
        <row r="1049">
          <cell r="B1049">
            <v>8369</v>
          </cell>
          <cell r="C1049" t="str">
            <v>RTOR</v>
          </cell>
          <cell r="D1049" t="str">
            <v>Parkstad Thuiszorg</v>
          </cell>
          <cell r="E1049" t="str">
            <v>Parkstad Thuiszorg</v>
          </cell>
          <cell r="F1049" t="str">
            <v>HEERLEN</v>
          </cell>
          <cell r="G1049" t="str">
            <v>045-5410319</v>
          </cell>
          <cell r="H1049">
            <v>3310</v>
          </cell>
          <cell r="I1049">
            <v>0</v>
          </cell>
          <cell r="J1049">
            <v>0</v>
          </cell>
          <cell r="K1049">
            <v>38353</v>
          </cell>
        </row>
        <row r="1050">
          <cell r="B1050">
            <v>8370</v>
          </cell>
          <cell r="C1050" t="str">
            <v>CSTS</v>
          </cell>
          <cell r="D1050" t="str">
            <v>120/1515 *Huize Tichelaar</v>
          </cell>
          <cell r="E1050" t="str">
            <v>Stichting Huize Tichelaar</v>
          </cell>
          <cell r="F1050" t="str">
            <v>'S-GRAVENHAGE</v>
          </cell>
          <cell r="G1050" t="str">
            <v>070-3461928</v>
          </cell>
          <cell r="H1050">
            <v>3180</v>
          </cell>
          <cell r="I1050">
            <v>0</v>
          </cell>
          <cell r="J1050">
            <v>0</v>
          </cell>
          <cell r="K1050">
            <v>38353</v>
          </cell>
        </row>
        <row r="1051">
          <cell r="B1051">
            <v>8371</v>
          </cell>
          <cell r="C1051" t="str">
            <v>ISCS</v>
          </cell>
          <cell r="D1051" t="str">
            <v>Noodopvangcentrum</v>
          </cell>
          <cell r="E1051" t="str">
            <v>Stichting NoodOpvangCentrum Vlaardingen</v>
          </cell>
          <cell r="F1051" t="str">
            <v>VLAARDINGEN</v>
          </cell>
          <cell r="G1051" t="str">
            <v>010-4355000</v>
          </cell>
          <cell r="H1051">
            <v>3220</v>
          </cell>
          <cell r="I1051">
            <v>0</v>
          </cell>
          <cell r="J1051">
            <v>0</v>
          </cell>
          <cell r="K1051">
            <v>38353</v>
          </cell>
        </row>
        <row r="1052">
          <cell r="B1052">
            <v>8372</v>
          </cell>
          <cell r="C1052" t="str">
            <v>GKOK</v>
          </cell>
          <cell r="D1052" t="str">
            <v>Dak Boven je Hoofd</v>
          </cell>
          <cell r="E1052" t="str">
            <v>Stichting Humanitas "Dak Boven je Hoofd" VPR</v>
          </cell>
          <cell r="F1052" t="str">
            <v>SPIJKENISSE</v>
          </cell>
          <cell r="G1052" t="str">
            <v>0181-625652</v>
          </cell>
          <cell r="H1052">
            <v>3230</v>
          </cell>
          <cell r="I1052">
            <v>0</v>
          </cell>
          <cell r="J1052">
            <v>0</v>
          </cell>
          <cell r="K1052">
            <v>38353</v>
          </cell>
        </row>
        <row r="1053">
          <cell r="B1053">
            <v>8373</v>
          </cell>
          <cell r="C1053" t="str">
            <v>CBLN</v>
          </cell>
          <cell r="D1053" t="str">
            <v>Dr. LeShan Stichting</v>
          </cell>
          <cell r="E1053" t="str">
            <v>Dr. LeShan Stichting</v>
          </cell>
          <cell r="F1053" t="str">
            <v>OEGSTGEEST</v>
          </cell>
          <cell r="G1053" t="str">
            <v>071-3616260</v>
          </cell>
          <cell r="H1053">
            <v>3170</v>
          </cell>
          <cell r="I1053">
            <v>0</v>
          </cell>
          <cell r="J1053">
            <v>0</v>
          </cell>
          <cell r="K1053">
            <v>38353</v>
          </cell>
        </row>
        <row r="1054">
          <cell r="B1054">
            <v>8374</v>
          </cell>
          <cell r="C1054" t="str">
            <v>JFLT</v>
          </cell>
          <cell r="D1054" t="str">
            <v>Zorgnet Thuisbest</v>
          </cell>
          <cell r="E1054" t="str">
            <v>Intellimatch B.V.</v>
          </cell>
          <cell r="F1054" t="str">
            <v>AMSTERDAM ZUIDOOST</v>
          </cell>
          <cell r="G1054" t="str">
            <v>020-4524943</v>
          </cell>
          <cell r="H1054">
            <v>3150</v>
          </cell>
          <cell r="I1054">
            <v>0</v>
          </cell>
          <cell r="J1054">
            <v>0</v>
          </cell>
          <cell r="K1054">
            <v>38353</v>
          </cell>
        </row>
        <row r="1055">
          <cell r="B1055">
            <v>8375</v>
          </cell>
          <cell r="C1055" t="str">
            <v>ISCS</v>
          </cell>
          <cell r="D1055" t="str">
            <v>Zorg Ondersteuning Midden Nederland</v>
          </cell>
          <cell r="E1055" t="str">
            <v>Zorg Ondersteuning Midden Nederland</v>
          </cell>
          <cell r="F1055" t="str">
            <v>GOUDA</v>
          </cell>
          <cell r="H1055">
            <v>3200</v>
          </cell>
          <cell r="I1055">
            <v>0</v>
          </cell>
          <cell r="J1055">
            <v>0</v>
          </cell>
          <cell r="K1055">
            <v>38353</v>
          </cell>
        </row>
        <row r="1056">
          <cell r="B1056">
            <v>8376</v>
          </cell>
          <cell r="C1056" t="str">
            <v>JSTR</v>
          </cell>
          <cell r="D1056" t="str">
            <v>Blijf van m'n Lijf Den Helder</v>
          </cell>
          <cell r="E1056" t="str">
            <v>Stichting Blijf van m'n Lijf Den Helder</v>
          </cell>
          <cell r="F1056" t="str">
            <v>DEN HELDER</v>
          </cell>
          <cell r="G1056" t="str">
            <v>0223-634376</v>
          </cell>
          <cell r="H1056">
            <v>3120</v>
          </cell>
          <cell r="I1056">
            <v>0</v>
          </cell>
          <cell r="J1056">
            <v>0</v>
          </cell>
          <cell r="K1056">
            <v>38353</v>
          </cell>
        </row>
        <row r="1057">
          <cell r="B1057">
            <v>8377</v>
          </cell>
          <cell r="C1057" t="str">
            <v>RTOR</v>
          </cell>
          <cell r="D1057" t="str">
            <v>*Home and Travel Care</v>
          </cell>
          <cell r="E1057" t="str">
            <v>Stichting Home and Travel Care</v>
          </cell>
          <cell r="F1057" t="str">
            <v>MEERSSEN</v>
          </cell>
          <cell r="G1057" t="str">
            <v>043-3652258</v>
          </cell>
          <cell r="H1057">
            <v>3310</v>
          </cell>
          <cell r="I1057">
            <v>0</v>
          </cell>
          <cell r="J1057">
            <v>0</v>
          </cell>
          <cell r="K1057">
            <v>38353</v>
          </cell>
          <cell r="L1057">
            <v>39083</v>
          </cell>
        </row>
        <row r="1058">
          <cell r="B1058">
            <v>8378</v>
          </cell>
          <cell r="C1058" t="str">
            <v>JFLT</v>
          </cell>
          <cell r="D1058" t="str">
            <v>VieCuri (AWBZ)</v>
          </cell>
          <cell r="E1058" t="str">
            <v>Stichting VieCuri Medisch Centrum Noord-Limburg (AWBZ)</v>
          </cell>
          <cell r="F1058" t="str">
            <v>VENLO</v>
          </cell>
          <cell r="G1058" t="str">
            <v>077-3205484</v>
          </cell>
          <cell r="H1058">
            <v>3300</v>
          </cell>
          <cell r="I1058">
            <v>0</v>
          </cell>
          <cell r="J1058">
            <v>0</v>
          </cell>
          <cell r="K1058">
            <v>38353</v>
          </cell>
        </row>
        <row r="1059">
          <cell r="B1059">
            <v>8379</v>
          </cell>
          <cell r="C1059" t="str">
            <v>RSOS</v>
          </cell>
          <cell r="D1059" t="str">
            <v>Zorg Groep Beek</v>
          </cell>
          <cell r="E1059" t="str">
            <v>Zorg Groep Beek B.V.</v>
          </cell>
          <cell r="F1059" t="str">
            <v>BEEK LB</v>
          </cell>
          <cell r="H1059">
            <v>3310</v>
          </cell>
          <cell r="I1059">
            <v>0</v>
          </cell>
          <cell r="J1059">
            <v>0</v>
          </cell>
          <cell r="K1059">
            <v>38353</v>
          </cell>
        </row>
        <row r="1060">
          <cell r="B1060">
            <v>8380</v>
          </cell>
          <cell r="C1060" t="str">
            <v>NBON</v>
          </cell>
          <cell r="D1060" t="str">
            <v>Take Good Care Almere</v>
          </cell>
          <cell r="E1060" t="str">
            <v>Stichting Take Good Care Almere</v>
          </cell>
          <cell r="F1060" t="str">
            <v>HAARLEM</v>
          </cell>
          <cell r="G1060" t="str">
            <v>023-7511600</v>
          </cell>
          <cell r="H1060">
            <v>3110</v>
          </cell>
          <cell r="I1060">
            <v>0</v>
          </cell>
          <cell r="J1060">
            <v>0</v>
          </cell>
          <cell r="K1060">
            <v>38353</v>
          </cell>
        </row>
        <row r="1061">
          <cell r="B1061">
            <v>8381</v>
          </cell>
          <cell r="C1061" t="str">
            <v>NBON</v>
          </cell>
          <cell r="D1061" t="str">
            <v>Dignis (vh GGz Groningen / Zorggroep Alliage)</v>
          </cell>
          <cell r="E1061" t="str">
            <v>Stichting Lentis</v>
          </cell>
          <cell r="F1061" t="str">
            <v>ZUIDLAREN</v>
          </cell>
          <cell r="G1061" t="str">
            <v>050-4097777</v>
          </cell>
          <cell r="H1061">
            <v>3030</v>
          </cell>
          <cell r="I1061">
            <v>0</v>
          </cell>
          <cell r="J1061">
            <v>0</v>
          </cell>
          <cell r="K1061">
            <v>38718</v>
          </cell>
        </row>
        <row r="1062">
          <cell r="B1062">
            <v>8382</v>
          </cell>
          <cell r="C1062" t="str">
            <v>MSTN</v>
          </cell>
          <cell r="D1062" t="str">
            <v>Zorggroep Noordwest-Veluwe</v>
          </cell>
          <cell r="E1062" t="str">
            <v>Stichting Zorggroep Noordwest-Veluwe</v>
          </cell>
          <cell r="F1062" t="str">
            <v>ERMELO</v>
          </cell>
          <cell r="G1062" t="str">
            <v>0341-564564</v>
          </cell>
          <cell r="H1062">
            <v>3040</v>
          </cell>
          <cell r="I1062">
            <v>0</v>
          </cell>
          <cell r="J1062">
            <v>0</v>
          </cell>
          <cell r="K1062">
            <v>38718</v>
          </cell>
        </row>
        <row r="1063">
          <cell r="B1063">
            <v>8385</v>
          </cell>
          <cell r="C1063" t="str">
            <v>NBON</v>
          </cell>
          <cell r="D1063" t="str">
            <v>De Merwelanden</v>
          </cell>
          <cell r="E1063" t="str">
            <v>Stichting R.K. Bejaardencentrum Dordrecht, Woon- en Zorgcentrum De Merwelanden</v>
          </cell>
          <cell r="F1063" t="str">
            <v>DORDRECHT</v>
          </cell>
          <cell r="G1063" t="str">
            <v>078-6163222</v>
          </cell>
          <cell r="H1063">
            <v>3240</v>
          </cell>
          <cell r="I1063">
            <v>0</v>
          </cell>
          <cell r="J1063">
            <v>0</v>
          </cell>
          <cell r="K1063">
            <v>38718</v>
          </cell>
        </row>
        <row r="1064">
          <cell r="B1064">
            <v>8387</v>
          </cell>
          <cell r="C1064" t="str">
            <v>GKOK</v>
          </cell>
          <cell r="D1064" t="str">
            <v>Maria-Oord wonen, welzijn, zorg en verpleging</v>
          </cell>
          <cell r="E1064" t="str">
            <v>Stichting Maria-Oord wonen, welzijn, zorg en verpleging</v>
          </cell>
          <cell r="F1064" t="str">
            <v>DONGEN</v>
          </cell>
          <cell r="G1064" t="str">
            <v>0162-381100</v>
          </cell>
          <cell r="H1064">
            <v>3270</v>
          </cell>
          <cell r="I1064">
            <v>0</v>
          </cell>
          <cell r="J1064">
            <v>0</v>
          </cell>
          <cell r="K1064">
            <v>38718</v>
          </cell>
        </row>
        <row r="1065">
          <cell r="B1065">
            <v>8388</v>
          </cell>
          <cell r="C1065" t="str">
            <v>RSOS</v>
          </cell>
          <cell r="D1065" t="str">
            <v>Libertas Groep</v>
          </cell>
          <cell r="E1065" t="str">
            <v>Stichting Libertas Groep</v>
          </cell>
          <cell r="F1065" t="str">
            <v>LEIDEN</v>
          </cell>
          <cell r="G1065" t="str">
            <v>071-5817100</v>
          </cell>
          <cell r="H1065">
            <v>3170</v>
          </cell>
          <cell r="I1065">
            <v>0</v>
          </cell>
          <cell r="J1065">
            <v>0</v>
          </cell>
          <cell r="K1065">
            <v>38718</v>
          </cell>
          <cell r="L1065">
            <v>39083</v>
          </cell>
        </row>
        <row r="1066">
          <cell r="B1066">
            <v>8383</v>
          </cell>
          <cell r="C1066" t="str">
            <v>AWEK</v>
          </cell>
          <cell r="D1066" t="str">
            <v>Wassenaarse Zorgverlening</v>
          </cell>
          <cell r="E1066" t="str">
            <v>Stichting Wassenaarse Zorgverlening</v>
          </cell>
          <cell r="F1066" t="str">
            <v>WASSENAAR</v>
          </cell>
          <cell r="G1066" t="str">
            <v>070-5123200</v>
          </cell>
          <cell r="H1066">
            <v>3180</v>
          </cell>
          <cell r="I1066">
            <v>0</v>
          </cell>
          <cell r="J1066">
            <v>0</v>
          </cell>
          <cell r="K1066">
            <v>38718</v>
          </cell>
        </row>
        <row r="1067">
          <cell r="B1067">
            <v>8384</v>
          </cell>
          <cell r="C1067" t="str">
            <v>PHEN</v>
          </cell>
          <cell r="D1067" t="str">
            <v>CWZW Midden Nederland</v>
          </cell>
          <cell r="E1067" t="str">
            <v>Stichting Leger des Heils Welzijns- en Gezondheidszorg</v>
          </cell>
          <cell r="F1067" t="str">
            <v>BILTHOVEN</v>
          </cell>
          <cell r="G1067" t="str">
            <v>030-2749138</v>
          </cell>
          <cell r="H1067">
            <v>3090</v>
          </cell>
          <cell r="I1067">
            <v>0</v>
          </cell>
          <cell r="J1067">
            <v>0</v>
          </cell>
          <cell r="K1067">
            <v>38718</v>
          </cell>
        </row>
        <row r="1068">
          <cell r="B1068">
            <v>8389</v>
          </cell>
          <cell r="C1068" t="str">
            <v>RESS</v>
          </cell>
          <cell r="D1068" t="str">
            <v>Regionale Zorgverlening (SVRZ)</v>
          </cell>
          <cell r="E1068" t="str">
            <v>Stichting voor Regionale Zorgverlening (SVRZ)</v>
          </cell>
          <cell r="F1068" t="str">
            <v>MIDDELBURG</v>
          </cell>
          <cell r="G1068" t="str">
            <v>0118-670700</v>
          </cell>
          <cell r="H1068">
            <v>3250</v>
          </cell>
          <cell r="I1068">
            <v>0</v>
          </cell>
          <cell r="J1068">
            <v>0</v>
          </cell>
          <cell r="K1068">
            <v>38718</v>
          </cell>
        </row>
        <row r="1069">
          <cell r="B1069">
            <v>8390</v>
          </cell>
          <cell r="C1069" t="str">
            <v>GKOK</v>
          </cell>
          <cell r="D1069" t="str">
            <v>Zorggroep Amsterdam</v>
          </cell>
          <cell r="E1069" t="str">
            <v>Zorggroep Amsterdam</v>
          </cell>
          <cell r="F1069" t="str">
            <v>AMSTERDAM ZUIDOOST</v>
          </cell>
          <cell r="G1069" t="str">
            <v>020-3116444</v>
          </cell>
          <cell r="H1069">
            <v>3150</v>
          </cell>
          <cell r="I1069">
            <v>0</v>
          </cell>
          <cell r="J1069">
            <v>0</v>
          </cell>
          <cell r="K1069">
            <v>38718</v>
          </cell>
        </row>
        <row r="1070">
          <cell r="B1070">
            <v>8391</v>
          </cell>
          <cell r="C1070" t="str">
            <v>PHEN</v>
          </cell>
          <cell r="D1070" t="str">
            <v>Warande</v>
          </cell>
          <cell r="E1070" t="str">
            <v>Stichting Warande, zorg en wonen</v>
          </cell>
          <cell r="F1070" t="str">
            <v>ZEIST</v>
          </cell>
          <cell r="G1070" t="str">
            <v>030-6938000</v>
          </cell>
          <cell r="H1070">
            <v>3090</v>
          </cell>
          <cell r="I1070">
            <v>0</v>
          </cell>
          <cell r="J1070">
            <v>0</v>
          </cell>
          <cell r="K1070">
            <v>38718</v>
          </cell>
        </row>
        <row r="1071">
          <cell r="B1071">
            <v>8392</v>
          </cell>
          <cell r="C1071" t="str">
            <v>RTOR</v>
          </cell>
          <cell r="D1071" t="str">
            <v>NyeScagha</v>
          </cell>
          <cell r="E1071" t="str">
            <v>Stichting NyeScagha</v>
          </cell>
          <cell r="F1071" t="str">
            <v>SCHAGEN</v>
          </cell>
          <cell r="G1071" t="str">
            <v>0224-272829</v>
          </cell>
          <cell r="H1071">
            <v>3120</v>
          </cell>
          <cell r="I1071">
            <v>0</v>
          </cell>
          <cell r="J1071">
            <v>0</v>
          </cell>
          <cell r="K1071">
            <v>38718</v>
          </cell>
        </row>
        <row r="1072">
          <cell r="B1072">
            <v>8393</v>
          </cell>
          <cell r="C1072" t="str">
            <v>JFLT</v>
          </cell>
          <cell r="D1072" t="str">
            <v>De Vierstroom</v>
          </cell>
          <cell r="E1072" t="str">
            <v>De Vierstroom</v>
          </cell>
          <cell r="F1072" t="str">
            <v>GOUDA</v>
          </cell>
          <cell r="G1072" t="str">
            <v>0182-540450</v>
          </cell>
          <cell r="H1072">
            <v>3200</v>
          </cell>
          <cell r="I1072">
            <v>0</v>
          </cell>
          <cell r="J1072">
            <v>0</v>
          </cell>
          <cell r="K1072">
            <v>38718</v>
          </cell>
        </row>
        <row r="1073">
          <cell r="B1073">
            <v>8394</v>
          </cell>
          <cell r="C1073" t="str">
            <v>AHES</v>
          </cell>
          <cell r="D1073" t="str">
            <v>Zorggroep Meander</v>
          </cell>
          <cell r="E1073" t="str">
            <v>Stichting Zorggroep Meander</v>
          </cell>
          <cell r="F1073" t="str">
            <v>VEENDAM</v>
          </cell>
          <cell r="G1073" t="str">
            <v>0598-686868</v>
          </cell>
          <cell r="H1073">
            <v>3010</v>
          </cell>
          <cell r="I1073">
            <v>0</v>
          </cell>
          <cell r="J1073">
            <v>0</v>
          </cell>
          <cell r="K1073">
            <v>38718</v>
          </cell>
        </row>
        <row r="1074">
          <cell r="B1074">
            <v>8395</v>
          </cell>
          <cell r="C1074" t="str">
            <v>CBLN</v>
          </cell>
          <cell r="D1074" t="str">
            <v>Zorginstellingen Pieter van Foreest</v>
          </cell>
          <cell r="E1074" t="str">
            <v>Stichting Zorginstellingen Pieter van Foreest</v>
          </cell>
          <cell r="F1074" t="str">
            <v>DELFT</v>
          </cell>
          <cell r="G1074" t="str">
            <v>015-2152800</v>
          </cell>
          <cell r="H1074">
            <v>3190</v>
          </cell>
          <cell r="I1074">
            <v>0</v>
          </cell>
          <cell r="J1074">
            <v>0</v>
          </cell>
          <cell r="K1074">
            <v>38718</v>
          </cell>
          <cell r="L1074">
            <v>39083</v>
          </cell>
        </row>
        <row r="1075">
          <cell r="B1075">
            <v>8396</v>
          </cell>
          <cell r="C1075" t="str">
            <v>ZKAN</v>
          </cell>
          <cell r="D1075" t="str">
            <v>WoonZorg West Zeeuws-Vlaanderen</v>
          </cell>
          <cell r="E1075" t="str">
            <v>Stichting WoonZorg West Zeeuws-Vlaanderen</v>
          </cell>
          <cell r="F1075" t="str">
            <v>OOSTBURG</v>
          </cell>
          <cell r="G1075" t="str">
            <v>0117-459400</v>
          </cell>
          <cell r="H1075">
            <v>3250</v>
          </cell>
          <cell r="I1075">
            <v>0</v>
          </cell>
          <cell r="J1075">
            <v>0</v>
          </cell>
          <cell r="K1075">
            <v>38718</v>
          </cell>
        </row>
        <row r="1076">
          <cell r="B1076">
            <v>8397</v>
          </cell>
          <cell r="C1076" t="str">
            <v>EWAS</v>
          </cell>
          <cell r="D1076" t="str">
            <v>RESPECT Zorggroep Scheveningen</v>
          </cell>
          <cell r="E1076" t="str">
            <v>RESPECT Zorggroep Scheveningen</v>
          </cell>
          <cell r="F1076" t="str">
            <v>'S-GRAVENHAGE</v>
          </cell>
          <cell r="G1076" t="str">
            <v>070-3061020</v>
          </cell>
          <cell r="H1076">
            <v>3180</v>
          </cell>
          <cell r="I1076">
            <v>0</v>
          </cell>
          <cell r="J1076">
            <v>0</v>
          </cell>
          <cell r="K1076">
            <v>38718</v>
          </cell>
        </row>
        <row r="1077">
          <cell r="B1077">
            <v>8398</v>
          </cell>
          <cell r="C1077" t="str">
            <v>ZKAN</v>
          </cell>
          <cell r="D1077" t="str">
            <v>Laurens (Rotterdam)</v>
          </cell>
          <cell r="E1077" t="str">
            <v>Stichting Laurens (Rotterdam)</v>
          </cell>
          <cell r="F1077" t="str">
            <v>ROTTERDAM</v>
          </cell>
          <cell r="G1077" t="str">
            <v>010-4798798</v>
          </cell>
          <cell r="H1077">
            <v>3210</v>
          </cell>
          <cell r="I1077">
            <v>0</v>
          </cell>
          <cell r="J1077">
            <v>0</v>
          </cell>
          <cell r="K1077">
            <v>38718</v>
          </cell>
        </row>
        <row r="1078">
          <cell r="B1078">
            <v>8399</v>
          </cell>
          <cell r="C1078" t="str">
            <v>JSTR</v>
          </cell>
          <cell r="D1078" t="str">
            <v>Mari‰nstaete</v>
          </cell>
          <cell r="E1078" t="str">
            <v>Stichting Mari‰nstaete</v>
          </cell>
          <cell r="F1078" t="str">
            <v>WARMOND</v>
          </cell>
          <cell r="G1078" t="str">
            <v>071-3051999</v>
          </cell>
          <cell r="H1078">
            <v>3170</v>
          </cell>
          <cell r="I1078">
            <v>0</v>
          </cell>
          <cell r="J1078">
            <v>0</v>
          </cell>
          <cell r="K1078">
            <v>38718</v>
          </cell>
        </row>
        <row r="1079">
          <cell r="B1079">
            <v>8400</v>
          </cell>
          <cell r="C1079" t="str">
            <v>JSTR</v>
          </cell>
          <cell r="D1079" t="str">
            <v>Attent wonen welzijn zorg</v>
          </cell>
          <cell r="E1079" t="str">
            <v>Attent wonen welzijn zorg</v>
          </cell>
          <cell r="F1079" t="str">
            <v>DE STEEG</v>
          </cell>
          <cell r="G1079" t="str">
            <v>026-4974018</v>
          </cell>
          <cell r="H1079">
            <v>3070</v>
          </cell>
          <cell r="I1079">
            <v>0</v>
          </cell>
          <cell r="J1079">
            <v>0</v>
          </cell>
          <cell r="K1079">
            <v>38718</v>
          </cell>
        </row>
        <row r="1080">
          <cell r="B1080">
            <v>8401</v>
          </cell>
          <cell r="C1080" t="str">
            <v>HVEN</v>
          </cell>
          <cell r="D1080" t="str">
            <v>Zorgcirkel Waterland</v>
          </cell>
          <cell r="E1080" t="str">
            <v>Stichting Zorgcirkel Waterland</v>
          </cell>
          <cell r="F1080" t="str">
            <v>PURMEREND</v>
          </cell>
          <cell r="G1080" t="str">
            <v>0299-469500</v>
          </cell>
          <cell r="H1080">
            <v>3140</v>
          </cell>
          <cell r="I1080">
            <v>0</v>
          </cell>
          <cell r="J1080">
            <v>0</v>
          </cell>
          <cell r="K1080">
            <v>38718</v>
          </cell>
        </row>
        <row r="1081">
          <cell r="B1081">
            <v>8402</v>
          </cell>
          <cell r="C1081" t="str">
            <v>RSOS</v>
          </cell>
          <cell r="D1081" t="str">
            <v>De Hervormde Stichting Sonneburgh</v>
          </cell>
          <cell r="E1081" t="str">
            <v>De Hervormde Stichting Sonneburgh</v>
          </cell>
          <cell r="F1081" t="str">
            <v>ROTTERDAM</v>
          </cell>
          <cell r="G1081" t="str">
            <v>010-2918444</v>
          </cell>
          <cell r="H1081">
            <v>3210</v>
          </cell>
          <cell r="I1081">
            <v>0</v>
          </cell>
          <cell r="J1081">
            <v>0</v>
          </cell>
          <cell r="K1081">
            <v>38718</v>
          </cell>
        </row>
        <row r="1082">
          <cell r="B1082">
            <v>8403</v>
          </cell>
          <cell r="C1082" t="str">
            <v>CBLN</v>
          </cell>
          <cell r="D1082" t="str">
            <v>Zorg en Verpleging Goeree-Overflakkee</v>
          </cell>
          <cell r="E1082" t="str">
            <v>Stichting Zorg en Verpleging Goeree-Overflakkee</v>
          </cell>
          <cell r="F1082" t="str">
            <v>SOMMELSDIJK</v>
          </cell>
          <cell r="G1082" t="str">
            <v>0187-488200</v>
          </cell>
          <cell r="H1082">
            <v>3230</v>
          </cell>
          <cell r="I1082">
            <v>0</v>
          </cell>
          <cell r="J1082">
            <v>0</v>
          </cell>
          <cell r="K1082">
            <v>38718</v>
          </cell>
        </row>
        <row r="1083">
          <cell r="B1083">
            <v>8404</v>
          </cell>
          <cell r="C1083" t="str">
            <v>ISCS</v>
          </cell>
          <cell r="D1083" t="str">
            <v>Zonnehuisgroep Amstelland</v>
          </cell>
          <cell r="E1083" t="str">
            <v>Zonnehuisgroep Amstelland</v>
          </cell>
          <cell r="F1083" t="str">
            <v>AMSTELVEEN</v>
          </cell>
          <cell r="G1083" t="str">
            <v>020-5451717</v>
          </cell>
          <cell r="H1083">
            <v>3160</v>
          </cell>
          <cell r="I1083">
            <v>0</v>
          </cell>
          <cell r="J1083">
            <v>0</v>
          </cell>
          <cell r="K1083">
            <v>38718</v>
          </cell>
        </row>
        <row r="1084">
          <cell r="B1084">
            <v>8405</v>
          </cell>
          <cell r="C1084" t="str">
            <v>EKEP</v>
          </cell>
          <cell r="D1084" t="str">
            <v>Aveant</v>
          </cell>
          <cell r="E1084" t="str">
            <v>Stichting Aveant</v>
          </cell>
          <cell r="F1084" t="str">
            <v>UTRECHT</v>
          </cell>
          <cell r="G1084" t="str">
            <v>030-2632616</v>
          </cell>
          <cell r="H1084">
            <v>3090</v>
          </cell>
          <cell r="I1084">
            <v>0</v>
          </cell>
          <cell r="J1084">
            <v>0</v>
          </cell>
          <cell r="K1084">
            <v>38718</v>
          </cell>
        </row>
        <row r="1085">
          <cell r="B1085">
            <v>8406</v>
          </cell>
          <cell r="C1085" t="str">
            <v>CBLN</v>
          </cell>
          <cell r="D1085" t="str">
            <v>Zorg Woonzorggroep Zwijndrechtse Waard</v>
          </cell>
          <cell r="E1085" t="str">
            <v>Stichting Zorg Woonzorggroep Zwijndrechtse Waard</v>
          </cell>
          <cell r="F1085" t="str">
            <v>ZWIJNDRECHT</v>
          </cell>
          <cell r="G1085" t="str">
            <v>078-6255500</v>
          </cell>
          <cell r="H1085">
            <v>3240</v>
          </cell>
          <cell r="I1085">
            <v>0</v>
          </cell>
          <cell r="J1085">
            <v>0</v>
          </cell>
          <cell r="K1085">
            <v>38718</v>
          </cell>
        </row>
        <row r="1086">
          <cell r="B1086">
            <v>8407</v>
          </cell>
          <cell r="C1086" t="str">
            <v>AWEK</v>
          </cell>
          <cell r="D1086" t="str">
            <v>ZorgContact</v>
          </cell>
          <cell r="E1086" t="str">
            <v>Stichting ZorgContact</v>
          </cell>
          <cell r="F1086" t="str">
            <v>ZANDVOORT</v>
          </cell>
          <cell r="G1086" t="str">
            <v>023-5741500</v>
          </cell>
          <cell r="H1086">
            <v>3130</v>
          </cell>
          <cell r="I1086">
            <v>0</v>
          </cell>
          <cell r="J1086">
            <v>0</v>
          </cell>
          <cell r="K1086">
            <v>38718</v>
          </cell>
        </row>
        <row r="1087">
          <cell r="B1087">
            <v>8408</v>
          </cell>
          <cell r="C1087" t="str">
            <v>EKEP</v>
          </cell>
          <cell r="D1087" t="str">
            <v>Oosterlengte</v>
          </cell>
          <cell r="E1087" t="str">
            <v>Stichting Oosterlengte</v>
          </cell>
          <cell r="F1087" t="str">
            <v>WINSCHOTEN</v>
          </cell>
          <cell r="G1087" t="str">
            <v>0597-452800</v>
          </cell>
          <cell r="H1087">
            <v>3010</v>
          </cell>
          <cell r="I1087">
            <v>0</v>
          </cell>
          <cell r="J1087">
            <v>0</v>
          </cell>
          <cell r="K1087">
            <v>38718</v>
          </cell>
        </row>
        <row r="1088">
          <cell r="B1088">
            <v>8409</v>
          </cell>
          <cell r="C1088" t="str">
            <v>RKLR</v>
          </cell>
          <cell r="D1088" t="str">
            <v>Land van Horne, Noord-Limburg</v>
          </cell>
          <cell r="E1088" t="str">
            <v>Stichting Land van Horne, Noord-Limburg</v>
          </cell>
          <cell r="F1088" t="str">
            <v>WEERT</v>
          </cell>
          <cell r="G1088" t="str">
            <v>0495-456491</v>
          </cell>
          <cell r="H1088">
            <v>3300</v>
          </cell>
          <cell r="I1088">
            <v>0</v>
          </cell>
          <cell r="J1088">
            <v>0</v>
          </cell>
          <cell r="K1088">
            <v>38718</v>
          </cell>
        </row>
        <row r="1089">
          <cell r="B1089">
            <v>8410</v>
          </cell>
          <cell r="C1089" t="str">
            <v>AWEK</v>
          </cell>
          <cell r="D1089" t="str">
            <v>Catharina</v>
          </cell>
          <cell r="E1089" t="str">
            <v>Stichting Catharina</v>
          </cell>
          <cell r="F1089" t="str">
            <v>ARNHEM</v>
          </cell>
          <cell r="G1089" t="str">
            <v>026-3549499</v>
          </cell>
          <cell r="H1089">
            <v>3070</v>
          </cell>
          <cell r="I1089">
            <v>0</v>
          </cell>
          <cell r="J1089">
            <v>0</v>
          </cell>
          <cell r="K1089">
            <v>38718</v>
          </cell>
        </row>
        <row r="1090">
          <cell r="B1090">
            <v>8411</v>
          </cell>
          <cell r="C1090" t="str">
            <v>RKLR</v>
          </cell>
          <cell r="D1090" t="str">
            <v>Stichting HOZO</v>
          </cell>
          <cell r="E1090" t="str">
            <v>Stichting Hillegomse Organisaties voor Zorgverlening aan Ouderen (HOZO)</v>
          </cell>
          <cell r="F1090" t="str">
            <v>HILLEGOM</v>
          </cell>
          <cell r="G1090" t="str">
            <v>0252-576500</v>
          </cell>
          <cell r="H1090">
            <v>3170</v>
          </cell>
          <cell r="I1090">
            <v>0</v>
          </cell>
          <cell r="J1090">
            <v>0</v>
          </cell>
          <cell r="K1090">
            <v>38718</v>
          </cell>
        </row>
        <row r="1091">
          <cell r="B1091">
            <v>8412</v>
          </cell>
          <cell r="C1091" t="str">
            <v>ZKAN</v>
          </cell>
          <cell r="D1091" t="str">
            <v>de Riethorst Stromenland</v>
          </cell>
          <cell r="E1091" t="str">
            <v>Stichting de Riethorst Stromenland</v>
          </cell>
          <cell r="F1091" t="str">
            <v>RAAMSDONKSVEER</v>
          </cell>
          <cell r="G1091" t="str">
            <v>0162-582050</v>
          </cell>
          <cell r="H1091">
            <v>3260</v>
          </cell>
          <cell r="I1091">
            <v>0</v>
          </cell>
          <cell r="J1091">
            <v>0</v>
          </cell>
          <cell r="K1091">
            <v>38718</v>
          </cell>
        </row>
        <row r="1092">
          <cell r="B1092">
            <v>8413</v>
          </cell>
          <cell r="C1092" t="str">
            <v>RTOR</v>
          </cell>
          <cell r="D1092" t="str">
            <v>Zorggroep Oude en Nieuwe Land</v>
          </cell>
          <cell r="E1092" t="str">
            <v>Stichting Zorggroep Oude en Nieuwe Land</v>
          </cell>
          <cell r="F1092" t="str">
            <v>EMMELOORD</v>
          </cell>
          <cell r="G1092" t="str">
            <v>0527-689400</v>
          </cell>
          <cell r="H1092">
            <v>3100</v>
          </cell>
          <cell r="I1092">
            <v>0</v>
          </cell>
          <cell r="J1092">
            <v>0</v>
          </cell>
          <cell r="K1092">
            <v>38718</v>
          </cell>
        </row>
        <row r="1093">
          <cell r="B1093">
            <v>8414</v>
          </cell>
          <cell r="C1093" t="str">
            <v>RTOR</v>
          </cell>
          <cell r="D1093" t="str">
            <v>Zwerfjongeren Limburg</v>
          </cell>
          <cell r="E1093" t="str">
            <v>Stichting Zwerfjongeren Limburg</v>
          </cell>
          <cell r="F1093" t="str">
            <v>HEERLEN</v>
          </cell>
          <cell r="G1093" t="str">
            <v>046-4397047</v>
          </cell>
          <cell r="H1093">
            <v>3310</v>
          </cell>
          <cell r="I1093">
            <v>0</v>
          </cell>
          <cell r="J1093">
            <v>0</v>
          </cell>
          <cell r="K1093">
            <v>38718</v>
          </cell>
        </row>
        <row r="1094">
          <cell r="B1094">
            <v>8415</v>
          </cell>
          <cell r="C1094" t="str">
            <v>AWEK</v>
          </cell>
          <cell r="D1094" t="str">
            <v>Opella voor wonen, zorg en welzijn</v>
          </cell>
          <cell r="E1094" t="str">
            <v>Opella, protestants-christelijke stichting voor wonen, zorg en welzijn</v>
          </cell>
          <cell r="F1094" t="str">
            <v>BENNEKOM</v>
          </cell>
          <cell r="G1094" t="str">
            <v>0318-492111</v>
          </cell>
          <cell r="H1094">
            <v>3070</v>
          </cell>
          <cell r="I1094">
            <v>0</v>
          </cell>
          <cell r="J1094">
            <v>0</v>
          </cell>
          <cell r="K1094">
            <v>38718</v>
          </cell>
          <cell r="L1094">
            <v>39083</v>
          </cell>
        </row>
        <row r="1095">
          <cell r="B1095">
            <v>8416</v>
          </cell>
          <cell r="C1095" t="str">
            <v>JFLT</v>
          </cell>
          <cell r="D1095" t="str">
            <v>Zorggroep Noord-Limburg</v>
          </cell>
          <cell r="E1095" t="str">
            <v>Zorggroep Noord-Limburg</v>
          </cell>
          <cell r="F1095" t="str">
            <v>VENLO</v>
          </cell>
          <cell r="G1095" t="str">
            <v>077-3559555</v>
          </cell>
          <cell r="H1095">
            <v>3300</v>
          </cell>
          <cell r="I1095">
            <v>0</v>
          </cell>
          <cell r="J1095">
            <v>0</v>
          </cell>
          <cell r="K1095">
            <v>38718</v>
          </cell>
        </row>
        <row r="1096">
          <cell r="B1096">
            <v>8417</v>
          </cell>
          <cell r="C1096" t="str">
            <v>GKOK</v>
          </cell>
          <cell r="D1096" t="str">
            <v>Sensire / Thuiszorg Groningen</v>
          </cell>
          <cell r="E1096" t="str">
            <v>Stichting Sensire / Thuiszorg Groningen</v>
          </cell>
          <cell r="F1096" t="str">
            <v>GRONINGEN</v>
          </cell>
          <cell r="G1096" t="str">
            <v>050-5241765</v>
          </cell>
          <cell r="H1096">
            <v>3010</v>
          </cell>
          <cell r="I1096">
            <v>0</v>
          </cell>
          <cell r="J1096">
            <v>0</v>
          </cell>
          <cell r="K1096">
            <v>38718</v>
          </cell>
        </row>
        <row r="1097">
          <cell r="B1097">
            <v>8418</v>
          </cell>
          <cell r="C1097" t="str">
            <v>NBON</v>
          </cell>
          <cell r="D1097" t="str">
            <v>Cardia</v>
          </cell>
          <cell r="E1097" t="str">
            <v>Stichting Cardia</v>
          </cell>
          <cell r="F1097" t="str">
            <v>'S-GRAVENHAGE</v>
          </cell>
          <cell r="G1097" t="str">
            <v>070-8909100</v>
          </cell>
          <cell r="H1097">
            <v>3180</v>
          </cell>
          <cell r="I1097">
            <v>0</v>
          </cell>
          <cell r="J1097">
            <v>0</v>
          </cell>
          <cell r="K1097">
            <v>38718</v>
          </cell>
        </row>
        <row r="1098">
          <cell r="B1098">
            <v>8419</v>
          </cell>
          <cell r="C1098" t="str">
            <v>PERP</v>
          </cell>
          <cell r="D1098" t="str">
            <v>ZuidOostZorg, Friesland</v>
          </cell>
          <cell r="E1098" t="str">
            <v>Stichting ZuidOostZorg, Friesland</v>
          </cell>
          <cell r="F1098" t="str">
            <v>DRACHTEN</v>
          </cell>
          <cell r="G1098" t="str">
            <v>0512-571800</v>
          </cell>
          <cell r="H1098">
            <v>3020</v>
          </cell>
          <cell r="I1098">
            <v>0</v>
          </cell>
          <cell r="J1098">
            <v>0</v>
          </cell>
          <cell r="K1098">
            <v>38718</v>
          </cell>
        </row>
        <row r="1099">
          <cell r="B1099">
            <v>8420</v>
          </cell>
          <cell r="C1099" t="str">
            <v>LDYK</v>
          </cell>
          <cell r="D1099" t="str">
            <v>Cordaan, regio Zuid</v>
          </cell>
          <cell r="E1099" t="str">
            <v>Cordaan, regio Zuid</v>
          </cell>
          <cell r="F1099" t="str">
            <v>AMSTERDAM</v>
          </cell>
          <cell r="G1099" t="str">
            <v>020-4356300</v>
          </cell>
          <cell r="H1099">
            <v>3150</v>
          </cell>
          <cell r="I1099">
            <v>0</v>
          </cell>
          <cell r="J1099">
            <v>0</v>
          </cell>
          <cell r="K1099">
            <v>38718</v>
          </cell>
        </row>
        <row r="1100">
          <cell r="B1100">
            <v>8421</v>
          </cell>
          <cell r="C1100" t="str">
            <v>LDYK</v>
          </cell>
          <cell r="D1100" t="str">
            <v>Cordaan, regio Oost</v>
          </cell>
          <cell r="E1100" t="str">
            <v>Cordaan, regio Oost</v>
          </cell>
          <cell r="F1100" t="str">
            <v>AMSTERDAM</v>
          </cell>
          <cell r="G1100" t="str">
            <v>020-4356300</v>
          </cell>
          <cell r="H1100">
            <v>3150</v>
          </cell>
          <cell r="I1100">
            <v>0</v>
          </cell>
          <cell r="J1100">
            <v>0</v>
          </cell>
          <cell r="K1100">
            <v>38718</v>
          </cell>
        </row>
        <row r="1101">
          <cell r="B1101">
            <v>8422</v>
          </cell>
          <cell r="C1101" t="str">
            <v>LDYK</v>
          </cell>
          <cell r="D1101" t="str">
            <v>Cordaan regio Zuid-Oost</v>
          </cell>
          <cell r="E1101" t="str">
            <v>Cordaan regio Zuid-Oost</v>
          </cell>
          <cell r="F1101" t="str">
            <v>AMSTERDAM ZUIDOOST</v>
          </cell>
          <cell r="G1101" t="str">
            <v>020-4356300</v>
          </cell>
          <cell r="H1101">
            <v>3150</v>
          </cell>
          <cell r="I1101">
            <v>0</v>
          </cell>
          <cell r="J1101">
            <v>0</v>
          </cell>
          <cell r="K1101">
            <v>38718</v>
          </cell>
        </row>
        <row r="1102">
          <cell r="B1102">
            <v>8423</v>
          </cell>
          <cell r="C1102" t="str">
            <v>LDYK</v>
          </cell>
          <cell r="D1102" t="str">
            <v>Cordaan, regio Parkstad</v>
          </cell>
          <cell r="E1102" t="str">
            <v>Cordaan, regio Parkstad</v>
          </cell>
          <cell r="F1102" t="str">
            <v>AMSTERDAM</v>
          </cell>
          <cell r="G1102" t="str">
            <v>020-4356300</v>
          </cell>
          <cell r="H1102">
            <v>3150</v>
          </cell>
          <cell r="I1102">
            <v>0</v>
          </cell>
          <cell r="J1102">
            <v>0</v>
          </cell>
          <cell r="K1102">
            <v>38718</v>
          </cell>
        </row>
        <row r="1103">
          <cell r="B1103">
            <v>8424</v>
          </cell>
          <cell r="C1103" t="str">
            <v>LDYK</v>
          </cell>
          <cell r="D1103" t="str">
            <v>Cordaan, regio West</v>
          </cell>
          <cell r="E1103" t="str">
            <v>Cordaan, regio West</v>
          </cell>
          <cell r="F1103" t="str">
            <v>AMSTERDAM</v>
          </cell>
          <cell r="G1103" t="str">
            <v>020-4356300</v>
          </cell>
          <cell r="H1103">
            <v>3150</v>
          </cell>
          <cell r="I1103">
            <v>0</v>
          </cell>
          <cell r="J1103">
            <v>0</v>
          </cell>
          <cell r="K1103">
            <v>38718</v>
          </cell>
        </row>
        <row r="1104">
          <cell r="B1104">
            <v>8425</v>
          </cell>
          <cell r="C1104" t="str">
            <v>LDYK</v>
          </cell>
          <cell r="D1104" t="str">
            <v>Cordaan, regio Diemen</v>
          </cell>
          <cell r="E1104" t="str">
            <v>Cordaan, regio Diemen</v>
          </cell>
          <cell r="F1104" t="str">
            <v>DIEMEN</v>
          </cell>
          <cell r="G1104" t="str">
            <v>020-4356300</v>
          </cell>
          <cell r="H1104">
            <v>3150</v>
          </cell>
          <cell r="I1104">
            <v>0</v>
          </cell>
          <cell r="J1104">
            <v>0</v>
          </cell>
          <cell r="K1104">
            <v>38718</v>
          </cell>
        </row>
        <row r="1105">
          <cell r="B1105">
            <v>8426</v>
          </cell>
          <cell r="C1105" t="str">
            <v>LDYK</v>
          </cell>
          <cell r="D1105" t="str">
            <v>Cordaan, regio Stad en Land</v>
          </cell>
          <cell r="E1105" t="str">
            <v>Cordaan, regio Stad en Land</v>
          </cell>
          <cell r="F1105" t="str">
            <v>HUIZEN</v>
          </cell>
          <cell r="G1105" t="str">
            <v>020-4356300</v>
          </cell>
          <cell r="H1105">
            <v>3150</v>
          </cell>
          <cell r="I1105">
            <v>0</v>
          </cell>
          <cell r="J1105">
            <v>0</v>
          </cell>
          <cell r="K1105">
            <v>38718</v>
          </cell>
        </row>
        <row r="1106">
          <cell r="B1106">
            <v>8427</v>
          </cell>
          <cell r="C1106" t="str">
            <v>CWIT</v>
          </cell>
          <cell r="D1106" t="str">
            <v>Partners in de Zorg (ViVa)</v>
          </cell>
          <cell r="E1106" t="str">
            <v>Stichting Partners in de Zorg (ViVa! Zorggroep)</v>
          </cell>
          <cell r="F1106" t="str">
            <v>BEVERWIJK</v>
          </cell>
          <cell r="G1106" t="str">
            <v>0251-283434</v>
          </cell>
          <cell r="H1106">
            <v>3130</v>
          </cell>
          <cell r="I1106">
            <v>0</v>
          </cell>
          <cell r="J1106">
            <v>0</v>
          </cell>
          <cell r="K1106">
            <v>38718</v>
          </cell>
        </row>
        <row r="1107">
          <cell r="B1107">
            <v>8428</v>
          </cell>
          <cell r="C1107" t="str">
            <v>EWAS</v>
          </cell>
          <cell r="D1107" t="str">
            <v>Land van Horne, Zuidoost-Brabant</v>
          </cell>
          <cell r="E1107" t="str">
            <v>Stichting Land van Horne, Zuidoost-Brabant</v>
          </cell>
          <cell r="F1107" t="str">
            <v>WEERT</v>
          </cell>
          <cell r="G1107" t="str">
            <v>0495-456491</v>
          </cell>
          <cell r="H1107">
            <v>3290</v>
          </cell>
          <cell r="I1107">
            <v>0</v>
          </cell>
          <cell r="J1107">
            <v>0</v>
          </cell>
          <cell r="K1107">
            <v>38718</v>
          </cell>
        </row>
        <row r="1108">
          <cell r="B1108">
            <v>8429</v>
          </cell>
          <cell r="C1108" t="str">
            <v>JFLT</v>
          </cell>
          <cell r="D1108" t="str">
            <v>Zorggroep Drenthe (vh SZD'94)</v>
          </cell>
          <cell r="E1108" t="str">
            <v>Zorggroep Drenthe (vh SZD'94)</v>
          </cell>
          <cell r="F1108" t="str">
            <v>ASSEN</v>
          </cell>
          <cell r="G1108" t="str">
            <v>0592-331232</v>
          </cell>
          <cell r="H1108">
            <v>3030</v>
          </cell>
          <cell r="I1108">
            <v>0</v>
          </cell>
          <cell r="J1108">
            <v>0</v>
          </cell>
          <cell r="K1108">
            <v>38718</v>
          </cell>
        </row>
        <row r="1109">
          <cell r="B1109">
            <v>8430</v>
          </cell>
          <cell r="C1109" t="str">
            <v>RTOR</v>
          </cell>
          <cell r="D1109" t="str">
            <v>Zorgverlening Het Baken</v>
          </cell>
          <cell r="E1109" t="str">
            <v>Stichting Zorgverlening Het Baken</v>
          </cell>
          <cell r="F1109" t="str">
            <v>ELBURG</v>
          </cell>
          <cell r="G1109" t="str">
            <v>0525-680402</v>
          </cell>
          <cell r="H1109">
            <v>3040</v>
          </cell>
          <cell r="I1109">
            <v>0</v>
          </cell>
          <cell r="J1109">
            <v>0</v>
          </cell>
          <cell r="K1109">
            <v>38718</v>
          </cell>
        </row>
        <row r="1110">
          <cell r="B1110">
            <v>8431</v>
          </cell>
          <cell r="C1110" t="str">
            <v>ISCS</v>
          </cell>
          <cell r="D1110" t="str">
            <v>Zorggroep Laak &amp; Eemhoven</v>
          </cell>
          <cell r="E1110" t="str">
            <v>Stichting Zorggroep Laak &amp; Eemhoven</v>
          </cell>
          <cell r="F1110" t="str">
            <v>AMERSFOORT</v>
          </cell>
          <cell r="G1110" t="str">
            <v>033-4763761</v>
          </cell>
          <cell r="H1110">
            <v>3090</v>
          </cell>
          <cell r="I1110">
            <v>0</v>
          </cell>
          <cell r="J1110">
            <v>0</v>
          </cell>
          <cell r="K1110">
            <v>38718</v>
          </cell>
        </row>
        <row r="1111">
          <cell r="B1111">
            <v>3046</v>
          </cell>
          <cell r="C1111" t="str">
            <v>RESS</v>
          </cell>
          <cell r="D1111" t="str">
            <v>Centrum van Gurchom &amp; Partners, regio Zeeland</v>
          </cell>
          <cell r="E1111" t="str">
            <v>Psychologisch Expertise Centrum van Gurchom &amp; Partners B.V.</v>
          </cell>
          <cell r="F1111" t="str">
            <v>MIDDELBURG</v>
          </cell>
          <cell r="G1111" t="str">
            <v>076-5426951</v>
          </cell>
          <cell r="H1111">
            <v>3250</v>
          </cell>
          <cell r="I1111">
            <v>0</v>
          </cell>
          <cell r="J1111">
            <v>0</v>
          </cell>
          <cell r="K1111">
            <v>38353</v>
          </cell>
        </row>
        <row r="1112">
          <cell r="B1112">
            <v>8432</v>
          </cell>
          <cell r="C1112" t="str">
            <v>AWEK</v>
          </cell>
          <cell r="D1112" t="str">
            <v>Curamus</v>
          </cell>
          <cell r="E1112" t="str">
            <v>Stichting Curamus</v>
          </cell>
          <cell r="F1112" t="str">
            <v>HULST</v>
          </cell>
          <cell r="G1112" t="str">
            <v>0114-381381</v>
          </cell>
          <cell r="H1112">
            <v>3250</v>
          </cell>
          <cell r="I1112">
            <v>0</v>
          </cell>
          <cell r="J1112">
            <v>0</v>
          </cell>
          <cell r="K1112">
            <v>38718</v>
          </cell>
        </row>
        <row r="1113">
          <cell r="B1113">
            <v>8433</v>
          </cell>
          <cell r="C1113" t="str">
            <v>EWAS</v>
          </cell>
          <cell r="D1113" t="str">
            <v>Kruiswerk West-Veluwe</v>
          </cell>
          <cell r="E1113" t="str">
            <v>Stichting Philadelphia Thuiszorg en Service Kruiswerk West-Veluwe</v>
          </cell>
          <cell r="F1113" t="str">
            <v>EDE GLD</v>
          </cell>
          <cell r="G1113" t="str">
            <v>0318-687333</v>
          </cell>
          <cell r="H1113">
            <v>3070</v>
          </cell>
          <cell r="I1113">
            <v>0</v>
          </cell>
          <cell r="J1113">
            <v>0</v>
          </cell>
          <cell r="K1113">
            <v>38718</v>
          </cell>
        </row>
        <row r="1114">
          <cell r="B1114">
            <v>8434</v>
          </cell>
          <cell r="C1114" t="str">
            <v>GKOK</v>
          </cell>
          <cell r="D1114" t="str">
            <v>Vivent</v>
          </cell>
          <cell r="E1114" t="str">
            <v>Stichting Vivent</v>
          </cell>
          <cell r="F1114" t="str">
            <v>'S-HERTOGENBOSCH</v>
          </cell>
          <cell r="G1114" t="str">
            <v>073-6814814</v>
          </cell>
          <cell r="H1114">
            <v>3280</v>
          </cell>
          <cell r="I1114">
            <v>0</v>
          </cell>
          <cell r="J1114">
            <v>0</v>
          </cell>
          <cell r="K1114">
            <v>38718</v>
          </cell>
          <cell r="L1114">
            <v>39083</v>
          </cell>
        </row>
        <row r="1115">
          <cell r="B1115">
            <v>8435</v>
          </cell>
          <cell r="C1115" t="str">
            <v>PHEN</v>
          </cell>
          <cell r="D1115" t="str">
            <v>Rijnheuvel</v>
          </cell>
          <cell r="E1115" t="str">
            <v>Stichting Rijnheuvel</v>
          </cell>
          <cell r="F1115" t="str">
            <v>WIJK BIJ DUURSTEDE</v>
          </cell>
          <cell r="G1115" t="str">
            <v>0343-571714</v>
          </cell>
          <cell r="H1115">
            <v>3090</v>
          </cell>
          <cell r="I1115">
            <v>0</v>
          </cell>
          <cell r="J1115">
            <v>0</v>
          </cell>
          <cell r="K1115">
            <v>38718</v>
          </cell>
        </row>
        <row r="1116">
          <cell r="B1116">
            <v>8436</v>
          </cell>
          <cell r="C1116" t="str">
            <v>AWEK</v>
          </cell>
          <cell r="D1116" t="str">
            <v>Zorgpalet Gooi en Vecht</v>
          </cell>
          <cell r="E1116" t="str">
            <v>Stichting Zorgpalet Gooi en Vecht</v>
          </cell>
          <cell r="F1116" t="str">
            <v>HUIZEN</v>
          </cell>
          <cell r="G1116" t="str">
            <v>035-5256044</v>
          </cell>
          <cell r="H1116">
            <v>3110</v>
          </cell>
          <cell r="I1116">
            <v>0</v>
          </cell>
          <cell r="J1116">
            <v>0</v>
          </cell>
          <cell r="K1116">
            <v>38718</v>
          </cell>
        </row>
        <row r="1117">
          <cell r="B1117">
            <v>8437</v>
          </cell>
          <cell r="C1117" t="str">
            <v>MSTN</v>
          </cell>
          <cell r="D1117" t="str">
            <v>VGG Wijchen en Nijmegen</v>
          </cell>
          <cell r="E1117" t="str">
            <v>VGG Wijchen en Nijmegen</v>
          </cell>
          <cell r="F1117" t="str">
            <v>WIJCHEN</v>
          </cell>
          <cell r="G1117" t="str">
            <v>024-6420212</v>
          </cell>
          <cell r="H1117">
            <v>3080</v>
          </cell>
          <cell r="I1117">
            <v>0</v>
          </cell>
          <cell r="J1117">
            <v>0</v>
          </cell>
          <cell r="K1117">
            <v>38718</v>
          </cell>
        </row>
        <row r="1118">
          <cell r="B1118">
            <v>8438</v>
          </cell>
          <cell r="C1118" t="str">
            <v>ZKAN</v>
          </cell>
          <cell r="D1118" t="str">
            <v>Psychotherapiepraktijk Eindhoven Centrum</v>
          </cell>
          <cell r="E1118" t="str">
            <v>Psychotherapiepraktijk Eindhoven Centrum</v>
          </cell>
          <cell r="F1118" t="str">
            <v>EINDHOVEN</v>
          </cell>
          <cell r="G1118" t="str">
            <v>040-2463325</v>
          </cell>
          <cell r="H1118">
            <v>3290</v>
          </cell>
          <cell r="I1118">
            <v>0</v>
          </cell>
          <cell r="J1118">
            <v>0</v>
          </cell>
          <cell r="K1118">
            <v>38718</v>
          </cell>
        </row>
        <row r="1119">
          <cell r="B1119">
            <v>8439</v>
          </cell>
          <cell r="C1119" t="str">
            <v>NBON</v>
          </cell>
          <cell r="D1119" t="str">
            <v>120/706 Arcuris, regio Zuid</v>
          </cell>
          <cell r="E1119" t="str">
            <v>Stichting Arcuris, regio Zuid</v>
          </cell>
          <cell r="F1119" t="str">
            <v>NIJMEGEN</v>
          </cell>
          <cell r="G1119" t="str">
            <v>055-2011107</v>
          </cell>
          <cell r="H1119">
            <v>3080</v>
          </cell>
          <cell r="I1119">
            <v>0</v>
          </cell>
          <cell r="J1119">
            <v>0</v>
          </cell>
          <cell r="K1119">
            <v>38718</v>
          </cell>
        </row>
        <row r="1120">
          <cell r="B1120">
            <v>8440</v>
          </cell>
          <cell r="C1120" t="str">
            <v>JFLT</v>
          </cell>
          <cell r="D1120" t="str">
            <v>Activisie 'de Terp'</v>
          </cell>
          <cell r="E1120" t="str">
            <v>Activisie B.V.</v>
          </cell>
          <cell r="F1120" t="str">
            <v>GOUDA</v>
          </cell>
          <cell r="H1120">
            <v>3200</v>
          </cell>
          <cell r="I1120">
            <v>0</v>
          </cell>
          <cell r="J1120">
            <v>0</v>
          </cell>
          <cell r="K1120">
            <v>38718</v>
          </cell>
        </row>
        <row r="1121">
          <cell r="B1121">
            <v>8441</v>
          </cell>
          <cell r="C1121" t="str">
            <v>JFLT</v>
          </cell>
          <cell r="D1121" t="str">
            <v>RST Zorgverleners Waardenland</v>
          </cell>
          <cell r="E1121" t="str">
            <v>RST Zorgverleners Waardenland</v>
          </cell>
          <cell r="F1121" t="str">
            <v>OUD ALBLAS</v>
          </cell>
          <cell r="G1121" t="str">
            <v>0342-422324</v>
          </cell>
          <cell r="H1121">
            <v>3240</v>
          </cell>
          <cell r="I1121">
            <v>0</v>
          </cell>
          <cell r="J1121">
            <v>0</v>
          </cell>
          <cell r="K1121">
            <v>38718</v>
          </cell>
        </row>
        <row r="1122">
          <cell r="B1122">
            <v>8442</v>
          </cell>
          <cell r="C1122" t="str">
            <v>CCEN</v>
          </cell>
          <cell r="D1122" t="str">
            <v>Rubicon jeugdzorg</v>
          </cell>
          <cell r="E1122" t="str">
            <v>Stichting Rubicon jeugdzorg</v>
          </cell>
          <cell r="F1122" t="str">
            <v>HORN</v>
          </cell>
          <cell r="G1122" t="str">
            <v>0475-588400</v>
          </cell>
          <cell r="H1122">
            <v>3300</v>
          </cell>
          <cell r="I1122">
            <v>0</v>
          </cell>
          <cell r="J1122">
            <v>0</v>
          </cell>
          <cell r="K1122">
            <v>38718</v>
          </cell>
        </row>
        <row r="1123">
          <cell r="B1123">
            <v>8443</v>
          </cell>
          <cell r="C1123" t="str">
            <v>EKEP</v>
          </cell>
          <cell r="D1123" t="str">
            <v>120/1902 *Wonen en Psychiatrie</v>
          </cell>
          <cell r="E1123" t="str">
            <v>Stichting Wonen en Psychiatrie</v>
          </cell>
          <cell r="F1123" t="str">
            <v>TERNEUZEN</v>
          </cell>
          <cell r="H1123">
            <v>3250</v>
          </cell>
          <cell r="I1123">
            <v>0</v>
          </cell>
          <cell r="J1123">
            <v>0</v>
          </cell>
          <cell r="K1123">
            <v>38718</v>
          </cell>
        </row>
        <row r="1124">
          <cell r="B1124">
            <v>8444</v>
          </cell>
          <cell r="C1124" t="str">
            <v>ISCS</v>
          </cell>
          <cell r="D1124" t="str">
            <v>Zorgbureau Stip</v>
          </cell>
          <cell r="E1124" t="str">
            <v>Zorgbureau Stip B.V.</v>
          </cell>
          <cell r="F1124" t="str">
            <v>WOUWSE PLANTAGE</v>
          </cell>
          <cell r="G1124" t="str">
            <v>0165-346470</v>
          </cell>
          <cell r="H1124">
            <v>3260</v>
          </cell>
          <cell r="I1124">
            <v>0</v>
          </cell>
          <cell r="J1124">
            <v>0</v>
          </cell>
          <cell r="K1124">
            <v>38718</v>
          </cell>
        </row>
        <row r="1125">
          <cell r="B1125">
            <v>8446</v>
          </cell>
          <cell r="C1125" t="str">
            <v>LDYK</v>
          </cell>
          <cell r="D1125" t="str">
            <v>HSK Zwolle</v>
          </cell>
          <cell r="E1125" t="str">
            <v>HSK Zwolle</v>
          </cell>
          <cell r="F1125" t="str">
            <v>ZWOLLE</v>
          </cell>
          <cell r="G1125" t="str">
            <v>026-3687711</v>
          </cell>
          <cell r="H1125">
            <v>3040</v>
          </cell>
          <cell r="I1125">
            <v>0</v>
          </cell>
          <cell r="J1125">
            <v>0</v>
          </cell>
          <cell r="K1125">
            <v>38718</v>
          </cell>
        </row>
        <row r="1126">
          <cell r="B1126">
            <v>8447</v>
          </cell>
          <cell r="C1126" t="str">
            <v>LDYK</v>
          </cell>
          <cell r="D1126" t="str">
            <v>HSK Eindhoven</v>
          </cell>
          <cell r="E1126" t="str">
            <v>HSK Eindhoven</v>
          </cell>
          <cell r="F1126" t="str">
            <v>EINDHOVEN</v>
          </cell>
          <cell r="G1126" t="str">
            <v>026-3687711</v>
          </cell>
          <cell r="H1126">
            <v>3290</v>
          </cell>
          <cell r="I1126">
            <v>0</v>
          </cell>
          <cell r="J1126">
            <v>0</v>
          </cell>
          <cell r="K1126">
            <v>38718</v>
          </cell>
        </row>
        <row r="1127">
          <cell r="B1127">
            <v>8448</v>
          </cell>
          <cell r="C1127" t="str">
            <v>LDYK</v>
          </cell>
          <cell r="D1127" t="str">
            <v>HSK Groningen</v>
          </cell>
          <cell r="E1127" t="str">
            <v>HSK Groningen</v>
          </cell>
          <cell r="F1127" t="str">
            <v>GRONINGEN</v>
          </cell>
          <cell r="G1127" t="str">
            <v>026-3687711</v>
          </cell>
          <cell r="H1127">
            <v>3010</v>
          </cell>
          <cell r="I1127">
            <v>0</v>
          </cell>
          <cell r="J1127">
            <v>0</v>
          </cell>
          <cell r="K1127">
            <v>38718</v>
          </cell>
        </row>
        <row r="1128">
          <cell r="B1128">
            <v>8449</v>
          </cell>
          <cell r="C1128" t="str">
            <v>LDYK</v>
          </cell>
          <cell r="D1128" t="str">
            <v>HSK Delft</v>
          </cell>
          <cell r="E1128" t="str">
            <v>HSK Delft</v>
          </cell>
          <cell r="F1128" t="str">
            <v>DELFT</v>
          </cell>
          <cell r="G1128" t="str">
            <v>026-3687711</v>
          </cell>
          <cell r="H1128">
            <v>3190</v>
          </cell>
          <cell r="I1128">
            <v>0</v>
          </cell>
          <cell r="J1128">
            <v>0</v>
          </cell>
          <cell r="K1128">
            <v>38718</v>
          </cell>
        </row>
        <row r="1129">
          <cell r="B1129">
            <v>8450</v>
          </cell>
          <cell r="C1129" t="str">
            <v>HVEN</v>
          </cell>
          <cell r="D1129" t="str">
            <v>Syncope</v>
          </cell>
          <cell r="E1129" t="str">
            <v>Syncope</v>
          </cell>
          <cell r="F1129" t="str">
            <v>WINSCHOTEN</v>
          </cell>
          <cell r="G1129" t="str">
            <v>0597-435903</v>
          </cell>
          <cell r="H1129">
            <v>3010</v>
          </cell>
          <cell r="I1129">
            <v>0</v>
          </cell>
          <cell r="J1129">
            <v>0</v>
          </cell>
          <cell r="K1129">
            <v>38718</v>
          </cell>
        </row>
        <row r="1130">
          <cell r="B1130">
            <v>8451</v>
          </cell>
          <cell r="C1130" t="str">
            <v>GKOK</v>
          </cell>
          <cell r="D1130" t="str">
            <v>RST Zorgverleners Nunspeet</v>
          </cell>
          <cell r="E1130" t="str">
            <v>Stichting RST Zorgverleners Nunspeet</v>
          </cell>
          <cell r="F1130" t="str">
            <v>NUNSPEET</v>
          </cell>
          <cell r="G1130" t="str">
            <v>0342-422324</v>
          </cell>
          <cell r="H1130">
            <v>3040</v>
          </cell>
          <cell r="I1130">
            <v>0</v>
          </cell>
          <cell r="J1130">
            <v>0</v>
          </cell>
          <cell r="K1130">
            <v>38718</v>
          </cell>
        </row>
        <row r="1131">
          <cell r="B1131">
            <v>8452</v>
          </cell>
          <cell r="C1131" t="str">
            <v>NBON</v>
          </cell>
          <cell r="D1131" t="str">
            <v>120/708 Arcuris, regio Noord</v>
          </cell>
          <cell r="E1131" t="str">
            <v>Arcuris, regio Noord</v>
          </cell>
          <cell r="F1131" t="str">
            <v>DEVENTER</v>
          </cell>
          <cell r="H1131">
            <v>3061</v>
          </cell>
          <cell r="I1131">
            <v>0</v>
          </cell>
          <cell r="J1131">
            <v>0</v>
          </cell>
          <cell r="K1131">
            <v>38718</v>
          </cell>
        </row>
        <row r="1132">
          <cell r="B1132">
            <v>8453</v>
          </cell>
          <cell r="C1132" t="str">
            <v>JFLT</v>
          </cell>
          <cell r="D1132" t="str">
            <v>Tender</v>
          </cell>
          <cell r="E1132" t="str">
            <v>Stichting Tender</v>
          </cell>
          <cell r="F1132" t="str">
            <v>BREDA</v>
          </cell>
          <cell r="G1132" t="str">
            <v>076-5256444</v>
          </cell>
          <cell r="H1132">
            <v>3260</v>
          </cell>
          <cell r="I1132">
            <v>0</v>
          </cell>
          <cell r="J1132">
            <v>0</v>
          </cell>
          <cell r="K1132">
            <v>38718</v>
          </cell>
        </row>
        <row r="1133">
          <cell r="B1133">
            <v>8454</v>
          </cell>
          <cell r="C1133" t="str">
            <v>FPOL</v>
          </cell>
          <cell r="D1133" t="str">
            <v>Hendriks &amp; Roosenboom</v>
          </cell>
          <cell r="E1133" t="str">
            <v>Hendriks &amp; Roosenboom B.V.</v>
          </cell>
          <cell r="F1133" t="str">
            <v>ARNHEM</v>
          </cell>
          <cell r="G1133" t="str">
            <v>026-3639676</v>
          </cell>
          <cell r="H1133">
            <v>3070</v>
          </cell>
          <cell r="I1133">
            <v>0</v>
          </cell>
          <cell r="J1133">
            <v>0</v>
          </cell>
          <cell r="K1133">
            <v>38718</v>
          </cell>
        </row>
        <row r="1134">
          <cell r="B1134">
            <v>8455</v>
          </cell>
          <cell r="C1134" t="str">
            <v>MNIS</v>
          </cell>
          <cell r="D1134" t="str">
            <v>Interapy Nederland</v>
          </cell>
          <cell r="E1134" t="str">
            <v>Interapy Nederland B.V.</v>
          </cell>
          <cell r="F1134" t="str">
            <v>AMSTERDAM</v>
          </cell>
          <cell r="G1134" t="str">
            <v>020-7988300</v>
          </cell>
          <cell r="H1134">
            <v>3150</v>
          </cell>
          <cell r="I1134">
            <v>0</v>
          </cell>
          <cell r="J1134">
            <v>0</v>
          </cell>
          <cell r="K1134">
            <v>38718</v>
          </cell>
        </row>
        <row r="1135">
          <cell r="B1135">
            <v>8456</v>
          </cell>
          <cell r="C1135" t="str">
            <v>MSTN</v>
          </cell>
          <cell r="D1135" t="str">
            <v>Exodus - Stoel Drenthe</v>
          </cell>
          <cell r="E1135" t="str">
            <v>Stichting Exodus - Stoel Drenthe</v>
          </cell>
          <cell r="F1135" t="str">
            <v>NOOITGEDACHT</v>
          </cell>
          <cell r="G1135" t="str">
            <v>0592-246266</v>
          </cell>
          <cell r="H1135">
            <v>3030</v>
          </cell>
          <cell r="I1135">
            <v>0</v>
          </cell>
          <cell r="J1135">
            <v>0</v>
          </cell>
          <cell r="K1135">
            <v>38718</v>
          </cell>
        </row>
        <row r="1136">
          <cell r="B1136">
            <v>8457</v>
          </cell>
          <cell r="C1136" t="str">
            <v>AHES</v>
          </cell>
          <cell r="D1136" t="str">
            <v>Illuminatus</v>
          </cell>
          <cell r="E1136" t="str">
            <v>Stichting Illuminatus, Instituut voor Psychiatrie en Psychotherapie</v>
          </cell>
          <cell r="F1136" t="str">
            <v>UTRECHT</v>
          </cell>
          <cell r="G1136" t="str">
            <v>030-2467393</v>
          </cell>
          <cell r="H1136">
            <v>3090</v>
          </cell>
          <cell r="I1136">
            <v>0</v>
          </cell>
          <cell r="J1136">
            <v>0</v>
          </cell>
          <cell r="K1136">
            <v>38718</v>
          </cell>
        </row>
        <row r="1137">
          <cell r="B1137">
            <v>8458</v>
          </cell>
          <cell r="C1137" t="str">
            <v>CCEN</v>
          </cell>
          <cell r="D1137" t="str">
            <v>Terwille</v>
          </cell>
          <cell r="E1137" t="str">
            <v>Stichting Terwille</v>
          </cell>
          <cell r="F1137" t="str">
            <v>GRONINGEN</v>
          </cell>
          <cell r="G1137" t="str">
            <v>050-3117200</v>
          </cell>
          <cell r="H1137">
            <v>3010</v>
          </cell>
          <cell r="I1137">
            <v>0</v>
          </cell>
          <cell r="J1137">
            <v>0</v>
          </cell>
          <cell r="K1137">
            <v>38718</v>
          </cell>
        </row>
        <row r="1138">
          <cell r="B1138">
            <v>8459</v>
          </cell>
          <cell r="C1138" t="str">
            <v>PHEN</v>
          </cell>
          <cell r="D1138" t="str">
            <v>All-in-Care</v>
          </cell>
          <cell r="E1138" t="str">
            <v>Stichting All-in-Care (vh Home &amp; Healthcare)</v>
          </cell>
          <cell r="F1138" t="str">
            <v>'S-GRAVENHAGE</v>
          </cell>
          <cell r="G1138" t="str">
            <v>035-6953743</v>
          </cell>
          <cell r="H1138">
            <v>3180</v>
          </cell>
          <cell r="I1138">
            <v>0</v>
          </cell>
          <cell r="J1138">
            <v>0</v>
          </cell>
          <cell r="K1138">
            <v>38718</v>
          </cell>
        </row>
        <row r="1139">
          <cell r="B1139">
            <v>8460</v>
          </cell>
          <cell r="C1139" t="str">
            <v>ISCS</v>
          </cell>
          <cell r="D1139" t="str">
            <v>Afasietherapie/Afasiecentrum Amsterdam</v>
          </cell>
          <cell r="E1139" t="str">
            <v>Stichting Afasietherapie Amsterdam/Afasiecentrum Amsterdam</v>
          </cell>
          <cell r="F1139" t="str">
            <v>AMSTERDAM</v>
          </cell>
          <cell r="G1139" t="str">
            <v>020-6242385</v>
          </cell>
          <cell r="H1139">
            <v>3150</v>
          </cell>
          <cell r="I1139">
            <v>0</v>
          </cell>
          <cell r="J1139">
            <v>0</v>
          </cell>
          <cell r="K1139">
            <v>38718</v>
          </cell>
        </row>
        <row r="1140">
          <cell r="B1140">
            <v>8461</v>
          </cell>
          <cell r="C1140" t="str">
            <v>PERP</v>
          </cell>
          <cell r="D1140" t="str">
            <v>Huize Bartje</v>
          </cell>
          <cell r="E1140" t="str">
            <v>Stichting Huize Bartje</v>
          </cell>
          <cell r="F1140" t="str">
            <v>ASSEN</v>
          </cell>
          <cell r="G1140" t="str">
            <v>0592-355059</v>
          </cell>
          <cell r="H1140">
            <v>3030</v>
          </cell>
          <cell r="I1140">
            <v>0</v>
          </cell>
          <cell r="J1140">
            <v>0</v>
          </cell>
          <cell r="K1140">
            <v>38718</v>
          </cell>
        </row>
        <row r="1141">
          <cell r="B1141">
            <v>8462</v>
          </cell>
          <cell r="C1141" t="str">
            <v>RTOR</v>
          </cell>
          <cell r="D1141" t="str">
            <v>InterMediCare 't Gooi</v>
          </cell>
          <cell r="E1141" t="str">
            <v>Stichting InterMediCare</v>
          </cell>
          <cell r="F1141" t="str">
            <v>BUSSUM</v>
          </cell>
          <cell r="G1141" t="str">
            <v>035-7074567</v>
          </cell>
          <cell r="H1141">
            <v>3110</v>
          </cell>
          <cell r="I1141">
            <v>0</v>
          </cell>
          <cell r="J1141">
            <v>0</v>
          </cell>
          <cell r="K1141">
            <v>38718</v>
          </cell>
        </row>
        <row r="1142">
          <cell r="B1142">
            <v>8463</v>
          </cell>
          <cell r="C1142" t="str">
            <v>RKLR</v>
          </cell>
          <cell r="D1142" t="str">
            <v>De Wiltzangk</v>
          </cell>
          <cell r="E1142" t="str">
            <v>Stichting De Wiltzangk</v>
          </cell>
          <cell r="F1142" t="str">
            <v>BILTHOVEN</v>
          </cell>
          <cell r="G1142" t="str">
            <v>030-2297489</v>
          </cell>
          <cell r="H1142">
            <v>3090</v>
          </cell>
          <cell r="I1142">
            <v>0</v>
          </cell>
          <cell r="J1142">
            <v>0</v>
          </cell>
          <cell r="K1142">
            <v>38718</v>
          </cell>
        </row>
        <row r="1143">
          <cell r="B1143">
            <v>8464</v>
          </cell>
          <cell r="C1143" t="str">
            <v>EWAS</v>
          </cell>
          <cell r="D1143" t="str">
            <v>Versatility Thuiszorg Groningen</v>
          </cell>
          <cell r="E1143" t="str">
            <v>Stichting Versatility Thuiszorg Groningen</v>
          </cell>
          <cell r="F1143" t="str">
            <v>GRONINGEN</v>
          </cell>
          <cell r="G1143" t="str">
            <v>0316-296151</v>
          </cell>
          <cell r="H1143">
            <v>3010</v>
          </cell>
          <cell r="I1143">
            <v>0</v>
          </cell>
          <cell r="J1143">
            <v>0</v>
          </cell>
          <cell r="K1143">
            <v>38718</v>
          </cell>
        </row>
        <row r="1144">
          <cell r="B1144">
            <v>8465</v>
          </cell>
          <cell r="C1144" t="str">
            <v>RKLR</v>
          </cell>
          <cell r="D1144" t="str">
            <v>Centraalzorg Vallei &amp; Heuvelrug</v>
          </cell>
          <cell r="E1144" t="str">
            <v>Centraalzorg B.V.</v>
          </cell>
          <cell r="F1144" t="str">
            <v>LEUSDEN</v>
          </cell>
          <cell r="G1144" t="str">
            <v>033-2862202</v>
          </cell>
          <cell r="H1144">
            <v>3090</v>
          </cell>
          <cell r="I1144">
            <v>0</v>
          </cell>
          <cell r="J1144">
            <v>0</v>
          </cell>
          <cell r="K1144">
            <v>38718</v>
          </cell>
        </row>
        <row r="1145">
          <cell r="B1145">
            <v>8466</v>
          </cell>
          <cell r="C1145" t="str">
            <v>ZKAN</v>
          </cell>
          <cell r="D1145" t="str">
            <v>Diabetes Zorgsysteem West-Friesland</v>
          </cell>
          <cell r="E1145" t="str">
            <v>Stichting Diabetes Zorgsysteem West-Friesland</v>
          </cell>
          <cell r="F1145" t="str">
            <v>HOORN NH</v>
          </cell>
          <cell r="G1145" t="str">
            <v>0229-219401</v>
          </cell>
          <cell r="H1145">
            <v>3120</v>
          </cell>
          <cell r="I1145">
            <v>0</v>
          </cell>
          <cell r="J1145">
            <v>0</v>
          </cell>
          <cell r="K1145">
            <v>38718</v>
          </cell>
        </row>
        <row r="1146">
          <cell r="B1146">
            <v>8467</v>
          </cell>
          <cell r="C1146" t="str">
            <v>RSOS</v>
          </cell>
          <cell r="D1146" t="str">
            <v>Transparant, Centrum voor Geestelijke Gezondh.zorg</v>
          </cell>
          <cell r="E1146" t="str">
            <v>Stichting Herengracht 100</v>
          </cell>
          <cell r="F1146" t="str">
            <v>LEIDEN</v>
          </cell>
          <cell r="H1146">
            <v>3170</v>
          </cell>
          <cell r="I1146">
            <v>0</v>
          </cell>
          <cell r="J1146">
            <v>0</v>
          </cell>
          <cell r="K1146">
            <v>38718</v>
          </cell>
        </row>
        <row r="1147">
          <cell r="B1147">
            <v>8468</v>
          </cell>
          <cell r="C1147" t="str">
            <v>AHES</v>
          </cell>
          <cell r="D1147" t="str">
            <v>ATZON</v>
          </cell>
          <cell r="E1147" t="str">
            <v>Stichting ATZON</v>
          </cell>
          <cell r="F1147" t="str">
            <v>OOTMARSUM</v>
          </cell>
          <cell r="G1147" t="str">
            <v>0541-572345</v>
          </cell>
          <cell r="H1147">
            <v>3050</v>
          </cell>
          <cell r="I1147">
            <v>0</v>
          </cell>
          <cell r="J1147">
            <v>0</v>
          </cell>
          <cell r="K1147">
            <v>38718</v>
          </cell>
        </row>
        <row r="1148">
          <cell r="B1148">
            <v>8469</v>
          </cell>
          <cell r="C1148" t="str">
            <v>GKOK</v>
          </cell>
          <cell r="D1148" t="str">
            <v>Humanitas Zorg Zuid Hollandse Eilanden</v>
          </cell>
          <cell r="E1148" t="str">
            <v>Stichting Humanitas Zorg Zuid Hollandse Eilanden</v>
          </cell>
          <cell r="F1148" t="str">
            <v>SPIJKENISSE</v>
          </cell>
          <cell r="G1148" t="str">
            <v>010-4250181</v>
          </cell>
          <cell r="H1148">
            <v>3230</v>
          </cell>
          <cell r="I1148">
            <v>0</v>
          </cell>
          <cell r="J1148">
            <v>0</v>
          </cell>
          <cell r="K1148">
            <v>38718</v>
          </cell>
        </row>
        <row r="1149">
          <cell r="B1149">
            <v>8470</v>
          </cell>
          <cell r="C1149" t="str">
            <v>JSTR</v>
          </cell>
          <cell r="D1149" t="str">
            <v>Thuiszorg Inis</v>
          </cell>
          <cell r="E1149" t="str">
            <v>Thuiszorg Inis</v>
          </cell>
          <cell r="F1149" t="str">
            <v>CAPELLE AAN DEN IJSSEL</v>
          </cell>
          <cell r="G1149" t="str">
            <v>010-4519316</v>
          </cell>
          <cell r="H1149">
            <v>3210</v>
          </cell>
          <cell r="I1149">
            <v>0</v>
          </cell>
          <cell r="J1149">
            <v>0</v>
          </cell>
          <cell r="K1149">
            <v>38718</v>
          </cell>
        </row>
        <row r="1150">
          <cell r="B1150">
            <v>8471</v>
          </cell>
          <cell r="C1150" t="str">
            <v>AWEK</v>
          </cell>
          <cell r="D1150" t="str">
            <v>De Vruchtenburg</v>
          </cell>
          <cell r="E1150" t="str">
            <v>Stichting De Vruchtenburg</v>
          </cell>
          <cell r="F1150" t="str">
            <v>ROTTERDAM</v>
          </cell>
          <cell r="G1150" t="str">
            <v>010-2859584</v>
          </cell>
          <cell r="H1150">
            <v>3210</v>
          </cell>
          <cell r="I1150">
            <v>0</v>
          </cell>
          <cell r="J1150">
            <v>0</v>
          </cell>
          <cell r="K1150">
            <v>38718</v>
          </cell>
        </row>
        <row r="1151">
          <cell r="B1151">
            <v>8472</v>
          </cell>
          <cell r="C1151" t="str">
            <v>ISCS</v>
          </cell>
          <cell r="D1151" t="str">
            <v>GGZ Delfland Rijnmond, Delft</v>
          </cell>
          <cell r="E1151" t="str">
            <v>Stichting GGZ Delfland Rijnmond, Delft</v>
          </cell>
          <cell r="F1151" t="str">
            <v>ROTTERDAM</v>
          </cell>
          <cell r="G1151" t="str">
            <v>015-2607800</v>
          </cell>
          <cell r="H1151">
            <v>3210</v>
          </cell>
          <cell r="I1151">
            <v>0</v>
          </cell>
          <cell r="J1151">
            <v>0</v>
          </cell>
          <cell r="K1151">
            <v>38718</v>
          </cell>
        </row>
        <row r="1152">
          <cell r="B1152">
            <v>8473</v>
          </cell>
          <cell r="C1152" t="str">
            <v>NBON</v>
          </cell>
          <cell r="D1152" t="str">
            <v>Agathos Thuiszorg Waardenland/Midden Holland</v>
          </cell>
          <cell r="E1152" t="str">
            <v>Agathos Thuiszorg Waardenland/Midden Holland</v>
          </cell>
          <cell r="F1152" t="str">
            <v>ZWIJNDRECHT</v>
          </cell>
          <cell r="G1152" t="str">
            <v>010-2640777</v>
          </cell>
          <cell r="H1152">
            <v>3240</v>
          </cell>
          <cell r="I1152">
            <v>0</v>
          </cell>
          <cell r="J1152">
            <v>0</v>
          </cell>
          <cell r="K1152">
            <v>38718</v>
          </cell>
        </row>
        <row r="1153">
          <cell r="B1153">
            <v>8474</v>
          </cell>
          <cell r="C1153" t="str">
            <v>ZKAN</v>
          </cell>
          <cell r="D1153" t="str">
            <v>Agathos Thuiszorg Centraal Nederland</v>
          </cell>
          <cell r="E1153" t="str">
            <v>Agathos Thuiszorg Centraal Nederland</v>
          </cell>
          <cell r="F1153" t="str">
            <v>VEENENDAAL</v>
          </cell>
          <cell r="G1153" t="str">
            <v>010-2640777</v>
          </cell>
          <cell r="H1153">
            <v>3090</v>
          </cell>
          <cell r="I1153">
            <v>0</v>
          </cell>
          <cell r="J1153">
            <v>0</v>
          </cell>
          <cell r="K1153">
            <v>38718</v>
          </cell>
        </row>
        <row r="1154">
          <cell r="B1154">
            <v>8475</v>
          </cell>
          <cell r="C1154" t="str">
            <v>JSTR</v>
          </cell>
          <cell r="D1154" t="str">
            <v>Max Ernst, regio Arnhem</v>
          </cell>
          <cell r="E1154" t="str">
            <v>Max Ernst B.V.</v>
          </cell>
          <cell r="F1154" t="str">
            <v>ARNHEM</v>
          </cell>
          <cell r="G1154" t="str">
            <v>026-4463110</v>
          </cell>
          <cell r="H1154">
            <v>3070</v>
          </cell>
          <cell r="I1154">
            <v>0</v>
          </cell>
          <cell r="J1154">
            <v>0</v>
          </cell>
          <cell r="K1154">
            <v>38718</v>
          </cell>
        </row>
        <row r="1155">
          <cell r="B1155">
            <v>8476</v>
          </cell>
          <cell r="C1155" t="str">
            <v>RESS</v>
          </cell>
          <cell r="D1155" t="str">
            <v>MoleMann Mental Health Clinics ZH Nrd.</v>
          </cell>
          <cell r="E1155" t="str">
            <v>MoleMann Mental Health Clinics Zuid-Holland Noord en Amstelland en De Meerlanden</v>
          </cell>
          <cell r="F1155" t="str">
            <v>WARMOND</v>
          </cell>
          <cell r="H1155">
            <v>3170</v>
          </cell>
          <cell r="I1155">
            <v>0</v>
          </cell>
          <cell r="J1155">
            <v>0</v>
          </cell>
          <cell r="K1155">
            <v>38718</v>
          </cell>
        </row>
        <row r="1156">
          <cell r="B1156">
            <v>8477</v>
          </cell>
          <cell r="C1156" t="str">
            <v>RESS</v>
          </cell>
          <cell r="D1156" t="str">
            <v>MoleMann Mental Health Clinics Friesland</v>
          </cell>
          <cell r="E1156" t="str">
            <v>MoleMann Mental Health Clinics Friesland</v>
          </cell>
          <cell r="F1156" t="str">
            <v>JOURE</v>
          </cell>
          <cell r="G1156" t="str">
            <v>036-5302932</v>
          </cell>
          <cell r="H1156">
            <v>3020</v>
          </cell>
          <cell r="I1156">
            <v>0</v>
          </cell>
          <cell r="J1156">
            <v>0</v>
          </cell>
          <cell r="K1156">
            <v>38718</v>
          </cell>
        </row>
        <row r="1157">
          <cell r="B1157">
            <v>8478</v>
          </cell>
          <cell r="C1157" t="str">
            <v>PHEN</v>
          </cell>
          <cell r="D1157" t="str">
            <v>Care Company, Haaglanden</v>
          </cell>
          <cell r="E1157" t="str">
            <v>Care Company, Haaglanden</v>
          </cell>
          <cell r="F1157" t="str">
            <v>'S-GRAVENHAGE</v>
          </cell>
          <cell r="G1157" t="str">
            <v>035-5311880</v>
          </cell>
          <cell r="H1157">
            <v>3180</v>
          </cell>
          <cell r="I1157">
            <v>0</v>
          </cell>
          <cell r="J1157">
            <v>0</v>
          </cell>
          <cell r="K1157">
            <v>38718</v>
          </cell>
        </row>
        <row r="1158">
          <cell r="B1158">
            <v>8479</v>
          </cell>
          <cell r="C1158" t="str">
            <v>EWAS</v>
          </cell>
          <cell r="D1158" t="str">
            <v>Stichting 7nP</v>
          </cell>
          <cell r="E1158" t="str">
            <v>Stichting 7nP</v>
          </cell>
          <cell r="F1158" t="str">
            <v>UTRECHT</v>
          </cell>
          <cell r="H1158">
            <v>3090</v>
          </cell>
          <cell r="I1158">
            <v>0</v>
          </cell>
          <cell r="J1158">
            <v>0</v>
          </cell>
          <cell r="K1158">
            <v>38718</v>
          </cell>
        </row>
        <row r="1159">
          <cell r="B1159">
            <v>8480</v>
          </cell>
          <cell r="C1159" t="str">
            <v>EWAS</v>
          </cell>
          <cell r="D1159" t="str">
            <v>Stichting 6nP</v>
          </cell>
          <cell r="E1159" t="str">
            <v>Stichting 6nP</v>
          </cell>
          <cell r="F1159" t="str">
            <v>HAARLEM</v>
          </cell>
          <cell r="H1159">
            <v>3130</v>
          </cell>
          <cell r="I1159">
            <v>0</v>
          </cell>
          <cell r="J1159">
            <v>0</v>
          </cell>
          <cell r="K1159">
            <v>38718</v>
          </cell>
        </row>
        <row r="1160">
          <cell r="B1160">
            <v>8481</v>
          </cell>
          <cell r="C1160" t="str">
            <v>EWAS</v>
          </cell>
          <cell r="D1160" t="str">
            <v>Stichting 5nP</v>
          </cell>
          <cell r="E1160" t="str">
            <v>Stichting 5nP</v>
          </cell>
          <cell r="F1160" t="str">
            <v>PURMEREND</v>
          </cell>
          <cell r="H1160">
            <v>3140</v>
          </cell>
          <cell r="I1160">
            <v>0</v>
          </cell>
          <cell r="J1160">
            <v>0</v>
          </cell>
          <cell r="K1160">
            <v>38718</v>
          </cell>
        </row>
        <row r="1161">
          <cell r="B1161">
            <v>8482</v>
          </cell>
          <cell r="C1161" t="str">
            <v>EWAS</v>
          </cell>
          <cell r="D1161" t="str">
            <v>Stichting 4nP</v>
          </cell>
          <cell r="E1161" t="str">
            <v>Stichting 4nP</v>
          </cell>
          <cell r="F1161" t="str">
            <v>DORDRECHT</v>
          </cell>
          <cell r="H1161">
            <v>3240</v>
          </cell>
          <cell r="I1161">
            <v>0</v>
          </cell>
          <cell r="J1161">
            <v>0</v>
          </cell>
          <cell r="K1161">
            <v>38718</v>
          </cell>
        </row>
        <row r="1162">
          <cell r="B1162">
            <v>8483</v>
          </cell>
          <cell r="C1162" t="str">
            <v>CCEN</v>
          </cell>
          <cell r="D1162" t="str">
            <v>Stichting 3nP</v>
          </cell>
          <cell r="E1162" t="str">
            <v>Stichting 3nP</v>
          </cell>
          <cell r="F1162" t="str">
            <v>'S-GRAVENHAGE</v>
          </cell>
          <cell r="H1162">
            <v>3180</v>
          </cell>
          <cell r="I1162">
            <v>0</v>
          </cell>
          <cell r="J1162">
            <v>0</v>
          </cell>
          <cell r="K1162">
            <v>38718</v>
          </cell>
        </row>
        <row r="1163">
          <cell r="B1163">
            <v>8484</v>
          </cell>
          <cell r="C1163" t="str">
            <v>LDYK</v>
          </cell>
          <cell r="D1163" t="str">
            <v>HSK Rotterdam</v>
          </cell>
          <cell r="E1163" t="str">
            <v>HSK Rotterdam</v>
          </cell>
          <cell r="F1163" t="str">
            <v>ROTTERDAM</v>
          </cell>
          <cell r="G1163" t="str">
            <v>026-3687711</v>
          </cell>
          <cell r="H1163">
            <v>3210</v>
          </cell>
          <cell r="I1163">
            <v>0</v>
          </cell>
          <cell r="J1163">
            <v>0</v>
          </cell>
          <cell r="K1163">
            <v>38718</v>
          </cell>
        </row>
        <row r="1164">
          <cell r="B1164">
            <v>8485</v>
          </cell>
          <cell r="C1164" t="str">
            <v>LDYK</v>
          </cell>
          <cell r="D1164" t="str">
            <v>HSK Den Haag</v>
          </cell>
          <cell r="E1164" t="str">
            <v>HSK Den Haag</v>
          </cell>
          <cell r="F1164" t="str">
            <v>'S-GRAVENHAGE</v>
          </cell>
          <cell r="G1164" t="str">
            <v>026-3687711</v>
          </cell>
          <cell r="H1164">
            <v>3180</v>
          </cell>
          <cell r="I1164">
            <v>0</v>
          </cell>
          <cell r="J1164">
            <v>0</v>
          </cell>
          <cell r="K1164">
            <v>38718</v>
          </cell>
        </row>
        <row r="1165">
          <cell r="B1165">
            <v>8486</v>
          </cell>
          <cell r="C1165" t="str">
            <v>NBON</v>
          </cell>
          <cell r="D1165" t="str">
            <v>Mentaal Beter Noord Oost Nederland</v>
          </cell>
          <cell r="E1165" t="str">
            <v>Mentaal Beter Noord Oost Nederland</v>
          </cell>
          <cell r="F1165" t="str">
            <v>MEPPEL</v>
          </cell>
          <cell r="H1165">
            <v>3030</v>
          </cell>
          <cell r="I1165">
            <v>0</v>
          </cell>
          <cell r="J1165">
            <v>0</v>
          </cell>
          <cell r="K1165">
            <v>38718</v>
          </cell>
        </row>
        <row r="1166">
          <cell r="B1166">
            <v>8487</v>
          </cell>
          <cell r="C1166" t="str">
            <v>RTOR</v>
          </cell>
          <cell r="D1166" t="str">
            <v>Mentaal Beter Noord Holland (Kennemerland)</v>
          </cell>
          <cell r="E1166" t="str">
            <v>Mentaal Beter Noord Holland (Kennemerland)</v>
          </cell>
          <cell r="F1166" t="str">
            <v>HAARLEM</v>
          </cell>
          <cell r="H1166">
            <v>3130</v>
          </cell>
          <cell r="I1166">
            <v>0</v>
          </cell>
          <cell r="J1166">
            <v>0</v>
          </cell>
          <cell r="K1166">
            <v>38718</v>
          </cell>
        </row>
        <row r="1167">
          <cell r="B1167">
            <v>8488</v>
          </cell>
          <cell r="C1167" t="str">
            <v>ZKAN</v>
          </cell>
          <cell r="D1167" t="str">
            <v>Mentaal Beter Rotterdam</v>
          </cell>
          <cell r="E1167" t="str">
            <v>Mentaal Beter Rotterdam</v>
          </cell>
          <cell r="F1167" t="str">
            <v>ROTTERDAM</v>
          </cell>
          <cell r="H1167">
            <v>3210</v>
          </cell>
          <cell r="I1167">
            <v>0</v>
          </cell>
          <cell r="J1167">
            <v>0</v>
          </cell>
          <cell r="K1167">
            <v>38718</v>
          </cell>
        </row>
        <row r="1168">
          <cell r="B1168">
            <v>8489</v>
          </cell>
          <cell r="C1168" t="str">
            <v>NBON</v>
          </cell>
          <cell r="D1168" t="str">
            <v>Mentaal Beter Den Haag</v>
          </cell>
          <cell r="E1168" t="str">
            <v>Mentaal Beter Den Haag</v>
          </cell>
          <cell r="F1168" t="str">
            <v>'S-GRAVENHAGE</v>
          </cell>
          <cell r="H1168">
            <v>3180</v>
          </cell>
          <cell r="I1168">
            <v>0</v>
          </cell>
          <cell r="J1168">
            <v>0</v>
          </cell>
          <cell r="K1168">
            <v>38718</v>
          </cell>
        </row>
        <row r="1169">
          <cell r="B1169">
            <v>8490</v>
          </cell>
          <cell r="C1169" t="str">
            <v>CSTS</v>
          </cell>
          <cell r="D1169" t="str">
            <v>*NOAGG Rotterdam</v>
          </cell>
          <cell r="E1169" t="str">
            <v>NOAGG Rotterdam</v>
          </cell>
          <cell r="F1169" t="str">
            <v>ROTTERDAM</v>
          </cell>
          <cell r="H1169">
            <v>3210</v>
          </cell>
          <cell r="I1169">
            <v>0</v>
          </cell>
          <cell r="J1169">
            <v>0</v>
          </cell>
          <cell r="K1169">
            <v>38718</v>
          </cell>
        </row>
        <row r="1170">
          <cell r="B1170">
            <v>8491</v>
          </cell>
          <cell r="C1170" t="str">
            <v>CSTS</v>
          </cell>
          <cell r="D1170" t="str">
            <v>*NOAGG Utrecht</v>
          </cell>
          <cell r="E1170" t="str">
            <v>NOAGG Utrecht</v>
          </cell>
          <cell r="F1170" t="str">
            <v>UTRECHT</v>
          </cell>
          <cell r="H1170">
            <v>3090</v>
          </cell>
          <cell r="I1170">
            <v>0</v>
          </cell>
          <cell r="J1170">
            <v>0</v>
          </cell>
          <cell r="K1170">
            <v>38718</v>
          </cell>
        </row>
        <row r="1171">
          <cell r="B1171">
            <v>8492</v>
          </cell>
          <cell r="C1171" t="str">
            <v>CSTS</v>
          </cell>
          <cell r="D1171" t="str">
            <v>*NOAGG Oost</v>
          </cell>
          <cell r="E1171" t="str">
            <v>NOAGG Oost</v>
          </cell>
          <cell r="F1171" t="str">
            <v>WESTERVOORT</v>
          </cell>
          <cell r="H1171">
            <v>3070</v>
          </cell>
          <cell r="I1171">
            <v>0</v>
          </cell>
          <cell r="J1171">
            <v>0</v>
          </cell>
          <cell r="K1171">
            <v>38718</v>
          </cell>
        </row>
        <row r="1172">
          <cell r="B1172">
            <v>8493</v>
          </cell>
          <cell r="C1172" t="str">
            <v>JFLT</v>
          </cell>
          <cell r="D1172" t="str">
            <v>CaroCare Thuiszorg Salland</v>
          </cell>
          <cell r="E1172" t="str">
            <v>CaroCare Thuiszorg Salland</v>
          </cell>
          <cell r="F1172" t="str">
            <v>OMMEN</v>
          </cell>
          <cell r="G1172" t="str">
            <v>0546-646900</v>
          </cell>
          <cell r="H1172">
            <v>3040</v>
          </cell>
          <cell r="I1172">
            <v>0</v>
          </cell>
          <cell r="J1172">
            <v>0</v>
          </cell>
          <cell r="K1172">
            <v>38718</v>
          </cell>
        </row>
        <row r="1173">
          <cell r="B1173">
            <v>8494</v>
          </cell>
          <cell r="C1173" t="str">
            <v>RTOR</v>
          </cell>
          <cell r="D1173" t="str">
            <v>RG Consult</v>
          </cell>
          <cell r="E1173" t="str">
            <v>Ron Gerrits Consult B.V.</v>
          </cell>
          <cell r="F1173" t="str">
            <v>ZOETERMEER</v>
          </cell>
          <cell r="G1173" t="str">
            <v>070-3632461</v>
          </cell>
          <cell r="H1173">
            <v>3180</v>
          </cell>
          <cell r="I1173">
            <v>0</v>
          </cell>
          <cell r="J1173">
            <v>0</v>
          </cell>
          <cell r="K1173">
            <v>38718</v>
          </cell>
        </row>
        <row r="1174">
          <cell r="B1174">
            <v>8495</v>
          </cell>
          <cell r="C1174" t="str">
            <v>JFLT</v>
          </cell>
          <cell r="D1174" t="str">
            <v>Thuiszorg Diensten Centrale Utrecht</v>
          </cell>
          <cell r="E1174" t="str">
            <v>Thuiszorg Diensten Centrale Utrecht</v>
          </cell>
          <cell r="F1174" t="str">
            <v>DOORN</v>
          </cell>
          <cell r="G1174" t="str">
            <v>0521-533400</v>
          </cell>
          <cell r="H1174">
            <v>3090</v>
          </cell>
          <cell r="I1174">
            <v>0</v>
          </cell>
          <cell r="J1174">
            <v>0</v>
          </cell>
          <cell r="K1174">
            <v>38718</v>
          </cell>
        </row>
        <row r="1175">
          <cell r="B1175">
            <v>8496</v>
          </cell>
          <cell r="C1175" t="str">
            <v>CBLN</v>
          </cell>
          <cell r="D1175" t="str">
            <v>Theater Totaal</v>
          </cell>
          <cell r="E1175" t="str">
            <v>Stichting Theater Totaal</v>
          </cell>
          <cell r="F1175" t="str">
            <v>NIEUWEGEIN</v>
          </cell>
          <cell r="G1175" t="str">
            <v>030-6043843</v>
          </cell>
          <cell r="H1175">
            <v>3090</v>
          </cell>
          <cell r="I1175">
            <v>0</v>
          </cell>
          <cell r="J1175">
            <v>0</v>
          </cell>
          <cell r="K1175">
            <v>38718</v>
          </cell>
        </row>
        <row r="1176">
          <cell r="B1176">
            <v>8445</v>
          </cell>
          <cell r="C1176" t="str">
            <v>MSTN</v>
          </cell>
          <cell r="D1176" t="str">
            <v>ZorgBedrijf Groningen</v>
          </cell>
          <cell r="E1176" t="str">
            <v>Stichting ZorgBedrijf Groningen</v>
          </cell>
          <cell r="F1176" t="str">
            <v>GRONINGEN</v>
          </cell>
          <cell r="G1176" t="str">
            <v>050-3175595</v>
          </cell>
          <cell r="H1176">
            <v>3010</v>
          </cell>
          <cell r="I1176">
            <v>0</v>
          </cell>
          <cell r="J1176">
            <v>0</v>
          </cell>
          <cell r="K1176">
            <v>38718</v>
          </cell>
        </row>
        <row r="1177">
          <cell r="B1177">
            <v>8497</v>
          </cell>
          <cell r="C1177" t="str">
            <v>MSTN</v>
          </cell>
          <cell r="D1177" t="str">
            <v>ZorgBedrijf Den Haag en omstreken</v>
          </cell>
          <cell r="E1177" t="str">
            <v>Stichting ZorgBedrijf Den Haag en omstreken</v>
          </cell>
          <cell r="F1177" t="str">
            <v>'S-GRAVENHAGE</v>
          </cell>
          <cell r="G1177" t="str">
            <v>050-3175595</v>
          </cell>
          <cell r="H1177">
            <v>3180</v>
          </cell>
          <cell r="I1177">
            <v>0</v>
          </cell>
          <cell r="J1177">
            <v>0</v>
          </cell>
          <cell r="K1177">
            <v>38718</v>
          </cell>
        </row>
        <row r="1178">
          <cell r="B1178">
            <v>8498</v>
          </cell>
          <cell r="C1178" t="str">
            <v>AWEK</v>
          </cell>
          <cell r="D1178" t="str">
            <v>Miroya</v>
          </cell>
          <cell r="E1178" t="str">
            <v>Stichting Miroya</v>
          </cell>
          <cell r="F1178" t="str">
            <v>AMERSFOORT</v>
          </cell>
          <cell r="H1178">
            <v>3090</v>
          </cell>
          <cell r="I1178">
            <v>0</v>
          </cell>
          <cell r="J1178">
            <v>0</v>
          </cell>
          <cell r="K1178">
            <v>38718</v>
          </cell>
        </row>
        <row r="1179">
          <cell r="B1179">
            <v>8499</v>
          </cell>
          <cell r="C1179" t="str">
            <v>LFRN</v>
          </cell>
          <cell r="D1179" t="str">
            <v>Het Atelier</v>
          </cell>
          <cell r="E1179" t="str">
            <v>Stichting Enzo</v>
          </cell>
          <cell r="F1179" t="str">
            <v>OOSTHUIZEN</v>
          </cell>
          <cell r="H1179">
            <v>3140</v>
          </cell>
          <cell r="I1179">
            <v>0</v>
          </cell>
          <cell r="J1179">
            <v>0</v>
          </cell>
          <cell r="K1179">
            <v>38718</v>
          </cell>
        </row>
        <row r="1180">
          <cell r="B1180">
            <v>8500</v>
          </cell>
          <cell r="C1180" t="str">
            <v>CCEN</v>
          </cell>
          <cell r="D1180" t="str">
            <v>Kind In Ontwikkeling (KIO)</v>
          </cell>
          <cell r="E1180" t="str">
            <v>Stichting Kind In Ontwikkeling (KIO)</v>
          </cell>
          <cell r="F1180" t="str">
            <v>HEINKENSZAND</v>
          </cell>
          <cell r="G1180" t="str">
            <v>0113-670242</v>
          </cell>
          <cell r="H1180">
            <v>3250</v>
          </cell>
          <cell r="I1180">
            <v>0</v>
          </cell>
          <cell r="J1180">
            <v>0</v>
          </cell>
          <cell r="K1180">
            <v>38718</v>
          </cell>
        </row>
        <row r="1181">
          <cell r="B1181">
            <v>8501</v>
          </cell>
          <cell r="C1181" t="str">
            <v>ISCS</v>
          </cell>
          <cell r="D1181" t="str">
            <v>Jeugdzorg Drenthe</v>
          </cell>
          <cell r="E1181" t="str">
            <v>Stichting Jeugdzorg Drenthe</v>
          </cell>
          <cell r="F1181" t="str">
            <v>PAPENVOORT</v>
          </cell>
          <cell r="G1181" t="str">
            <v>0592-367940</v>
          </cell>
          <cell r="H1181">
            <v>3030</v>
          </cell>
          <cell r="I1181">
            <v>0</v>
          </cell>
          <cell r="J1181">
            <v>0</v>
          </cell>
          <cell r="K1181">
            <v>38718</v>
          </cell>
        </row>
        <row r="1182">
          <cell r="B1182">
            <v>8502</v>
          </cell>
          <cell r="C1182" t="str">
            <v>MNIS</v>
          </cell>
          <cell r="D1182" t="str">
            <v>600/1937*Stichting Jade</v>
          </cell>
          <cell r="E1182" t="str">
            <v>Stichting JADE</v>
          </cell>
          <cell r="F1182" t="str">
            <v>ASSEN</v>
          </cell>
          <cell r="G1182" t="str">
            <v>0592-379444</v>
          </cell>
          <cell r="H1182">
            <v>3030</v>
          </cell>
          <cell r="I1182">
            <v>0</v>
          </cell>
          <cell r="J1182">
            <v>0</v>
          </cell>
          <cell r="K1182">
            <v>38718</v>
          </cell>
          <cell r="L1182">
            <v>38718</v>
          </cell>
        </row>
        <row r="1183">
          <cell r="B1183">
            <v>8503</v>
          </cell>
          <cell r="C1183" t="str">
            <v>CBLN</v>
          </cell>
          <cell r="D1183" t="str">
            <v>Zorginstellingen Pieter van Foreest</v>
          </cell>
          <cell r="E1183" t="str">
            <v>Stichting Zorginstellingen Pieter van Foreest</v>
          </cell>
          <cell r="F1183" t="str">
            <v>DELFT</v>
          </cell>
          <cell r="G1183" t="str">
            <v>015-2152800</v>
          </cell>
          <cell r="H1183">
            <v>3190</v>
          </cell>
          <cell r="I1183">
            <v>0</v>
          </cell>
          <cell r="J1183">
            <v>0</v>
          </cell>
          <cell r="K1183">
            <v>39083</v>
          </cell>
        </row>
        <row r="1184">
          <cell r="B1184">
            <v>8504</v>
          </cell>
          <cell r="C1184" t="str">
            <v>RSOS</v>
          </cell>
          <cell r="D1184" t="str">
            <v>Home Care Thuiszorg</v>
          </cell>
          <cell r="E1184" t="str">
            <v>Home Care Thuiszorg</v>
          </cell>
          <cell r="F1184" t="str">
            <v>ROTTERDAM</v>
          </cell>
          <cell r="G1184" t="str">
            <v>045-5281360</v>
          </cell>
          <cell r="H1184">
            <v>3210</v>
          </cell>
          <cell r="I1184">
            <v>0</v>
          </cell>
          <cell r="J1184">
            <v>0</v>
          </cell>
          <cell r="K1184">
            <v>38718</v>
          </cell>
        </row>
        <row r="1185">
          <cell r="B1185">
            <v>8505</v>
          </cell>
          <cell r="C1185" t="str">
            <v>LDYK</v>
          </cell>
          <cell r="D1185" t="str">
            <v>HSK Rosmalen</v>
          </cell>
          <cell r="E1185" t="str">
            <v>HSK Rosmalen</v>
          </cell>
          <cell r="F1185" t="str">
            <v>ROSMALEN</v>
          </cell>
          <cell r="G1185" t="str">
            <v>026-3667711</v>
          </cell>
          <cell r="H1185">
            <v>3280</v>
          </cell>
          <cell r="I1185">
            <v>0</v>
          </cell>
          <cell r="J1185">
            <v>0</v>
          </cell>
          <cell r="K1185">
            <v>38718</v>
          </cell>
        </row>
        <row r="1186">
          <cell r="B1186">
            <v>8506</v>
          </cell>
          <cell r="C1186" t="str">
            <v>LDYK</v>
          </cell>
          <cell r="D1186" t="str">
            <v>HSK Utrecht</v>
          </cell>
          <cell r="E1186" t="str">
            <v>HSK Utrecht</v>
          </cell>
          <cell r="F1186" t="str">
            <v>UTRECHT</v>
          </cell>
          <cell r="H1186">
            <v>3090</v>
          </cell>
          <cell r="I1186">
            <v>0</v>
          </cell>
          <cell r="J1186">
            <v>0</v>
          </cell>
          <cell r="K1186">
            <v>38718</v>
          </cell>
        </row>
        <row r="1187">
          <cell r="B1187">
            <v>8507</v>
          </cell>
          <cell r="C1187" t="str">
            <v>RTOR</v>
          </cell>
          <cell r="D1187" t="str">
            <v>Radar regio Midden IJssel</v>
          </cell>
          <cell r="E1187" t="str">
            <v>Radar regio Midden IJssel</v>
          </cell>
          <cell r="F1187" t="str">
            <v>DEVENTER</v>
          </cell>
          <cell r="G1187" t="str">
            <v>0575-538711</v>
          </cell>
          <cell r="H1187">
            <v>3061</v>
          </cell>
          <cell r="I1187">
            <v>0</v>
          </cell>
          <cell r="J1187">
            <v>0</v>
          </cell>
          <cell r="K1187">
            <v>38718</v>
          </cell>
        </row>
        <row r="1188">
          <cell r="B1188">
            <v>8508</v>
          </cell>
          <cell r="C1188" t="str">
            <v>EWAS</v>
          </cell>
          <cell r="D1188" t="str">
            <v>Meavita Leiden</v>
          </cell>
          <cell r="E1188" t="str">
            <v>Stichting Meavita Leiden</v>
          </cell>
          <cell r="F1188" t="str">
            <v>LEIDEN</v>
          </cell>
          <cell r="H1188">
            <v>3170</v>
          </cell>
          <cell r="I1188">
            <v>0</v>
          </cell>
          <cell r="J1188">
            <v>0</v>
          </cell>
          <cell r="K1188">
            <v>38718</v>
          </cell>
        </row>
        <row r="1189">
          <cell r="B1189">
            <v>8509</v>
          </cell>
          <cell r="C1189" t="str">
            <v>NBON</v>
          </cell>
          <cell r="D1189" t="str">
            <v>CCC Zorg Midden Brabant</v>
          </cell>
          <cell r="E1189" t="str">
            <v>Stichting CCC Zorg Midden Brabant</v>
          </cell>
          <cell r="F1189" t="str">
            <v>TILBURG</v>
          </cell>
          <cell r="G1189" t="str">
            <v>013-5820020</v>
          </cell>
          <cell r="H1189">
            <v>3270</v>
          </cell>
          <cell r="I1189">
            <v>0</v>
          </cell>
          <cell r="J1189">
            <v>0</v>
          </cell>
          <cell r="K1189">
            <v>38718</v>
          </cell>
        </row>
        <row r="1190">
          <cell r="B1190">
            <v>8510</v>
          </cell>
          <cell r="C1190" t="str">
            <v>CBLN</v>
          </cell>
          <cell r="D1190" t="str">
            <v>/Thuiszorg in Vrijheid of Gebondenheid M.B.</v>
          </cell>
          <cell r="E1190" t="str">
            <v>Thuiszorg In Vrijheid of Gebondenheid Midden Brabant</v>
          </cell>
          <cell r="F1190" t="str">
            <v>TILBURG</v>
          </cell>
          <cell r="H1190">
            <v>3270</v>
          </cell>
          <cell r="I1190">
            <v>0</v>
          </cell>
          <cell r="J1190">
            <v>0</v>
          </cell>
          <cell r="K1190">
            <v>38718</v>
          </cell>
        </row>
        <row r="1191">
          <cell r="B1191">
            <v>8511</v>
          </cell>
          <cell r="C1191" t="str">
            <v>JSTR</v>
          </cell>
          <cell r="D1191" t="str">
            <v>Huispitaal Midden Brabant</v>
          </cell>
          <cell r="E1191" t="str">
            <v>Huispitaal Midden Brabant (Thebe Holding B.V.)</v>
          </cell>
          <cell r="F1191" t="str">
            <v>TILBURG</v>
          </cell>
          <cell r="G1191" t="str">
            <v>0162-447244</v>
          </cell>
          <cell r="H1191">
            <v>3270</v>
          </cell>
          <cell r="I1191">
            <v>0</v>
          </cell>
          <cell r="J1191">
            <v>0</v>
          </cell>
          <cell r="K1191">
            <v>38718</v>
          </cell>
        </row>
        <row r="1192">
          <cell r="B1192">
            <v>8512</v>
          </cell>
          <cell r="C1192" t="str">
            <v>RTOR</v>
          </cell>
          <cell r="D1192" t="str">
            <v>ZorgBalans Groep</v>
          </cell>
          <cell r="E1192" t="str">
            <v>Stichting ZorgBalans Groep</v>
          </cell>
          <cell r="F1192" t="str">
            <v>HEEMSTEDE</v>
          </cell>
          <cell r="H1192">
            <v>3130</v>
          </cell>
          <cell r="I1192">
            <v>0</v>
          </cell>
          <cell r="J1192">
            <v>0</v>
          </cell>
          <cell r="K1192">
            <v>38718</v>
          </cell>
        </row>
        <row r="1193">
          <cell r="B1193">
            <v>8513</v>
          </cell>
          <cell r="C1193" t="str">
            <v>EKEP</v>
          </cell>
          <cell r="D1193" t="str">
            <v>Zorggroep Groningen</v>
          </cell>
          <cell r="E1193" t="str">
            <v>Zorggroep Groningen</v>
          </cell>
          <cell r="F1193" t="str">
            <v>GRONINGEN</v>
          </cell>
          <cell r="G1193" t="str">
            <v>050-5354100</v>
          </cell>
          <cell r="H1193">
            <v>3010</v>
          </cell>
          <cell r="I1193">
            <v>0</v>
          </cell>
          <cell r="J1193">
            <v>0</v>
          </cell>
          <cell r="K1193">
            <v>38718</v>
          </cell>
        </row>
        <row r="1194">
          <cell r="B1194">
            <v>8514</v>
          </cell>
          <cell r="C1194" t="str">
            <v>JSTR</v>
          </cell>
          <cell r="D1194" t="str">
            <v>Stichting GroenekruisDomicura</v>
          </cell>
          <cell r="E1194" t="str">
            <v>Stichting GroenekruisDomicura</v>
          </cell>
          <cell r="F1194" t="str">
            <v>MAASTRICHT</v>
          </cell>
          <cell r="H1194">
            <v>3310</v>
          </cell>
          <cell r="I1194">
            <v>0</v>
          </cell>
          <cell r="J1194">
            <v>0</v>
          </cell>
          <cell r="K1194">
            <v>38718</v>
          </cell>
        </row>
        <row r="1195">
          <cell r="B1195">
            <v>8515</v>
          </cell>
          <cell r="C1195" t="str">
            <v>AWEK</v>
          </cell>
          <cell r="D1195" t="str">
            <v>InterCare, Nijmegen</v>
          </cell>
          <cell r="E1195" t="str">
            <v>InterCare, Nijmegen</v>
          </cell>
          <cell r="F1195" t="str">
            <v>NIJMEGEN</v>
          </cell>
          <cell r="G1195" t="str">
            <v>024-3823130</v>
          </cell>
          <cell r="H1195">
            <v>3080</v>
          </cell>
          <cell r="I1195">
            <v>0</v>
          </cell>
          <cell r="J1195">
            <v>0</v>
          </cell>
          <cell r="K1195">
            <v>38718</v>
          </cell>
        </row>
        <row r="1196">
          <cell r="B1196">
            <v>8516</v>
          </cell>
          <cell r="C1196" t="str">
            <v>JFLT</v>
          </cell>
          <cell r="D1196" t="str">
            <v>Stichting Hospice Zenit</v>
          </cell>
          <cell r="E1196" t="str">
            <v>Stichting Hospice Zenit</v>
          </cell>
          <cell r="F1196" t="str">
            <v>VENRAY</v>
          </cell>
          <cell r="G1196" t="str">
            <v>0478-584855</v>
          </cell>
          <cell r="H1196">
            <v>3300</v>
          </cell>
          <cell r="I1196">
            <v>0</v>
          </cell>
          <cell r="J1196">
            <v>0</v>
          </cell>
          <cell r="K1196">
            <v>38718</v>
          </cell>
        </row>
        <row r="1197">
          <cell r="B1197">
            <v>8517</v>
          </cell>
          <cell r="C1197" t="str">
            <v>PERP</v>
          </cell>
          <cell r="D1197" t="str">
            <v>Kraam- en thuiszorg Nijmegen e.o.</v>
          </cell>
          <cell r="E1197" t="str">
            <v>Stichting Kraam- en thuiszorg Nijmegen e.o.</v>
          </cell>
          <cell r="F1197" t="str">
            <v>NIJMEGEN</v>
          </cell>
          <cell r="G1197" t="str">
            <v>055-5384400</v>
          </cell>
          <cell r="H1197">
            <v>3080</v>
          </cell>
          <cell r="I1197">
            <v>0</v>
          </cell>
          <cell r="J1197">
            <v>0</v>
          </cell>
          <cell r="K1197">
            <v>38718</v>
          </cell>
        </row>
        <row r="1198">
          <cell r="B1198">
            <v>8518</v>
          </cell>
          <cell r="C1198" t="str">
            <v>LDYK</v>
          </cell>
          <cell r="D1198" t="str">
            <v>HSK Breda</v>
          </cell>
          <cell r="E1198" t="str">
            <v>HSK Breda</v>
          </cell>
          <cell r="F1198" t="str">
            <v>BREDA</v>
          </cell>
          <cell r="G1198" t="str">
            <v>026-3687711</v>
          </cell>
          <cell r="H1198">
            <v>3260</v>
          </cell>
          <cell r="I1198">
            <v>0</v>
          </cell>
          <cell r="J1198">
            <v>0</v>
          </cell>
          <cell r="K1198">
            <v>38718</v>
          </cell>
        </row>
        <row r="1199">
          <cell r="B1199">
            <v>8519</v>
          </cell>
          <cell r="C1199" t="str">
            <v>ZKAN</v>
          </cell>
          <cell r="D1199" t="str">
            <v>Bureau SPV</v>
          </cell>
          <cell r="E1199" t="str">
            <v>Bureau SPV</v>
          </cell>
          <cell r="F1199" t="str">
            <v>HENGELO OV</v>
          </cell>
          <cell r="G1199" t="str">
            <v>074-2500602</v>
          </cell>
          <cell r="H1199">
            <v>3050</v>
          </cell>
          <cell r="I1199">
            <v>0</v>
          </cell>
          <cell r="J1199">
            <v>0</v>
          </cell>
          <cell r="K1199">
            <v>38718</v>
          </cell>
        </row>
        <row r="1200">
          <cell r="B1200">
            <v>8520</v>
          </cell>
          <cell r="C1200" t="str">
            <v>RKLR</v>
          </cell>
          <cell r="D1200" t="str">
            <v>De ZorgZaak</v>
          </cell>
          <cell r="E1200" t="str">
            <v>De ZorgZaak</v>
          </cell>
          <cell r="F1200" t="str">
            <v>HOOGEVEEN</v>
          </cell>
          <cell r="G1200" t="str">
            <v>052-8341965</v>
          </cell>
          <cell r="H1200">
            <v>3030</v>
          </cell>
          <cell r="I1200">
            <v>0</v>
          </cell>
          <cell r="J1200">
            <v>0</v>
          </cell>
          <cell r="K1200">
            <v>38718</v>
          </cell>
        </row>
        <row r="1201">
          <cell r="B1201">
            <v>8521</v>
          </cell>
          <cell r="C1201" t="str">
            <v>NBON</v>
          </cell>
          <cell r="D1201" t="str">
            <v>Flexicura Thuis Zorg voor iedereen</v>
          </cell>
          <cell r="E1201" t="str">
            <v>Flexicura Thuis Zorg voor iedereen</v>
          </cell>
          <cell r="F1201" t="str">
            <v>HAARLEM</v>
          </cell>
          <cell r="G1201" t="str">
            <v>023-5100300</v>
          </cell>
          <cell r="H1201">
            <v>3130</v>
          </cell>
          <cell r="I1201">
            <v>0</v>
          </cell>
          <cell r="J1201">
            <v>0</v>
          </cell>
          <cell r="K1201">
            <v>38718</v>
          </cell>
        </row>
        <row r="1202">
          <cell r="B1202">
            <v>8522</v>
          </cell>
          <cell r="C1202" t="str">
            <v>HVEN</v>
          </cell>
          <cell r="D1202" t="str">
            <v>Pension Singelzicht</v>
          </cell>
          <cell r="E1202" t="str">
            <v>Stichting Singelzicht</v>
          </cell>
          <cell r="F1202" t="str">
            <v>UTRECHT</v>
          </cell>
          <cell r="G1202" t="str">
            <v>030-2303760</v>
          </cell>
          <cell r="H1202">
            <v>3090</v>
          </cell>
          <cell r="I1202">
            <v>0</v>
          </cell>
          <cell r="J1202">
            <v>0</v>
          </cell>
          <cell r="K1202">
            <v>38718</v>
          </cell>
        </row>
        <row r="1203">
          <cell r="B1203">
            <v>8523</v>
          </cell>
          <cell r="C1203" t="str">
            <v>CBLN</v>
          </cell>
          <cell r="D1203" t="str">
            <v>Hart voor Nederland</v>
          </cell>
          <cell r="E1203" t="str">
            <v>Stichting Hart voor Nederland</v>
          </cell>
          <cell r="F1203" t="str">
            <v>UTRECHT</v>
          </cell>
          <cell r="G1203" t="str">
            <v>030-2676717</v>
          </cell>
          <cell r="H1203">
            <v>3090</v>
          </cell>
          <cell r="I1203">
            <v>0</v>
          </cell>
          <cell r="J1203">
            <v>0</v>
          </cell>
          <cell r="K1203">
            <v>38718</v>
          </cell>
        </row>
        <row r="1204">
          <cell r="B1204">
            <v>8524</v>
          </cell>
          <cell r="C1204" t="str">
            <v>AWEK</v>
          </cell>
          <cell r="D1204" t="str">
            <v>Stichting Chris</v>
          </cell>
          <cell r="E1204" t="str">
            <v>Stichting Chris</v>
          </cell>
          <cell r="F1204" t="str">
            <v>DORDRECHT</v>
          </cell>
          <cell r="G1204" t="str">
            <v>078-6315572</v>
          </cell>
          <cell r="H1204">
            <v>3240</v>
          </cell>
          <cell r="I1204">
            <v>0</v>
          </cell>
          <cell r="J1204">
            <v>0</v>
          </cell>
          <cell r="K1204">
            <v>38718</v>
          </cell>
        </row>
        <row r="1205">
          <cell r="B1205">
            <v>8525</v>
          </cell>
          <cell r="C1205" t="str">
            <v>CSTS</v>
          </cell>
          <cell r="D1205" t="str">
            <v>Stichting KRAM</v>
          </cell>
          <cell r="E1205" t="str">
            <v>Stichting KRAM</v>
          </cell>
          <cell r="F1205" t="str">
            <v>ZAANDAM</v>
          </cell>
          <cell r="G1205" t="str">
            <v>075-6124656</v>
          </cell>
          <cell r="H1205">
            <v>3140</v>
          </cell>
          <cell r="I1205">
            <v>0</v>
          </cell>
          <cell r="J1205">
            <v>0</v>
          </cell>
          <cell r="K1205">
            <v>38718</v>
          </cell>
        </row>
        <row r="1206">
          <cell r="B1206">
            <v>8526</v>
          </cell>
          <cell r="C1206" t="str">
            <v>GKOK</v>
          </cell>
          <cell r="D1206" t="str">
            <v>Thuiszorg Diensten Centrale Midden Holland</v>
          </cell>
          <cell r="E1206" t="str">
            <v>Thuiszorg Diensten Centrale Midden Holland</v>
          </cell>
          <cell r="F1206" t="str">
            <v>HEI EN BOEICOP</v>
          </cell>
          <cell r="G1206" t="str">
            <v>0521-533400</v>
          </cell>
          <cell r="H1206">
            <v>3240</v>
          </cell>
          <cell r="I1206">
            <v>0</v>
          </cell>
          <cell r="J1206">
            <v>0</v>
          </cell>
          <cell r="K1206">
            <v>38718</v>
          </cell>
        </row>
        <row r="1207">
          <cell r="B1207">
            <v>8527</v>
          </cell>
          <cell r="C1207" t="str">
            <v>CCEN</v>
          </cell>
          <cell r="D1207" t="str">
            <v>De Wending, verpleeghuiszorg</v>
          </cell>
          <cell r="E1207" t="str">
            <v>De Wending, verpleeghuiszorg</v>
          </cell>
          <cell r="F1207" t="str">
            <v>UGHELEN</v>
          </cell>
          <cell r="G1207" t="str">
            <v>055-5380333</v>
          </cell>
          <cell r="H1207">
            <v>3060</v>
          </cell>
          <cell r="I1207">
            <v>0</v>
          </cell>
          <cell r="J1207">
            <v>0</v>
          </cell>
          <cell r="K1207">
            <v>38718</v>
          </cell>
        </row>
        <row r="1208">
          <cell r="B1208">
            <v>8528</v>
          </cell>
          <cell r="C1208" t="str">
            <v>RESS</v>
          </cell>
          <cell r="D1208" t="str">
            <v>Buurtzorg Nederland regio Twente</v>
          </cell>
          <cell r="E1208" t="str">
            <v>Buurtzorg Nederland regio Twente</v>
          </cell>
          <cell r="F1208" t="str">
            <v>ALMELO</v>
          </cell>
          <cell r="H1208">
            <v>3050</v>
          </cell>
          <cell r="I1208">
            <v>0</v>
          </cell>
          <cell r="J1208">
            <v>0</v>
          </cell>
          <cell r="K1208">
            <v>38718</v>
          </cell>
        </row>
        <row r="1209">
          <cell r="B1209">
            <v>8529</v>
          </cell>
          <cell r="C1209" t="str">
            <v>RSOS</v>
          </cell>
          <cell r="D1209" t="str">
            <v>Home Care</v>
          </cell>
          <cell r="E1209" t="str">
            <v>Home Care</v>
          </cell>
          <cell r="F1209" t="str">
            <v>ARNHEM</v>
          </cell>
          <cell r="H1209">
            <v>3070</v>
          </cell>
          <cell r="I1209">
            <v>0</v>
          </cell>
          <cell r="J1209">
            <v>0</v>
          </cell>
          <cell r="K1209">
            <v>38718</v>
          </cell>
        </row>
        <row r="1210">
          <cell r="B1210">
            <v>8530</v>
          </cell>
          <cell r="C1210" t="str">
            <v>EWAS</v>
          </cell>
          <cell r="D1210" t="str">
            <v>Stichting Bezig</v>
          </cell>
          <cell r="E1210" t="str">
            <v>Stichting Bezig</v>
          </cell>
          <cell r="F1210" t="str">
            <v>KLARENBEEK</v>
          </cell>
          <cell r="H1210">
            <v>3060</v>
          </cell>
          <cell r="I1210">
            <v>0</v>
          </cell>
          <cell r="J1210">
            <v>0</v>
          </cell>
          <cell r="K1210">
            <v>38718</v>
          </cell>
        </row>
        <row r="1211">
          <cell r="B1211">
            <v>8531</v>
          </cell>
          <cell r="C1211" t="str">
            <v>LDYK</v>
          </cell>
          <cell r="D1211" t="str">
            <v>HSK Maastricht</v>
          </cell>
          <cell r="E1211" t="str">
            <v>HSK Maastricht</v>
          </cell>
          <cell r="F1211" t="str">
            <v>MAASTRICHT</v>
          </cell>
          <cell r="G1211" t="str">
            <v>026-3687711</v>
          </cell>
          <cell r="H1211">
            <v>3310</v>
          </cell>
          <cell r="I1211">
            <v>0</v>
          </cell>
          <cell r="J1211">
            <v>0</v>
          </cell>
          <cell r="K1211">
            <v>38718</v>
          </cell>
        </row>
        <row r="1212">
          <cell r="B1212">
            <v>8532</v>
          </cell>
          <cell r="C1212" t="str">
            <v>ZKAN</v>
          </cell>
          <cell r="D1212" t="str">
            <v>*Beter leven Zorg BV</v>
          </cell>
          <cell r="E1212" t="str">
            <v>Beter leven Zorg BV</v>
          </cell>
          <cell r="F1212" t="str">
            <v>'S-GRAVENHAGE</v>
          </cell>
          <cell r="H1212">
            <v>3180</v>
          </cell>
          <cell r="I1212">
            <v>0</v>
          </cell>
          <cell r="J1212">
            <v>0</v>
          </cell>
          <cell r="K1212">
            <v>38718</v>
          </cell>
        </row>
        <row r="1213">
          <cell r="B1213">
            <v>8533</v>
          </cell>
          <cell r="C1213" t="str">
            <v>LDYK</v>
          </cell>
          <cell r="D1213" t="str">
            <v>120/204 *Pi Zorg</v>
          </cell>
          <cell r="E1213" t="str">
            <v>Pi Zorg</v>
          </cell>
          <cell r="F1213" t="str">
            <v>DRACHTEN</v>
          </cell>
          <cell r="G1213" t="str">
            <v>0512-570299</v>
          </cell>
          <cell r="H1213">
            <v>3020</v>
          </cell>
          <cell r="I1213">
            <v>0</v>
          </cell>
          <cell r="J1213">
            <v>0</v>
          </cell>
          <cell r="K1213">
            <v>38718</v>
          </cell>
        </row>
        <row r="1214">
          <cell r="B1214">
            <v>8534</v>
          </cell>
          <cell r="C1214" t="str">
            <v>GKOK</v>
          </cell>
          <cell r="D1214" t="str">
            <v>Zorg aan huis Zaanstreek &amp; Waterland</v>
          </cell>
          <cell r="E1214" t="str">
            <v>Zorg aan huis Zaanstreek &amp; Waterland</v>
          </cell>
          <cell r="F1214" t="str">
            <v>PURMEREND</v>
          </cell>
          <cell r="G1214" t="str">
            <v>020-4160303</v>
          </cell>
          <cell r="H1214">
            <v>3140</v>
          </cell>
          <cell r="I1214">
            <v>0</v>
          </cell>
          <cell r="J1214">
            <v>0</v>
          </cell>
          <cell r="K1214">
            <v>38718</v>
          </cell>
        </row>
        <row r="1215">
          <cell r="B1215">
            <v>8535</v>
          </cell>
          <cell r="C1215" t="str">
            <v>JSTR</v>
          </cell>
          <cell r="D1215" t="str">
            <v>UMCGthuis</v>
          </cell>
          <cell r="E1215" t="str">
            <v>Stichting Academische ZorgThuis / UMCGthuis</v>
          </cell>
          <cell r="F1215" t="str">
            <v>GRONINGEN</v>
          </cell>
          <cell r="G1215" t="str">
            <v>050-3613602</v>
          </cell>
          <cell r="H1215">
            <v>3010</v>
          </cell>
          <cell r="I1215">
            <v>0</v>
          </cell>
          <cell r="J1215">
            <v>0</v>
          </cell>
          <cell r="K1215">
            <v>38718</v>
          </cell>
        </row>
        <row r="1216">
          <cell r="B1216">
            <v>8536</v>
          </cell>
          <cell r="C1216" t="str">
            <v>RTOR</v>
          </cell>
          <cell r="D1216" t="str">
            <v>Zorgcentra Egmond</v>
          </cell>
          <cell r="E1216" t="str">
            <v>Stichting Zorgcentra Egmond</v>
          </cell>
          <cell r="F1216" t="str">
            <v>EGMOND AAN ZEE</v>
          </cell>
          <cell r="G1216" t="str">
            <v>072-5061224</v>
          </cell>
          <cell r="H1216">
            <v>3120</v>
          </cell>
          <cell r="I1216">
            <v>0</v>
          </cell>
          <cell r="J1216">
            <v>0</v>
          </cell>
          <cell r="K1216">
            <v>39083</v>
          </cell>
        </row>
        <row r="1217">
          <cell r="B1217">
            <v>8537</v>
          </cell>
          <cell r="C1217" t="str">
            <v>CSTS</v>
          </cell>
          <cell r="D1217" t="str">
            <v>Zorggroep Ter Weel</v>
          </cell>
          <cell r="E1217" t="str">
            <v>Stichting Zorggroep Ter Weel</v>
          </cell>
          <cell r="F1217" t="str">
            <v>GOES</v>
          </cell>
          <cell r="G1217" t="str">
            <v>0113-216878</v>
          </cell>
          <cell r="H1217">
            <v>3250</v>
          </cell>
          <cell r="I1217">
            <v>0</v>
          </cell>
          <cell r="J1217">
            <v>0</v>
          </cell>
          <cell r="K1217">
            <v>39083</v>
          </cell>
        </row>
        <row r="1218">
          <cell r="B1218">
            <v>8538</v>
          </cell>
          <cell r="C1218" t="str">
            <v>GKOK</v>
          </cell>
          <cell r="D1218" t="str">
            <v>Thuiszorg Mark en Maasmond</v>
          </cell>
          <cell r="E1218" t="str">
            <v>Stichting Thuiszorg Mark en Maasmond</v>
          </cell>
          <cell r="F1218" t="str">
            <v>OOSTERHOUT NB</v>
          </cell>
          <cell r="H1218">
            <v>3260</v>
          </cell>
          <cell r="I1218">
            <v>0</v>
          </cell>
          <cell r="J1218">
            <v>0</v>
          </cell>
          <cell r="K1218">
            <v>39083</v>
          </cell>
        </row>
        <row r="1219">
          <cell r="B1219">
            <v>8539</v>
          </cell>
          <cell r="C1219" t="str">
            <v>RTOR</v>
          </cell>
          <cell r="D1219" t="str">
            <v>Den Koogh</v>
          </cell>
          <cell r="E1219" t="str">
            <v>Stichting Den Koogh (Omring)</v>
          </cell>
          <cell r="F1219" t="str">
            <v>DEN HELDER</v>
          </cell>
          <cell r="G1219" t="str">
            <v>0223-650162</v>
          </cell>
          <cell r="H1219">
            <v>3120</v>
          </cell>
          <cell r="I1219">
            <v>0</v>
          </cell>
          <cell r="J1219">
            <v>0</v>
          </cell>
          <cell r="K1219">
            <v>39083</v>
          </cell>
        </row>
        <row r="1220">
          <cell r="B1220">
            <v>8540</v>
          </cell>
          <cell r="C1220" t="str">
            <v>JFLT</v>
          </cell>
          <cell r="D1220" t="str">
            <v>Zorgpalet Baarn - Soest</v>
          </cell>
          <cell r="E1220" t="str">
            <v>Stichting De Opbouw (Zorgpalet Baarn - Soest)</v>
          </cell>
          <cell r="F1220" t="str">
            <v>SOEST</v>
          </cell>
          <cell r="G1220" t="str">
            <v>035-6036300</v>
          </cell>
          <cell r="H1220">
            <v>3090</v>
          </cell>
          <cell r="I1220">
            <v>0</v>
          </cell>
          <cell r="J1220">
            <v>0</v>
          </cell>
          <cell r="K1220">
            <v>39083</v>
          </cell>
        </row>
        <row r="1221">
          <cell r="B1221">
            <v>8541</v>
          </cell>
          <cell r="C1221" t="str">
            <v>GKOK</v>
          </cell>
          <cell r="D1221" t="str">
            <v>Stichting Pleyade</v>
          </cell>
          <cell r="E1221" t="str">
            <v>Stichting Pleyade</v>
          </cell>
          <cell r="F1221" t="str">
            <v>ARNHEM</v>
          </cell>
          <cell r="G1221" t="str">
            <v>026-3226865</v>
          </cell>
          <cell r="H1221">
            <v>3070</v>
          </cell>
          <cell r="I1221">
            <v>0</v>
          </cell>
          <cell r="J1221">
            <v>0</v>
          </cell>
          <cell r="K1221">
            <v>39083</v>
          </cell>
        </row>
        <row r="1222">
          <cell r="B1222">
            <v>8542</v>
          </cell>
          <cell r="C1222" t="str">
            <v>JFLT</v>
          </cell>
          <cell r="D1222" t="str">
            <v>Zorggroep Zuid Gelderland</v>
          </cell>
          <cell r="E1222" t="str">
            <v>Stichting Zorggroep Zuid Gelderland</v>
          </cell>
          <cell r="F1222" t="str">
            <v>GROESBEEK</v>
          </cell>
          <cell r="G1222" t="str">
            <v>024-6859201</v>
          </cell>
          <cell r="H1222">
            <v>3080</v>
          </cell>
          <cell r="I1222">
            <v>0</v>
          </cell>
          <cell r="J1222">
            <v>0</v>
          </cell>
          <cell r="K1222">
            <v>39083</v>
          </cell>
        </row>
        <row r="1223">
          <cell r="B1223">
            <v>8543</v>
          </cell>
          <cell r="C1223" t="str">
            <v>ZKAN</v>
          </cell>
          <cell r="D1223" t="str">
            <v>Filadelfia / Het Nieuwe  Feithenhof / Mariposa</v>
          </cell>
          <cell r="E1223" t="str">
            <v>Concern Filadelfia / Het Nieuwe  Feithenhof / Mariposa</v>
          </cell>
          <cell r="F1223" t="str">
            <v>NUNSPEET</v>
          </cell>
          <cell r="G1223" t="str">
            <v>0341-252844</v>
          </cell>
          <cell r="H1223">
            <v>3040</v>
          </cell>
          <cell r="I1223">
            <v>0</v>
          </cell>
          <cell r="J1223">
            <v>0</v>
          </cell>
          <cell r="K1223">
            <v>39083</v>
          </cell>
        </row>
        <row r="1224">
          <cell r="B1224">
            <v>8544</v>
          </cell>
          <cell r="C1224" t="str">
            <v>NBON</v>
          </cell>
          <cell r="D1224" t="str">
            <v>Driezorg</v>
          </cell>
          <cell r="E1224" t="str">
            <v>Driezorg, Stichting voor Wonen Zorg en Welzijn</v>
          </cell>
          <cell r="F1224" t="str">
            <v>ZWOLLE</v>
          </cell>
          <cell r="H1224">
            <v>3040</v>
          </cell>
          <cell r="I1224">
            <v>0</v>
          </cell>
          <cell r="J1224">
            <v>0</v>
          </cell>
          <cell r="K1224">
            <v>39083</v>
          </cell>
        </row>
        <row r="1225">
          <cell r="B1225">
            <v>8545</v>
          </cell>
          <cell r="C1225" t="str">
            <v>GKOK</v>
          </cell>
          <cell r="D1225" t="str">
            <v>Amstelmeerzorg</v>
          </cell>
          <cell r="E1225" t="str">
            <v>Stichting Amstelmeerzorg</v>
          </cell>
          <cell r="F1225" t="str">
            <v>HIPPOLYTUSHOEF</v>
          </cell>
          <cell r="G1225" t="str">
            <v>0227-591368</v>
          </cell>
          <cell r="H1225">
            <v>3120</v>
          </cell>
          <cell r="I1225">
            <v>0</v>
          </cell>
          <cell r="J1225">
            <v>0</v>
          </cell>
          <cell r="K1225">
            <v>39083</v>
          </cell>
        </row>
        <row r="1226">
          <cell r="B1226">
            <v>8546</v>
          </cell>
          <cell r="C1226" t="str">
            <v>ZKAN</v>
          </cell>
          <cell r="D1226" t="str">
            <v>Ouderenzorg Kanaalzone</v>
          </cell>
          <cell r="E1226" t="str">
            <v>Stichting Ouderenzorg Kanaalzone</v>
          </cell>
          <cell r="F1226" t="str">
            <v>TERNEUZEN</v>
          </cell>
          <cell r="G1226" t="str">
            <v>0115-613356</v>
          </cell>
          <cell r="H1226">
            <v>3250</v>
          </cell>
          <cell r="I1226">
            <v>0</v>
          </cell>
          <cell r="J1226">
            <v>0</v>
          </cell>
          <cell r="K1226">
            <v>39083</v>
          </cell>
        </row>
        <row r="1227">
          <cell r="B1227">
            <v>8547</v>
          </cell>
          <cell r="C1227" t="str">
            <v>GKOK</v>
          </cell>
          <cell r="D1227" t="str">
            <v>Zorggroep Manna</v>
          </cell>
          <cell r="E1227" t="str">
            <v>Stichting Zorggroep Manna</v>
          </cell>
          <cell r="F1227" t="str">
            <v>ENSCHEDE</v>
          </cell>
          <cell r="G1227" t="str">
            <v>053-4832300</v>
          </cell>
          <cell r="H1227">
            <v>3050</v>
          </cell>
          <cell r="I1227">
            <v>0</v>
          </cell>
          <cell r="J1227">
            <v>0</v>
          </cell>
          <cell r="K1227">
            <v>39083</v>
          </cell>
        </row>
        <row r="1228">
          <cell r="B1228">
            <v>8548</v>
          </cell>
          <cell r="C1228" t="str">
            <v>ZKAN</v>
          </cell>
          <cell r="D1228" t="str">
            <v>Veluweborgh</v>
          </cell>
          <cell r="E1228" t="str">
            <v>Stichting Veluweborgh</v>
          </cell>
          <cell r="F1228" t="str">
            <v>EPE</v>
          </cell>
          <cell r="H1228">
            <v>3060</v>
          </cell>
          <cell r="I1228">
            <v>0</v>
          </cell>
          <cell r="J1228">
            <v>0</v>
          </cell>
          <cell r="K1228">
            <v>39083</v>
          </cell>
        </row>
        <row r="1229">
          <cell r="B1229">
            <v>8549</v>
          </cell>
          <cell r="C1229" t="str">
            <v>NBON</v>
          </cell>
          <cell r="D1229" t="str">
            <v>Orbis V&amp;V (Zuid-Limburg)</v>
          </cell>
          <cell r="E1229" t="str">
            <v>Orbis V&amp;V (Zuid-Limburg)</v>
          </cell>
          <cell r="F1229" t="str">
            <v>SITTARD</v>
          </cell>
          <cell r="G1229" t="str">
            <v>046-4597651</v>
          </cell>
          <cell r="H1229">
            <v>3310</v>
          </cell>
          <cell r="I1229">
            <v>0</v>
          </cell>
          <cell r="J1229">
            <v>0</v>
          </cell>
          <cell r="K1229">
            <v>39083</v>
          </cell>
        </row>
        <row r="1230">
          <cell r="B1230">
            <v>8550</v>
          </cell>
          <cell r="C1230" t="str">
            <v>AWEK</v>
          </cell>
          <cell r="D1230" t="str">
            <v>Opella</v>
          </cell>
          <cell r="E1230" t="str">
            <v>Opella, protestants-christelijke stichting voor wonen, zorg en welzijn</v>
          </cell>
          <cell r="F1230" t="str">
            <v>BENNEKOM</v>
          </cell>
          <cell r="G1230" t="str">
            <v>0318-492111</v>
          </cell>
          <cell r="H1230">
            <v>3070</v>
          </cell>
          <cell r="I1230">
            <v>0</v>
          </cell>
          <cell r="J1230">
            <v>0</v>
          </cell>
          <cell r="K1230">
            <v>39083</v>
          </cell>
        </row>
        <row r="1231">
          <cell r="B1231">
            <v>8551</v>
          </cell>
          <cell r="C1231" t="str">
            <v>JSTR</v>
          </cell>
          <cell r="D1231" t="str">
            <v>Vivantes</v>
          </cell>
          <cell r="E1231" t="str">
            <v>Vivantes zorggroep wonen, welzijn, zorg</v>
          </cell>
          <cell r="F1231" t="str">
            <v>GELEEN</v>
          </cell>
          <cell r="G1231" t="str">
            <v>046-4235444</v>
          </cell>
          <cell r="H1231">
            <v>3310</v>
          </cell>
          <cell r="I1231">
            <v>0</v>
          </cell>
          <cell r="J1231">
            <v>0</v>
          </cell>
          <cell r="K1231">
            <v>39083</v>
          </cell>
        </row>
        <row r="1232">
          <cell r="B1232">
            <v>8552</v>
          </cell>
          <cell r="C1232" t="str">
            <v>PHEN</v>
          </cell>
          <cell r="D1232" t="str">
            <v>AxionContinu</v>
          </cell>
          <cell r="E1232" t="str">
            <v>Stichting AxionContinu</v>
          </cell>
          <cell r="F1232" t="str">
            <v>UTRECHT</v>
          </cell>
          <cell r="G1232" t="str">
            <v>030-2822240</v>
          </cell>
          <cell r="H1232">
            <v>3090</v>
          </cell>
          <cell r="I1232">
            <v>0</v>
          </cell>
          <cell r="J1232">
            <v>0</v>
          </cell>
          <cell r="K1232">
            <v>39083</v>
          </cell>
        </row>
        <row r="1233">
          <cell r="B1233">
            <v>8553</v>
          </cell>
          <cell r="C1233" t="str">
            <v>PHEN</v>
          </cell>
          <cell r="D1233" t="str">
            <v>IntraZorg plus</v>
          </cell>
          <cell r="E1233" t="str">
            <v>IntraZorg plus, Wonen, Welzijn &amp; Zorg</v>
          </cell>
          <cell r="F1233" t="str">
            <v>VEENENDAAL</v>
          </cell>
          <cell r="G1233" t="str">
            <v>0318-584406</v>
          </cell>
          <cell r="H1233">
            <v>3090</v>
          </cell>
          <cell r="I1233">
            <v>0</v>
          </cell>
          <cell r="J1233">
            <v>0</v>
          </cell>
          <cell r="K1233">
            <v>39083</v>
          </cell>
        </row>
        <row r="1234">
          <cell r="B1234">
            <v>8554</v>
          </cell>
          <cell r="C1234" t="str">
            <v>RTOR</v>
          </cell>
          <cell r="D1234" t="str">
            <v>Cicero Zorggroep</v>
          </cell>
          <cell r="E1234" t="str">
            <v>Cicero Zorggroep</v>
          </cell>
          <cell r="F1234" t="str">
            <v>HOENSBROEK</v>
          </cell>
          <cell r="G1234" t="str">
            <v>045-5637400</v>
          </cell>
          <cell r="H1234">
            <v>3310</v>
          </cell>
          <cell r="I1234">
            <v>0</v>
          </cell>
          <cell r="J1234">
            <v>0</v>
          </cell>
          <cell r="K1234">
            <v>39083</v>
          </cell>
        </row>
        <row r="1235">
          <cell r="B1235">
            <v>8555</v>
          </cell>
          <cell r="C1235" t="str">
            <v>GKOK</v>
          </cell>
          <cell r="D1235" t="str">
            <v>Vivent</v>
          </cell>
          <cell r="E1235" t="str">
            <v>Stichting Vivent</v>
          </cell>
          <cell r="F1235" t="str">
            <v>'S-HERTOGENBOSCH</v>
          </cell>
          <cell r="G1235" t="str">
            <v>073-6814814</v>
          </cell>
          <cell r="H1235">
            <v>3280</v>
          </cell>
          <cell r="I1235">
            <v>0</v>
          </cell>
          <cell r="J1235">
            <v>0</v>
          </cell>
          <cell r="K1235">
            <v>39083</v>
          </cell>
        </row>
        <row r="1236">
          <cell r="B1236">
            <v>8556</v>
          </cell>
          <cell r="C1236" t="str">
            <v>JFLT</v>
          </cell>
          <cell r="D1236" t="str">
            <v>PuurZuid</v>
          </cell>
          <cell r="E1236" t="str">
            <v>Stichting PuurZuid</v>
          </cell>
          <cell r="F1236" t="str">
            <v>AMSTERDAM</v>
          </cell>
          <cell r="G1236" t="str">
            <v>202-5461640</v>
          </cell>
          <cell r="H1236">
            <v>3150</v>
          </cell>
          <cell r="I1236">
            <v>0</v>
          </cell>
          <cell r="J1236">
            <v>0</v>
          </cell>
          <cell r="K1236">
            <v>39083</v>
          </cell>
        </row>
        <row r="1237">
          <cell r="B1237">
            <v>8557</v>
          </cell>
          <cell r="C1237" t="str">
            <v>JFLT</v>
          </cell>
          <cell r="D1237" t="str">
            <v>AriensZorgpalet</v>
          </cell>
          <cell r="E1237" t="str">
            <v>AriensZorgpalet</v>
          </cell>
          <cell r="F1237" t="str">
            <v>ENSCHEDE</v>
          </cell>
          <cell r="G1237" t="str">
            <v>053-4826632</v>
          </cell>
          <cell r="H1237">
            <v>3050</v>
          </cell>
          <cell r="I1237">
            <v>0</v>
          </cell>
          <cell r="J1237">
            <v>0</v>
          </cell>
          <cell r="K1237">
            <v>39083</v>
          </cell>
        </row>
        <row r="1238">
          <cell r="B1238">
            <v>8559</v>
          </cell>
          <cell r="C1238" t="str">
            <v>EWAS</v>
          </cell>
          <cell r="D1238" t="str">
            <v>Zorginstellingen De Residentie</v>
          </cell>
          <cell r="E1238" t="str">
            <v>Stichting Zorginstellingen De Residentie</v>
          </cell>
          <cell r="F1238" t="str">
            <v>'S-GRAVENHAGE</v>
          </cell>
          <cell r="G1238" t="str">
            <v>070-4162146</v>
          </cell>
          <cell r="H1238">
            <v>3180</v>
          </cell>
          <cell r="I1238">
            <v>0</v>
          </cell>
          <cell r="J1238">
            <v>0</v>
          </cell>
          <cell r="K1238">
            <v>39083</v>
          </cell>
        </row>
        <row r="1239">
          <cell r="B1239">
            <v>8558</v>
          </cell>
          <cell r="C1239" t="str">
            <v>AWEK</v>
          </cell>
          <cell r="D1239" t="str">
            <v>/Stichting Florence</v>
          </cell>
          <cell r="E1239" t="str">
            <v>Stichting Florence</v>
          </cell>
          <cell r="F1239" t="str">
            <v>RIJSWIJK ZH</v>
          </cell>
          <cell r="G1239" t="str">
            <v>070-7544444</v>
          </cell>
          <cell r="H1239">
            <v>3180</v>
          </cell>
          <cell r="I1239">
            <v>0</v>
          </cell>
          <cell r="J1239">
            <v>0</v>
          </cell>
          <cell r="K1239">
            <v>39083</v>
          </cell>
        </row>
        <row r="1240">
          <cell r="B1240">
            <v>8560</v>
          </cell>
          <cell r="C1240" t="str">
            <v>RKLR</v>
          </cell>
          <cell r="D1240" t="str">
            <v>Libertas Leiden</v>
          </cell>
          <cell r="E1240" t="str">
            <v>Stichting Libertas Leiden</v>
          </cell>
          <cell r="F1240" t="str">
            <v>LEIDEN</v>
          </cell>
          <cell r="H1240">
            <v>3170</v>
          </cell>
          <cell r="I1240">
            <v>0</v>
          </cell>
          <cell r="J1240">
            <v>0</v>
          </cell>
          <cell r="K1240">
            <v>39083</v>
          </cell>
        </row>
        <row r="1241">
          <cell r="B1241">
            <v>8561</v>
          </cell>
          <cell r="C1241" t="str">
            <v>CBLN</v>
          </cell>
          <cell r="D1241" t="str">
            <v>Breedzorg VOF</v>
          </cell>
          <cell r="E1241" t="str">
            <v>Breedzorg VOF</v>
          </cell>
          <cell r="F1241" t="str">
            <v>VOORBURG</v>
          </cell>
          <cell r="H1241">
            <v>3180</v>
          </cell>
          <cell r="I1241">
            <v>0</v>
          </cell>
          <cell r="J1241">
            <v>0</v>
          </cell>
          <cell r="K1241">
            <v>39083</v>
          </cell>
        </row>
        <row r="1242">
          <cell r="B1242">
            <v>8562</v>
          </cell>
          <cell r="C1242" t="str">
            <v>RTOR</v>
          </cell>
          <cell r="D1242" t="str">
            <v>Thuiszorg Haaglanden</v>
          </cell>
          <cell r="E1242" t="str">
            <v>Stichting Thuiszorg Haaglanden</v>
          </cell>
          <cell r="F1242" t="str">
            <v>VOORSCHOTEN</v>
          </cell>
          <cell r="G1242" t="str">
            <v>071-5728028</v>
          </cell>
          <cell r="H1242">
            <v>3180</v>
          </cell>
          <cell r="I1242">
            <v>0</v>
          </cell>
          <cell r="J1242">
            <v>0</v>
          </cell>
          <cell r="K1242">
            <v>39083</v>
          </cell>
        </row>
        <row r="1243">
          <cell r="B1243">
            <v>8563</v>
          </cell>
          <cell r="C1243" t="str">
            <v>ZKAN</v>
          </cell>
          <cell r="D1243" t="str">
            <v>PrimaZorg</v>
          </cell>
          <cell r="E1243" t="str">
            <v>Stichting PrimaZorg</v>
          </cell>
          <cell r="F1243" t="str">
            <v>BERGEN OP ZOOM</v>
          </cell>
          <cell r="G1243" t="str">
            <v>0164-256556</v>
          </cell>
          <cell r="H1243">
            <v>3250</v>
          </cell>
          <cell r="I1243">
            <v>0</v>
          </cell>
          <cell r="J1243">
            <v>0</v>
          </cell>
          <cell r="K1243">
            <v>39083</v>
          </cell>
        </row>
        <row r="1244">
          <cell r="B1244">
            <v>8564</v>
          </cell>
          <cell r="C1244" t="str">
            <v>CCEN</v>
          </cell>
          <cell r="D1244" t="str">
            <v>Professionals in NAH B.V.</v>
          </cell>
          <cell r="E1244" t="str">
            <v>Professionals in NAH B.V.</v>
          </cell>
          <cell r="F1244" t="str">
            <v>WILP GLD</v>
          </cell>
          <cell r="G1244" t="str">
            <v>0571-261760</v>
          </cell>
          <cell r="H1244">
            <v>3061</v>
          </cell>
          <cell r="I1244">
            <v>0</v>
          </cell>
          <cell r="J1244">
            <v>0</v>
          </cell>
          <cell r="K1244">
            <v>39083</v>
          </cell>
        </row>
        <row r="1245">
          <cell r="B1245">
            <v>8565</v>
          </cell>
          <cell r="C1245" t="str">
            <v>RESS</v>
          </cell>
          <cell r="D1245" t="str">
            <v>Moni Care</v>
          </cell>
          <cell r="E1245" t="str">
            <v>Moni Care</v>
          </cell>
          <cell r="F1245" t="str">
            <v>PANNERDEN</v>
          </cell>
          <cell r="G1245" t="str">
            <v>0316-373344</v>
          </cell>
          <cell r="H1245">
            <v>3070</v>
          </cell>
          <cell r="I1245">
            <v>0</v>
          </cell>
          <cell r="J1245">
            <v>0</v>
          </cell>
          <cell r="K1245">
            <v>39083</v>
          </cell>
        </row>
        <row r="1246">
          <cell r="B1246">
            <v>8566</v>
          </cell>
          <cell r="C1246" t="str">
            <v>RESS</v>
          </cell>
          <cell r="D1246" t="str">
            <v>Buurtzorg Nederland regio Haaglanden</v>
          </cell>
          <cell r="E1246" t="str">
            <v>Buurtzorg Nederland regio Haaglanden</v>
          </cell>
          <cell r="F1246" t="str">
            <v>'S-GRAVENHAGE</v>
          </cell>
          <cell r="H1246">
            <v>3180</v>
          </cell>
          <cell r="I1246">
            <v>0</v>
          </cell>
          <cell r="J1246">
            <v>0</v>
          </cell>
          <cell r="K1246">
            <v>39083</v>
          </cell>
        </row>
        <row r="1247">
          <cell r="B1247">
            <v>8567</v>
          </cell>
          <cell r="C1247" t="str">
            <v>LFRN</v>
          </cell>
          <cell r="D1247" t="str">
            <v>Thuiszorg De Friese Wouden (Groningen)</v>
          </cell>
          <cell r="E1247" t="str">
            <v>Stichting Thuiszorg De Friese Wouden</v>
          </cell>
          <cell r="F1247" t="str">
            <v>GRONINGEN</v>
          </cell>
          <cell r="G1247" t="str">
            <v>0512-581924</v>
          </cell>
          <cell r="H1247">
            <v>3010</v>
          </cell>
          <cell r="I1247">
            <v>0</v>
          </cell>
          <cell r="J1247">
            <v>0</v>
          </cell>
          <cell r="K1247">
            <v>39083</v>
          </cell>
        </row>
        <row r="1248">
          <cell r="B1248">
            <v>8568</v>
          </cell>
          <cell r="C1248" t="str">
            <v>JFLT</v>
          </cell>
          <cell r="D1248" t="str">
            <v>VVT regio Zwolle</v>
          </cell>
          <cell r="E1248" t="str">
            <v>Stichting Verpleging Verzorging Thuis (VVT BV)</v>
          </cell>
          <cell r="F1248" t="str">
            <v>HARDENBERG</v>
          </cell>
          <cell r="G1248" t="str">
            <v>088-4880000</v>
          </cell>
          <cell r="H1248">
            <v>3040</v>
          </cell>
          <cell r="I1248">
            <v>0</v>
          </cell>
          <cell r="J1248">
            <v>0</v>
          </cell>
          <cell r="K1248">
            <v>39083</v>
          </cell>
        </row>
        <row r="1249">
          <cell r="B1249">
            <v>8569</v>
          </cell>
          <cell r="C1249" t="str">
            <v>EWAS</v>
          </cell>
          <cell r="D1249" t="str">
            <v>Versatility Thuiszorg regio Zwolle</v>
          </cell>
          <cell r="E1249" t="str">
            <v>Stichting Versatility Thuiszorg</v>
          </cell>
          <cell r="F1249" t="str">
            <v>DIDAM</v>
          </cell>
          <cell r="H1249">
            <v>3040</v>
          </cell>
          <cell r="I1249">
            <v>0</v>
          </cell>
          <cell r="J1249">
            <v>0</v>
          </cell>
          <cell r="K1249">
            <v>39083</v>
          </cell>
        </row>
        <row r="1250">
          <cell r="B1250">
            <v>8570</v>
          </cell>
          <cell r="C1250" t="str">
            <v>EWAS</v>
          </cell>
          <cell r="D1250" t="str">
            <v>Stichting 9nP</v>
          </cell>
          <cell r="E1250" t="str">
            <v>Stichting 9nP</v>
          </cell>
          <cell r="F1250" t="str">
            <v>WINSSEN</v>
          </cell>
          <cell r="H1250">
            <v>3080</v>
          </cell>
          <cell r="I1250">
            <v>0</v>
          </cell>
          <cell r="J1250">
            <v>0</v>
          </cell>
          <cell r="K1250">
            <v>39083</v>
          </cell>
        </row>
        <row r="1251">
          <cell r="B1251">
            <v>8571</v>
          </cell>
          <cell r="C1251" t="str">
            <v>EWAS</v>
          </cell>
          <cell r="D1251" t="str">
            <v>Stichting 10nP</v>
          </cell>
          <cell r="E1251" t="str">
            <v>Stichting 10nP</v>
          </cell>
          <cell r="F1251" t="str">
            <v>MIDDELBURG</v>
          </cell>
          <cell r="H1251">
            <v>3250</v>
          </cell>
          <cell r="I1251">
            <v>0</v>
          </cell>
          <cell r="J1251">
            <v>0</v>
          </cell>
          <cell r="K1251">
            <v>39083</v>
          </cell>
        </row>
        <row r="1252">
          <cell r="B1252">
            <v>8572</v>
          </cell>
          <cell r="C1252" t="str">
            <v>EWAS</v>
          </cell>
          <cell r="D1252" t="str">
            <v>Stichting 12nP</v>
          </cell>
          <cell r="E1252" t="str">
            <v>Stichting 12nP</v>
          </cell>
          <cell r="F1252" t="str">
            <v>EDE GLD</v>
          </cell>
          <cell r="H1252">
            <v>3070</v>
          </cell>
          <cell r="I1252">
            <v>0</v>
          </cell>
          <cell r="J1252">
            <v>0</v>
          </cell>
          <cell r="K1252">
            <v>39083</v>
          </cell>
        </row>
        <row r="1253">
          <cell r="B1253">
            <v>8573</v>
          </cell>
          <cell r="C1253" t="str">
            <v>GKOK</v>
          </cell>
          <cell r="D1253" t="str">
            <v>Thuiszorg Diensten Centrale Friesland</v>
          </cell>
          <cell r="E1253" t="str">
            <v>Thuiszorg Diensten Centrale Friesland</v>
          </cell>
          <cell r="F1253" t="str">
            <v>OUDEMIRDUM</v>
          </cell>
          <cell r="G1253" t="str">
            <v>0521-533400</v>
          </cell>
          <cell r="H1253">
            <v>3020</v>
          </cell>
          <cell r="I1253">
            <v>0</v>
          </cell>
          <cell r="J1253">
            <v>0</v>
          </cell>
          <cell r="K1253">
            <v>39083</v>
          </cell>
        </row>
        <row r="1254">
          <cell r="B1254">
            <v>8574</v>
          </cell>
          <cell r="C1254" t="str">
            <v>LDYK</v>
          </cell>
          <cell r="D1254" t="str">
            <v>HSK Hengelo, Twente</v>
          </cell>
          <cell r="E1254" t="str">
            <v>HSK Hengelo, Twente</v>
          </cell>
          <cell r="F1254" t="str">
            <v>ENSCHEDE</v>
          </cell>
          <cell r="H1254">
            <v>3050</v>
          </cell>
          <cell r="I1254">
            <v>0</v>
          </cell>
          <cell r="J1254">
            <v>0</v>
          </cell>
          <cell r="K1254">
            <v>39083</v>
          </cell>
        </row>
        <row r="1255">
          <cell r="B1255">
            <v>8575</v>
          </cell>
          <cell r="C1255" t="str">
            <v>LDYK</v>
          </cell>
          <cell r="D1255" t="str">
            <v>HSK Goes</v>
          </cell>
          <cell r="E1255" t="str">
            <v>HSK Goes</v>
          </cell>
          <cell r="F1255" t="str">
            <v>GOES</v>
          </cell>
          <cell r="H1255">
            <v>3250</v>
          </cell>
          <cell r="I1255">
            <v>0</v>
          </cell>
          <cell r="J1255">
            <v>0</v>
          </cell>
          <cell r="K1255">
            <v>39083</v>
          </cell>
        </row>
        <row r="1256">
          <cell r="B1256">
            <v>8576</v>
          </cell>
          <cell r="C1256" t="str">
            <v>LDYK</v>
          </cell>
          <cell r="D1256" t="str">
            <v>HSK Alkmaar</v>
          </cell>
          <cell r="E1256" t="str">
            <v>HSK Alkmaar</v>
          </cell>
          <cell r="F1256" t="str">
            <v>ALKMAAR</v>
          </cell>
          <cell r="H1256">
            <v>3120</v>
          </cell>
          <cell r="I1256">
            <v>0</v>
          </cell>
          <cell r="J1256">
            <v>0</v>
          </cell>
          <cell r="K1256">
            <v>39083</v>
          </cell>
        </row>
        <row r="1257">
          <cell r="B1257">
            <v>8577</v>
          </cell>
          <cell r="C1257" t="str">
            <v>LDYK</v>
          </cell>
          <cell r="D1257" t="str">
            <v>HSK Arnhem</v>
          </cell>
          <cell r="E1257" t="str">
            <v>HSK Arnhem</v>
          </cell>
          <cell r="F1257" t="str">
            <v>ARNHEM</v>
          </cell>
          <cell r="H1257">
            <v>3070</v>
          </cell>
          <cell r="I1257">
            <v>0</v>
          </cell>
          <cell r="J1257">
            <v>0</v>
          </cell>
          <cell r="K1257">
            <v>39083</v>
          </cell>
        </row>
        <row r="1258">
          <cell r="B1258">
            <v>8578</v>
          </cell>
          <cell r="C1258" t="str">
            <v>LDYK</v>
          </cell>
          <cell r="D1258" t="str">
            <v>HSK Leeuwarden</v>
          </cell>
          <cell r="E1258" t="str">
            <v>HSK Leeuwarden</v>
          </cell>
          <cell r="F1258" t="str">
            <v>LEEUWARDEN</v>
          </cell>
          <cell r="H1258">
            <v>3020</v>
          </cell>
          <cell r="I1258">
            <v>0</v>
          </cell>
          <cell r="J1258">
            <v>0</v>
          </cell>
          <cell r="K1258">
            <v>39083</v>
          </cell>
        </row>
        <row r="1259">
          <cell r="B1259">
            <v>8579</v>
          </cell>
          <cell r="C1259" t="str">
            <v>LDYK</v>
          </cell>
          <cell r="D1259" t="str">
            <v>HSK Zaandam</v>
          </cell>
          <cell r="E1259" t="str">
            <v>HSK Zaandam</v>
          </cell>
          <cell r="F1259" t="str">
            <v>ZAANDAM</v>
          </cell>
          <cell r="H1259">
            <v>3140</v>
          </cell>
          <cell r="I1259">
            <v>0</v>
          </cell>
          <cell r="J1259">
            <v>0</v>
          </cell>
          <cell r="K1259">
            <v>39083</v>
          </cell>
        </row>
        <row r="1260">
          <cell r="B1260">
            <v>8580</v>
          </cell>
          <cell r="C1260" t="str">
            <v>NBON</v>
          </cell>
          <cell r="D1260" t="str">
            <v>Max Ernst, regio Haaglanden</v>
          </cell>
          <cell r="E1260" t="str">
            <v>Max Ernst B.V.</v>
          </cell>
          <cell r="F1260" t="str">
            <v>'S-GRAVENHAGE</v>
          </cell>
          <cell r="H1260">
            <v>3180</v>
          </cell>
          <cell r="I1260">
            <v>0</v>
          </cell>
          <cell r="J1260">
            <v>0</v>
          </cell>
          <cell r="K1260">
            <v>39083</v>
          </cell>
        </row>
        <row r="1261">
          <cell r="B1261">
            <v>8581</v>
          </cell>
          <cell r="C1261" t="str">
            <v>JSTR</v>
          </cell>
          <cell r="D1261" t="str">
            <v>Max Ernst, regio Zwolle</v>
          </cell>
          <cell r="E1261" t="str">
            <v>Max Ernst B.V.</v>
          </cell>
          <cell r="F1261" t="str">
            <v>ZWOLLE</v>
          </cell>
          <cell r="H1261">
            <v>3040</v>
          </cell>
          <cell r="I1261">
            <v>0</v>
          </cell>
          <cell r="J1261">
            <v>0</v>
          </cell>
          <cell r="K1261">
            <v>39083</v>
          </cell>
        </row>
        <row r="1262">
          <cell r="B1262">
            <v>8582</v>
          </cell>
          <cell r="C1262" t="str">
            <v>RTOR</v>
          </cell>
          <cell r="D1262" t="str">
            <v>Max Ernst, regio Noord-Holland Noord</v>
          </cell>
          <cell r="E1262" t="str">
            <v>Max Ernst B.V.</v>
          </cell>
          <cell r="F1262" t="str">
            <v>ALKMAAR</v>
          </cell>
          <cell r="H1262">
            <v>3120</v>
          </cell>
          <cell r="I1262">
            <v>0</v>
          </cell>
          <cell r="J1262">
            <v>0</v>
          </cell>
          <cell r="K1262">
            <v>39083</v>
          </cell>
        </row>
        <row r="1263">
          <cell r="B1263">
            <v>8583</v>
          </cell>
          <cell r="C1263" t="str">
            <v>NBON</v>
          </cell>
          <cell r="D1263" t="str">
            <v>Max Ernst, regio Nijmegen</v>
          </cell>
          <cell r="E1263" t="str">
            <v>Max Ernst B.V.</v>
          </cell>
          <cell r="F1263" t="str">
            <v>NIJMEGEN</v>
          </cell>
          <cell r="H1263">
            <v>3080</v>
          </cell>
          <cell r="I1263">
            <v>0</v>
          </cell>
          <cell r="J1263">
            <v>0</v>
          </cell>
          <cell r="K1263">
            <v>39083</v>
          </cell>
        </row>
        <row r="1264">
          <cell r="B1264">
            <v>8584</v>
          </cell>
          <cell r="C1264" t="str">
            <v>JSTR</v>
          </cell>
          <cell r="D1264" t="str">
            <v>Max Ernst, regio Zuidoost Brabant</v>
          </cell>
          <cell r="E1264" t="str">
            <v>Max Ernst B.V.</v>
          </cell>
          <cell r="F1264" t="str">
            <v>EINDHOVEN</v>
          </cell>
          <cell r="H1264">
            <v>3290</v>
          </cell>
          <cell r="I1264">
            <v>0</v>
          </cell>
          <cell r="J1264">
            <v>0</v>
          </cell>
          <cell r="K1264">
            <v>39083</v>
          </cell>
        </row>
        <row r="1265">
          <cell r="B1265">
            <v>8586</v>
          </cell>
          <cell r="C1265" t="str">
            <v>HVEN</v>
          </cell>
          <cell r="D1265" t="str">
            <v>Allerzorg, regio Apeldoorn Zutphen e.o.</v>
          </cell>
          <cell r="E1265" t="str">
            <v>Allerzorg</v>
          </cell>
          <cell r="F1265" t="str">
            <v>VEENENDAAL</v>
          </cell>
          <cell r="H1265">
            <v>3060</v>
          </cell>
          <cell r="I1265">
            <v>0</v>
          </cell>
          <cell r="J1265">
            <v>0</v>
          </cell>
          <cell r="K1265">
            <v>39083</v>
          </cell>
        </row>
        <row r="1266">
          <cell r="B1266">
            <v>8587</v>
          </cell>
          <cell r="C1266" t="str">
            <v>HVEN</v>
          </cell>
          <cell r="D1266" t="str">
            <v>Allerzorg, regio Kennemerland</v>
          </cell>
          <cell r="E1266" t="str">
            <v>Allerzorg</v>
          </cell>
          <cell r="F1266" t="str">
            <v>HAARLEM</v>
          </cell>
          <cell r="H1266">
            <v>3130</v>
          </cell>
          <cell r="I1266">
            <v>0</v>
          </cell>
          <cell r="J1266">
            <v>0</v>
          </cell>
          <cell r="K1266">
            <v>39083</v>
          </cell>
        </row>
        <row r="1267">
          <cell r="B1267">
            <v>8588</v>
          </cell>
          <cell r="C1267" t="str">
            <v>HVEN</v>
          </cell>
          <cell r="D1267" t="str">
            <v>Allerzorg, regio Noord Limburg</v>
          </cell>
          <cell r="E1267" t="str">
            <v>Allerzorg</v>
          </cell>
          <cell r="F1267" t="str">
            <v>TEGELEN</v>
          </cell>
          <cell r="H1267">
            <v>3300</v>
          </cell>
          <cell r="I1267">
            <v>0</v>
          </cell>
          <cell r="J1267">
            <v>0</v>
          </cell>
          <cell r="K1267">
            <v>39083</v>
          </cell>
        </row>
        <row r="1268">
          <cell r="B1268">
            <v>8589</v>
          </cell>
          <cell r="C1268" t="str">
            <v>HVEN</v>
          </cell>
          <cell r="D1268" t="str">
            <v>Allerzorg, regio 't Gooi</v>
          </cell>
          <cell r="E1268" t="str">
            <v>Allerzorg</v>
          </cell>
          <cell r="F1268" t="str">
            <v>HILVERSUM</v>
          </cell>
          <cell r="H1268">
            <v>3110</v>
          </cell>
          <cell r="I1268">
            <v>0</v>
          </cell>
          <cell r="J1268">
            <v>0</v>
          </cell>
          <cell r="K1268">
            <v>39083</v>
          </cell>
        </row>
        <row r="1269">
          <cell r="B1269">
            <v>8590</v>
          </cell>
          <cell r="C1269" t="str">
            <v>HVEN</v>
          </cell>
          <cell r="D1269" t="str">
            <v>Allerzorg, regio Utrecht</v>
          </cell>
          <cell r="E1269" t="str">
            <v>Allerzorg</v>
          </cell>
          <cell r="F1269" t="str">
            <v>LEERSUM</v>
          </cell>
          <cell r="H1269">
            <v>3090</v>
          </cell>
          <cell r="I1269">
            <v>0</v>
          </cell>
          <cell r="J1269">
            <v>0</v>
          </cell>
          <cell r="K1269">
            <v>39083</v>
          </cell>
        </row>
        <row r="1270">
          <cell r="B1270">
            <v>8585</v>
          </cell>
          <cell r="C1270" t="str">
            <v>NBON</v>
          </cell>
          <cell r="D1270" t="str">
            <v>Max Ernst, regio Utrecht</v>
          </cell>
          <cell r="E1270" t="str">
            <v>Max Ernst B.V.</v>
          </cell>
          <cell r="F1270" t="str">
            <v>HOUTEN</v>
          </cell>
          <cell r="H1270">
            <v>3090</v>
          </cell>
          <cell r="I1270">
            <v>0</v>
          </cell>
          <cell r="J1270">
            <v>0</v>
          </cell>
          <cell r="K1270">
            <v>39083</v>
          </cell>
        </row>
        <row r="1271">
          <cell r="B1271">
            <v>8591</v>
          </cell>
          <cell r="C1271" t="str">
            <v>JFLT</v>
          </cell>
          <cell r="D1271" t="str">
            <v>RST Zorgverleners Goes</v>
          </cell>
          <cell r="E1271" t="str">
            <v>RST Zorgverleners Goes</v>
          </cell>
          <cell r="F1271" t="str">
            <v>GOES</v>
          </cell>
          <cell r="G1271" t="str">
            <v>0342-405464</v>
          </cell>
          <cell r="H1271">
            <v>3250</v>
          </cell>
          <cell r="I1271">
            <v>0</v>
          </cell>
          <cell r="J1271">
            <v>0</v>
          </cell>
          <cell r="K1271">
            <v>39083</v>
          </cell>
        </row>
        <row r="1272">
          <cell r="B1272">
            <v>8592</v>
          </cell>
          <cell r="C1272" t="str">
            <v>JFLT</v>
          </cell>
          <cell r="D1272" t="str">
            <v>Stichting Stoute Schoenen</v>
          </cell>
          <cell r="E1272" t="str">
            <v>Stichting Stoute Schoenen</v>
          </cell>
          <cell r="F1272" t="str">
            <v>BILTHOVEN</v>
          </cell>
          <cell r="G1272" t="str">
            <v>030-2281050</v>
          </cell>
          <cell r="H1272">
            <v>3090</v>
          </cell>
          <cell r="I1272">
            <v>0</v>
          </cell>
          <cell r="J1272">
            <v>0</v>
          </cell>
          <cell r="K1272">
            <v>39083</v>
          </cell>
        </row>
        <row r="1273">
          <cell r="B1273">
            <v>8593</v>
          </cell>
          <cell r="C1273" t="str">
            <v>FPOL</v>
          </cell>
          <cell r="D1273" t="str">
            <v>NKCV</v>
          </cell>
          <cell r="E1273" t="str">
            <v>Stichting Nijmeegs Kenniscenrum Chronisch Vermoeidheid (NKCV)</v>
          </cell>
          <cell r="F1273" t="str">
            <v>DRIEBERGEN-RIJSENBURG</v>
          </cell>
          <cell r="G1273" t="str">
            <v>0343-518886</v>
          </cell>
          <cell r="H1273">
            <v>3090</v>
          </cell>
          <cell r="I1273">
            <v>0</v>
          </cell>
          <cell r="J1273">
            <v>0</v>
          </cell>
          <cell r="K1273">
            <v>39083</v>
          </cell>
        </row>
        <row r="1274">
          <cell r="B1274">
            <v>8594</v>
          </cell>
          <cell r="C1274" t="str">
            <v>MNIS</v>
          </cell>
          <cell r="D1274" t="str">
            <v>Thuiszorg van Oranje Utrecht</v>
          </cell>
          <cell r="E1274" t="str">
            <v>Thuiszorg van Oranje Utrecht B.V.</v>
          </cell>
          <cell r="F1274" t="str">
            <v>AMERSFOORT</v>
          </cell>
          <cell r="G1274" t="str">
            <v>033-4650050</v>
          </cell>
          <cell r="H1274">
            <v>3090</v>
          </cell>
          <cell r="I1274">
            <v>0</v>
          </cell>
          <cell r="J1274">
            <v>0</v>
          </cell>
          <cell r="K1274">
            <v>39083</v>
          </cell>
        </row>
        <row r="1275">
          <cell r="B1275">
            <v>8595</v>
          </cell>
          <cell r="C1275" t="str">
            <v>PHEN</v>
          </cell>
          <cell r="D1275" t="str">
            <v>Care Company Rotterdam</v>
          </cell>
          <cell r="E1275" t="str">
            <v>Stichting Care Company</v>
          </cell>
          <cell r="F1275" t="str">
            <v>ROTTERDAM</v>
          </cell>
          <cell r="G1275" t="str">
            <v>035-6426464</v>
          </cell>
          <cell r="H1275">
            <v>3210</v>
          </cell>
          <cell r="I1275">
            <v>0</v>
          </cell>
          <cell r="J1275">
            <v>0</v>
          </cell>
          <cell r="K1275">
            <v>39083</v>
          </cell>
        </row>
        <row r="1276">
          <cell r="B1276">
            <v>8596</v>
          </cell>
          <cell r="C1276" t="str">
            <v>RTOR</v>
          </cell>
          <cell r="D1276" t="str">
            <v>Maatschappelijk Ondersteuningsbureau</v>
          </cell>
          <cell r="E1276" t="str">
            <v>Maatschappelijk Ondersteuningsbureau B.V.</v>
          </cell>
          <cell r="F1276" t="str">
            <v>ROTTERDAM</v>
          </cell>
          <cell r="H1276">
            <v>3210</v>
          </cell>
          <cell r="I1276">
            <v>0</v>
          </cell>
          <cell r="J1276">
            <v>0</v>
          </cell>
          <cell r="K1276">
            <v>39083</v>
          </cell>
        </row>
        <row r="1277">
          <cell r="B1277">
            <v>8597</v>
          </cell>
          <cell r="C1277" t="str">
            <v>ISCS</v>
          </cell>
          <cell r="D1277" t="str">
            <v>Residentie Buitenzorg</v>
          </cell>
          <cell r="E1277" t="str">
            <v>Stichting Residentie Buitenzorg</v>
          </cell>
          <cell r="F1277" t="str">
            <v>TYNAARLO</v>
          </cell>
          <cell r="G1277" t="str">
            <v>0592-545338</v>
          </cell>
          <cell r="H1277">
            <v>3010</v>
          </cell>
          <cell r="I1277">
            <v>0</v>
          </cell>
          <cell r="J1277">
            <v>0</v>
          </cell>
          <cell r="K1277">
            <v>39083</v>
          </cell>
        </row>
        <row r="1278">
          <cell r="B1278">
            <v>8598</v>
          </cell>
          <cell r="C1278" t="str">
            <v>ISCS</v>
          </cell>
          <cell r="D1278" t="str">
            <v>Betere Thuiszorg Twente en Achterhoek</v>
          </cell>
          <cell r="E1278" t="str">
            <v>Stichting Betere Thuiszorg Twente en Achterhoek</v>
          </cell>
          <cell r="F1278" t="str">
            <v>OOTMARSUM</v>
          </cell>
          <cell r="G1278" t="str">
            <v>088-2383737</v>
          </cell>
          <cell r="H1278">
            <v>3050</v>
          </cell>
          <cell r="I1278">
            <v>0</v>
          </cell>
          <cell r="J1278">
            <v>0</v>
          </cell>
          <cell r="K1278">
            <v>39083</v>
          </cell>
        </row>
        <row r="1279">
          <cell r="B1279">
            <v>8599</v>
          </cell>
          <cell r="C1279" t="str">
            <v>PERP</v>
          </cell>
          <cell r="D1279" t="str">
            <v>Thuiszorg rondom</v>
          </cell>
          <cell r="E1279" t="str">
            <v>Thuiszorg rondom B.V.</v>
          </cell>
          <cell r="F1279" t="str">
            <v>ENSCHEDE</v>
          </cell>
          <cell r="G1279" t="str">
            <v>053-4321892</v>
          </cell>
          <cell r="H1279">
            <v>3050</v>
          </cell>
          <cell r="I1279">
            <v>0</v>
          </cell>
          <cell r="J1279">
            <v>0</v>
          </cell>
          <cell r="K1279">
            <v>39083</v>
          </cell>
        </row>
        <row r="1280">
          <cell r="B1280">
            <v>8600</v>
          </cell>
          <cell r="C1280" t="str">
            <v>ZKAN</v>
          </cell>
          <cell r="D1280" t="str">
            <v>Rinette Zorg</v>
          </cell>
          <cell r="E1280" t="str">
            <v>Rinette Zorg</v>
          </cell>
          <cell r="F1280" t="str">
            <v>BEST</v>
          </cell>
          <cell r="G1280" t="str">
            <v>0499-376994</v>
          </cell>
          <cell r="H1280">
            <v>3290</v>
          </cell>
          <cell r="I1280">
            <v>0</v>
          </cell>
          <cell r="J1280">
            <v>0</v>
          </cell>
          <cell r="K1280">
            <v>39083</v>
          </cell>
        </row>
        <row r="1281">
          <cell r="B1281">
            <v>8601</v>
          </cell>
          <cell r="C1281" t="str">
            <v>CCEN</v>
          </cell>
          <cell r="D1281" t="str">
            <v>Hospice De Regenboog</v>
          </cell>
          <cell r="E1281" t="str">
            <v>Stichting St. Annaklooster</v>
          </cell>
          <cell r="F1281" t="str">
            <v>EINDHOVEN</v>
          </cell>
          <cell r="G1281" t="str">
            <v>040-2945400</v>
          </cell>
          <cell r="H1281">
            <v>3290</v>
          </cell>
          <cell r="I1281">
            <v>0</v>
          </cell>
          <cell r="J1281">
            <v>0</v>
          </cell>
          <cell r="K1281">
            <v>39083</v>
          </cell>
        </row>
        <row r="1282">
          <cell r="B1282">
            <v>8602</v>
          </cell>
          <cell r="C1282" t="str">
            <v>RKLR</v>
          </cell>
          <cell r="D1282" t="str">
            <v>Zorgmaatwerk</v>
          </cell>
          <cell r="E1282" t="str">
            <v>Zorgmaatwerk B.V.</v>
          </cell>
          <cell r="F1282" t="str">
            <v>WEIDUM</v>
          </cell>
          <cell r="G1282" t="str">
            <v>058-2519113</v>
          </cell>
          <cell r="H1282">
            <v>3020</v>
          </cell>
          <cell r="I1282">
            <v>0</v>
          </cell>
          <cell r="J1282">
            <v>0</v>
          </cell>
          <cell r="K1282">
            <v>39083</v>
          </cell>
        </row>
        <row r="1283">
          <cell r="B1283">
            <v>8603</v>
          </cell>
          <cell r="C1283" t="str">
            <v>RSOS</v>
          </cell>
          <cell r="D1283" t="str">
            <v>ProfijtZorg</v>
          </cell>
          <cell r="E1283" t="str">
            <v>Stichting Gran Tangi</v>
          </cell>
          <cell r="F1283" t="str">
            <v>UTRECHT</v>
          </cell>
          <cell r="H1283">
            <v>3090</v>
          </cell>
          <cell r="I1283">
            <v>0</v>
          </cell>
          <cell r="J1283">
            <v>0</v>
          </cell>
          <cell r="K1283">
            <v>39083</v>
          </cell>
        </row>
        <row r="1284">
          <cell r="B1284">
            <v>8604</v>
          </cell>
          <cell r="C1284" t="str">
            <v>GKOK</v>
          </cell>
          <cell r="D1284" t="str">
            <v>RST Zorgverleners Utrecht</v>
          </cell>
          <cell r="E1284" t="str">
            <v>RST Zorgverleners</v>
          </cell>
          <cell r="F1284" t="str">
            <v>VEENENDAAL</v>
          </cell>
          <cell r="G1284" t="str">
            <v>0342-405464</v>
          </cell>
          <cell r="H1284">
            <v>3090</v>
          </cell>
          <cell r="I1284">
            <v>0</v>
          </cell>
          <cell r="J1284">
            <v>0</v>
          </cell>
          <cell r="K1284">
            <v>39083</v>
          </cell>
        </row>
        <row r="1285">
          <cell r="B1285">
            <v>8605</v>
          </cell>
          <cell r="C1285" t="str">
            <v>AWEK</v>
          </cell>
          <cell r="D1285" t="str">
            <v>Radar regio Stedendriehoek</v>
          </cell>
          <cell r="E1285" t="str">
            <v>Stichting Radar</v>
          </cell>
          <cell r="F1285" t="str">
            <v>APELDOORN</v>
          </cell>
          <cell r="G1285" t="str">
            <v>0575-538711</v>
          </cell>
          <cell r="H1285">
            <v>3060</v>
          </cell>
          <cell r="I1285">
            <v>0</v>
          </cell>
          <cell r="J1285">
            <v>0</v>
          </cell>
          <cell r="K1285">
            <v>39083</v>
          </cell>
        </row>
        <row r="1286">
          <cell r="B1286">
            <v>8606</v>
          </cell>
          <cell r="C1286" t="str">
            <v>ZKAN</v>
          </cell>
          <cell r="D1286" t="str">
            <v>InterMediCare Thuiszorg Zuid Holland</v>
          </cell>
          <cell r="E1286" t="str">
            <v>Stichting InterMediCare</v>
          </cell>
          <cell r="F1286" t="str">
            <v>'S-GRAVENHAGE</v>
          </cell>
          <cell r="G1286" t="str">
            <v>035-7074567</v>
          </cell>
          <cell r="H1286">
            <v>3180</v>
          </cell>
          <cell r="I1286">
            <v>0</v>
          </cell>
          <cell r="J1286">
            <v>0</v>
          </cell>
          <cell r="K1286">
            <v>39083</v>
          </cell>
        </row>
        <row r="1287">
          <cell r="B1287">
            <v>8607</v>
          </cell>
          <cell r="C1287" t="str">
            <v>RESS</v>
          </cell>
          <cell r="D1287" t="str">
            <v>Thuiszorg Nederland regio Amsterdam</v>
          </cell>
          <cell r="E1287" t="str">
            <v>Stichting Thuiszorg Nederland</v>
          </cell>
          <cell r="F1287" t="str">
            <v>AMSTERDAM</v>
          </cell>
          <cell r="H1287">
            <v>3150</v>
          </cell>
          <cell r="I1287">
            <v>0</v>
          </cell>
          <cell r="J1287">
            <v>0</v>
          </cell>
          <cell r="K1287">
            <v>39083</v>
          </cell>
        </row>
        <row r="1288">
          <cell r="B1288">
            <v>8608</v>
          </cell>
          <cell r="C1288" t="str">
            <v>FPOL</v>
          </cell>
          <cell r="D1288" t="str">
            <v>Gouwe Zorg Haaglanden</v>
          </cell>
          <cell r="E1288" t="str">
            <v>Gouwe Zorg</v>
          </cell>
          <cell r="F1288" t="str">
            <v>RIJSWIJK ZH</v>
          </cell>
          <cell r="H1288">
            <v>3180</v>
          </cell>
          <cell r="I1288">
            <v>0</v>
          </cell>
          <cell r="J1288">
            <v>0</v>
          </cell>
          <cell r="K1288">
            <v>39083</v>
          </cell>
        </row>
        <row r="1289">
          <cell r="B1289">
            <v>8609</v>
          </cell>
          <cell r="C1289" t="str">
            <v>HVEN</v>
          </cell>
          <cell r="D1289" t="str">
            <v>Psygro Noord Holland Noord</v>
          </cell>
          <cell r="E1289" t="str">
            <v>Stichting Psygro Noord Holland Noord</v>
          </cell>
          <cell r="F1289" t="str">
            <v>ZUID-SCHARWOUDE</v>
          </cell>
          <cell r="H1289">
            <v>3120</v>
          </cell>
          <cell r="I1289">
            <v>0</v>
          </cell>
          <cell r="J1289">
            <v>0</v>
          </cell>
          <cell r="K1289">
            <v>39083</v>
          </cell>
        </row>
        <row r="1290">
          <cell r="B1290">
            <v>8610</v>
          </cell>
          <cell r="C1290" t="str">
            <v>AHES</v>
          </cell>
          <cell r="D1290" t="str">
            <v>Zorgpunt Maastricht</v>
          </cell>
          <cell r="E1290" t="str">
            <v>Stichting Zorgpunt Maastricht</v>
          </cell>
          <cell r="F1290" t="str">
            <v>MAASTRICHT</v>
          </cell>
          <cell r="H1290">
            <v>3310</v>
          </cell>
          <cell r="I1290">
            <v>0</v>
          </cell>
          <cell r="J1290">
            <v>0</v>
          </cell>
          <cell r="K1290">
            <v>39083</v>
          </cell>
        </row>
        <row r="1291">
          <cell r="B1291">
            <v>8611</v>
          </cell>
          <cell r="C1291" t="str">
            <v>ZKAN</v>
          </cell>
          <cell r="D1291" t="str">
            <v>Psycho Eindhoven</v>
          </cell>
          <cell r="E1291" t="str">
            <v>Stichting Psycho Eindhoven</v>
          </cell>
          <cell r="F1291" t="str">
            <v>EINDHOVEN</v>
          </cell>
          <cell r="G1291" t="str">
            <v>040-2440501</v>
          </cell>
          <cell r="H1291">
            <v>3290</v>
          </cell>
          <cell r="I1291">
            <v>0</v>
          </cell>
          <cell r="J1291">
            <v>0</v>
          </cell>
          <cell r="K1291">
            <v>39083</v>
          </cell>
        </row>
        <row r="1292">
          <cell r="B1292">
            <v>8612</v>
          </cell>
          <cell r="C1292" t="str">
            <v>MSTN</v>
          </cell>
          <cell r="D1292" t="str">
            <v>ZorgBedrijf Noord Holland</v>
          </cell>
          <cell r="E1292" t="str">
            <v>Stichting ZorgBedrijf Noord Holland</v>
          </cell>
          <cell r="F1292" t="str">
            <v>ALKMAAR</v>
          </cell>
          <cell r="G1292" t="str">
            <v>050-3175595</v>
          </cell>
          <cell r="H1292">
            <v>3120</v>
          </cell>
          <cell r="I1292">
            <v>0</v>
          </cell>
          <cell r="J1292">
            <v>0</v>
          </cell>
          <cell r="K1292">
            <v>39083</v>
          </cell>
        </row>
        <row r="1293">
          <cell r="B1293">
            <v>8613</v>
          </cell>
          <cell r="C1293" t="str">
            <v>MSTN</v>
          </cell>
          <cell r="D1293" t="str">
            <v>Praktijk van Waterschoot</v>
          </cell>
          <cell r="E1293" t="str">
            <v>Praktijk van Waterschoot</v>
          </cell>
          <cell r="F1293" t="str">
            <v>BREDA</v>
          </cell>
          <cell r="G1293" t="str">
            <v>076-5417250</v>
          </cell>
          <cell r="H1293">
            <v>3260</v>
          </cell>
          <cell r="I1293">
            <v>0</v>
          </cell>
          <cell r="J1293">
            <v>0</v>
          </cell>
          <cell r="K1293">
            <v>39083</v>
          </cell>
        </row>
        <row r="1294">
          <cell r="B1294">
            <v>8614</v>
          </cell>
          <cell r="C1294" t="str">
            <v>AWEK</v>
          </cell>
          <cell r="D1294" t="str">
            <v>Autismetotaal.nl</v>
          </cell>
          <cell r="E1294" t="str">
            <v>Stichting Autismetotaal.nl</v>
          </cell>
          <cell r="F1294" t="str">
            <v>BEEK EN DONK</v>
          </cell>
          <cell r="G1294" t="str">
            <v>0492-525490</v>
          </cell>
          <cell r="H1294">
            <v>3290</v>
          </cell>
          <cell r="I1294">
            <v>0</v>
          </cell>
          <cell r="J1294">
            <v>0</v>
          </cell>
          <cell r="K1294">
            <v>39083</v>
          </cell>
        </row>
        <row r="1295">
          <cell r="B1295">
            <v>8615</v>
          </cell>
          <cell r="C1295" t="str">
            <v>JSTR</v>
          </cell>
          <cell r="D1295" t="str">
            <v>Stichting Zo‰</v>
          </cell>
          <cell r="E1295" t="str">
            <v>Stichting Zo‰</v>
          </cell>
          <cell r="F1295" t="str">
            <v>AMSTERDAM ZUIDOOST</v>
          </cell>
          <cell r="H1295">
            <v>3150</v>
          </cell>
          <cell r="I1295">
            <v>0</v>
          </cell>
          <cell r="J1295">
            <v>0</v>
          </cell>
          <cell r="K1295">
            <v>39083</v>
          </cell>
        </row>
        <row r="1296">
          <cell r="B1296">
            <v>8616</v>
          </cell>
          <cell r="C1296" t="str">
            <v>CCEN</v>
          </cell>
          <cell r="D1296" t="str">
            <v>Roebia Zorg</v>
          </cell>
          <cell r="E1296" t="str">
            <v>Stichting Roebia Zorg</v>
          </cell>
          <cell r="F1296" t="str">
            <v>ALMERE</v>
          </cell>
          <cell r="G1296" t="str">
            <v>036-5469365</v>
          </cell>
          <cell r="H1296">
            <v>3110</v>
          </cell>
          <cell r="I1296">
            <v>0</v>
          </cell>
          <cell r="J1296">
            <v>0</v>
          </cell>
          <cell r="K1296">
            <v>39083</v>
          </cell>
        </row>
        <row r="1297">
          <cell r="B1297">
            <v>8617</v>
          </cell>
          <cell r="C1297" t="str">
            <v>RESS</v>
          </cell>
          <cell r="D1297" t="str">
            <v>Spirit</v>
          </cell>
          <cell r="E1297" t="str">
            <v>Stichting Spirit</v>
          </cell>
          <cell r="F1297" t="str">
            <v>AMSTERDAM</v>
          </cell>
          <cell r="G1297" t="str">
            <v>020-5400579</v>
          </cell>
          <cell r="H1297">
            <v>3150</v>
          </cell>
          <cell r="I1297">
            <v>0</v>
          </cell>
          <cell r="J1297">
            <v>0</v>
          </cell>
          <cell r="K1297">
            <v>39083</v>
          </cell>
        </row>
        <row r="1298">
          <cell r="B1298">
            <v>8618</v>
          </cell>
          <cell r="C1298" t="str">
            <v>JFLT</v>
          </cell>
          <cell r="D1298" t="str">
            <v>Joost Zorgt B.V.</v>
          </cell>
          <cell r="E1298" t="str">
            <v>Joost Zorgt B.V.</v>
          </cell>
          <cell r="F1298" t="str">
            <v>UTRECHT</v>
          </cell>
          <cell r="G1298" t="str">
            <v>030-2731300</v>
          </cell>
          <cell r="H1298">
            <v>3090</v>
          </cell>
          <cell r="I1298">
            <v>0</v>
          </cell>
          <cell r="J1298">
            <v>0</v>
          </cell>
          <cell r="K1298">
            <v>39083</v>
          </cell>
        </row>
        <row r="1299">
          <cell r="B1299">
            <v>8619</v>
          </cell>
          <cell r="C1299" t="str">
            <v>HVEN</v>
          </cell>
          <cell r="D1299" t="str">
            <v>Surivival</v>
          </cell>
          <cell r="E1299" t="str">
            <v>Stichting Surivival</v>
          </cell>
          <cell r="F1299" t="str">
            <v>AMSTERDAM ZUIDOOST</v>
          </cell>
          <cell r="G1299" t="str">
            <v>020-4531777</v>
          </cell>
          <cell r="H1299">
            <v>3150</v>
          </cell>
          <cell r="I1299">
            <v>0</v>
          </cell>
          <cell r="J1299">
            <v>0</v>
          </cell>
          <cell r="K1299">
            <v>39083</v>
          </cell>
        </row>
        <row r="1300">
          <cell r="B1300">
            <v>8620</v>
          </cell>
          <cell r="C1300" t="str">
            <v>EWAS</v>
          </cell>
          <cell r="D1300" t="str">
            <v>EDT Maastricht</v>
          </cell>
          <cell r="E1300" t="str">
            <v>EDT Maastricht</v>
          </cell>
          <cell r="F1300" t="str">
            <v>MAASTRICHT</v>
          </cell>
          <cell r="G1300" t="str">
            <v>043-3210017</v>
          </cell>
          <cell r="H1300">
            <v>3310</v>
          </cell>
          <cell r="I1300">
            <v>0</v>
          </cell>
          <cell r="J1300">
            <v>0</v>
          </cell>
          <cell r="K1300">
            <v>39083</v>
          </cell>
        </row>
        <row r="1301">
          <cell r="B1301">
            <v>8621</v>
          </cell>
          <cell r="C1301" t="str">
            <v>FPOL</v>
          </cell>
          <cell r="D1301" t="str">
            <v>Dunya Zorg en Welzijn VOF</v>
          </cell>
          <cell r="E1301" t="str">
            <v>Dunya Zorg en Welzijn VOF</v>
          </cell>
          <cell r="F1301" t="str">
            <v>BREDA</v>
          </cell>
          <cell r="H1301">
            <v>3260</v>
          </cell>
          <cell r="I1301">
            <v>0</v>
          </cell>
          <cell r="J1301">
            <v>0</v>
          </cell>
          <cell r="K1301">
            <v>39083</v>
          </cell>
        </row>
        <row r="1302">
          <cell r="B1302">
            <v>8622</v>
          </cell>
          <cell r="C1302" t="str">
            <v>MNIS</v>
          </cell>
          <cell r="D1302" t="str">
            <v>Thuiszorgnet Almere en Amsterdam, 't Gooi</v>
          </cell>
          <cell r="E1302" t="str">
            <v>Stichting Thuiszorgnet Almere en Amsterdam</v>
          </cell>
          <cell r="F1302" t="str">
            <v>ALMERE</v>
          </cell>
          <cell r="G1302" t="str">
            <v>0870-004314</v>
          </cell>
          <cell r="H1302">
            <v>3110</v>
          </cell>
          <cell r="I1302">
            <v>0</v>
          </cell>
          <cell r="J1302">
            <v>0</v>
          </cell>
          <cell r="K1302">
            <v>39083</v>
          </cell>
        </row>
        <row r="1303">
          <cell r="B1303">
            <v>8623</v>
          </cell>
          <cell r="C1303" t="str">
            <v>JSTR</v>
          </cell>
          <cell r="D1303" t="str">
            <v>Thuiszorg Maas en Roer TMR (COTL)</v>
          </cell>
          <cell r="E1303" t="str">
            <v>Thuiszorg Maas en Roer TMR (COTL)</v>
          </cell>
          <cell r="F1303" t="str">
            <v>HOENSBROEK</v>
          </cell>
          <cell r="G1303" t="str">
            <v>045-5735252</v>
          </cell>
          <cell r="H1303">
            <v>3300</v>
          </cell>
          <cell r="I1303">
            <v>0</v>
          </cell>
          <cell r="J1303">
            <v>0</v>
          </cell>
          <cell r="K1303">
            <v>39083</v>
          </cell>
        </row>
        <row r="1304">
          <cell r="B1304">
            <v>8624</v>
          </cell>
          <cell r="C1304" t="str">
            <v>FPOL</v>
          </cell>
          <cell r="D1304" t="str">
            <v>Gouwe Zorg Woerden/Utrecht</v>
          </cell>
          <cell r="E1304" t="str">
            <v>Stichting Gouwe Zorg</v>
          </cell>
          <cell r="F1304" t="str">
            <v>WOERDEN</v>
          </cell>
          <cell r="H1304">
            <v>3090</v>
          </cell>
          <cell r="I1304">
            <v>0</v>
          </cell>
          <cell r="J1304">
            <v>0</v>
          </cell>
          <cell r="K1304">
            <v>39083</v>
          </cell>
        </row>
        <row r="1305">
          <cell r="B1305">
            <v>8625</v>
          </cell>
          <cell r="C1305" t="str">
            <v>MSTN</v>
          </cell>
          <cell r="D1305" t="str">
            <v>Thuiszorg Service Zwolle</v>
          </cell>
          <cell r="E1305" t="str">
            <v>Thuiszorg Service Zwolle</v>
          </cell>
          <cell r="F1305" t="str">
            <v>ZWOLLE</v>
          </cell>
          <cell r="G1305" t="str">
            <v>0546-486440</v>
          </cell>
          <cell r="H1305">
            <v>3040</v>
          </cell>
          <cell r="I1305">
            <v>0</v>
          </cell>
          <cell r="J1305">
            <v>0</v>
          </cell>
          <cell r="K1305">
            <v>39083</v>
          </cell>
        </row>
        <row r="1306">
          <cell r="B1306">
            <v>8626</v>
          </cell>
          <cell r="C1306" t="str">
            <v>MSTN</v>
          </cell>
          <cell r="D1306" t="str">
            <v>Thuiszorg Service Stedendriehoek</v>
          </cell>
          <cell r="E1306" t="str">
            <v>Thuiszorg Service Stedendriehoek</v>
          </cell>
          <cell r="F1306" t="str">
            <v>APELDOORN</v>
          </cell>
          <cell r="G1306" t="str">
            <v>0546-486440</v>
          </cell>
          <cell r="H1306">
            <v>3060</v>
          </cell>
          <cell r="I1306">
            <v>0</v>
          </cell>
          <cell r="J1306">
            <v>0</v>
          </cell>
          <cell r="K1306">
            <v>39083</v>
          </cell>
        </row>
        <row r="1307">
          <cell r="B1307">
            <v>8627</v>
          </cell>
          <cell r="C1307" t="str">
            <v>EWAS</v>
          </cell>
          <cell r="D1307" t="str">
            <v>Thuiszorg Service Gelderland</v>
          </cell>
          <cell r="E1307" t="str">
            <v>Thuiszorg Service Gelderland</v>
          </cell>
          <cell r="F1307" t="str">
            <v>ARNHEM</v>
          </cell>
          <cell r="G1307" t="str">
            <v>0546-486440</v>
          </cell>
          <cell r="H1307">
            <v>3070</v>
          </cell>
          <cell r="I1307">
            <v>0</v>
          </cell>
          <cell r="J1307">
            <v>0</v>
          </cell>
          <cell r="K1307">
            <v>39083</v>
          </cell>
        </row>
        <row r="1308">
          <cell r="B1308">
            <v>8628</v>
          </cell>
          <cell r="C1308" t="str">
            <v>MSTN</v>
          </cell>
          <cell r="D1308" t="str">
            <v>Thuiszorg Service Drenthe</v>
          </cell>
          <cell r="E1308" t="str">
            <v>Thuiszorg Service Drenthe</v>
          </cell>
          <cell r="F1308" t="str">
            <v>GRONINGEN</v>
          </cell>
          <cell r="G1308" t="str">
            <v>0546-486440</v>
          </cell>
          <cell r="H1308">
            <v>3030</v>
          </cell>
          <cell r="I1308">
            <v>0</v>
          </cell>
          <cell r="J1308">
            <v>0</v>
          </cell>
          <cell r="K1308">
            <v>39083</v>
          </cell>
        </row>
        <row r="1309">
          <cell r="B1309">
            <v>8629</v>
          </cell>
          <cell r="C1309" t="str">
            <v>JFLT</v>
          </cell>
          <cell r="D1309" t="str">
            <v>Thuiszorg Service Groningen</v>
          </cell>
          <cell r="E1309" t="str">
            <v>Thuiszorg Service Groningen</v>
          </cell>
          <cell r="F1309" t="str">
            <v>GRONINGEN</v>
          </cell>
          <cell r="G1309" t="str">
            <v>0546-486440</v>
          </cell>
          <cell r="H1309">
            <v>3010</v>
          </cell>
          <cell r="I1309">
            <v>0</v>
          </cell>
          <cell r="J1309">
            <v>0</v>
          </cell>
          <cell r="K1309">
            <v>39083</v>
          </cell>
        </row>
        <row r="1310">
          <cell r="B1310">
            <v>8630</v>
          </cell>
          <cell r="C1310" t="str">
            <v>ZKAN</v>
          </cell>
          <cell r="D1310" t="str">
            <v>Mentaal Beter Groningen</v>
          </cell>
          <cell r="E1310" t="str">
            <v>Mentaal Beter Groningen</v>
          </cell>
          <cell r="F1310" t="str">
            <v>GRONINGEN</v>
          </cell>
          <cell r="H1310">
            <v>3010</v>
          </cell>
          <cell r="I1310">
            <v>0</v>
          </cell>
          <cell r="J1310">
            <v>0</v>
          </cell>
          <cell r="K1310">
            <v>39083</v>
          </cell>
        </row>
        <row r="1311">
          <cell r="B1311">
            <v>8631</v>
          </cell>
          <cell r="C1311" t="str">
            <v>NBON</v>
          </cell>
          <cell r="D1311" t="str">
            <v>Mentaal Beter Midden Holland</v>
          </cell>
          <cell r="E1311" t="str">
            <v>Mentaal Beter Midden Holland</v>
          </cell>
          <cell r="F1311" t="str">
            <v>ALPHEN AAN DEN RIJN</v>
          </cell>
          <cell r="H1311">
            <v>3170</v>
          </cell>
          <cell r="I1311">
            <v>0</v>
          </cell>
          <cell r="J1311">
            <v>0</v>
          </cell>
          <cell r="K1311">
            <v>39083</v>
          </cell>
        </row>
        <row r="1312">
          <cell r="B1312">
            <v>8632</v>
          </cell>
          <cell r="C1312" t="str">
            <v>RTOR</v>
          </cell>
          <cell r="D1312" t="str">
            <v>Mentaal Beter Noord Brabant en Limburg</v>
          </cell>
          <cell r="E1312" t="str">
            <v>Mentaal Beter Noord Brabant en Limburg</v>
          </cell>
          <cell r="F1312" t="str">
            <v>OISTERWIJK</v>
          </cell>
          <cell r="H1312">
            <v>3280</v>
          </cell>
          <cell r="I1312">
            <v>0</v>
          </cell>
          <cell r="J1312">
            <v>0</v>
          </cell>
          <cell r="K1312">
            <v>39083</v>
          </cell>
        </row>
        <row r="1313">
          <cell r="B1313">
            <v>8633</v>
          </cell>
          <cell r="C1313" t="str">
            <v>ZKAN</v>
          </cell>
          <cell r="D1313" t="str">
            <v>Mentaal Beter Utrecht</v>
          </cell>
          <cell r="E1313" t="str">
            <v>Mentaal Beter Utrecht</v>
          </cell>
          <cell r="F1313" t="str">
            <v>BILTHOVEN</v>
          </cell>
          <cell r="H1313">
            <v>3090</v>
          </cell>
          <cell r="I1313">
            <v>0</v>
          </cell>
          <cell r="J1313">
            <v>0</v>
          </cell>
          <cell r="K1313">
            <v>39083</v>
          </cell>
        </row>
        <row r="1314">
          <cell r="B1314">
            <v>8634</v>
          </cell>
          <cell r="C1314" t="str">
            <v>JFLT</v>
          </cell>
          <cell r="D1314" t="str">
            <v>Mentaal Beter Noord Holland Noord</v>
          </cell>
          <cell r="E1314" t="str">
            <v>Mentaal Beter Noord Holland Noord</v>
          </cell>
          <cell r="F1314" t="str">
            <v>BERGEN NH</v>
          </cell>
          <cell r="H1314">
            <v>3120</v>
          </cell>
          <cell r="I1314">
            <v>0</v>
          </cell>
          <cell r="J1314">
            <v>0</v>
          </cell>
          <cell r="K1314">
            <v>39083</v>
          </cell>
        </row>
        <row r="1315">
          <cell r="B1315">
            <v>8635</v>
          </cell>
          <cell r="C1315" t="str">
            <v>JFLT</v>
          </cell>
          <cell r="D1315" t="str">
            <v>Mentaal Beter Zuid West Nederland</v>
          </cell>
          <cell r="E1315" t="str">
            <v>Mentaal Beter Zuid West Nederland</v>
          </cell>
          <cell r="F1315" t="str">
            <v>NUMANSDORP</v>
          </cell>
          <cell r="H1315">
            <v>3230</v>
          </cell>
          <cell r="I1315">
            <v>0</v>
          </cell>
          <cell r="J1315">
            <v>0</v>
          </cell>
          <cell r="K1315">
            <v>39083</v>
          </cell>
        </row>
        <row r="1316">
          <cell r="B1316">
            <v>8636</v>
          </cell>
          <cell r="C1316" t="str">
            <v>NBON</v>
          </cell>
          <cell r="D1316" t="str">
            <v>Actief Zorg, regio Noordoost Brabant</v>
          </cell>
          <cell r="E1316" t="str">
            <v>Stichting Actief Zorg</v>
          </cell>
          <cell r="F1316" t="str">
            <v>'S-HERTOGENBOSCH</v>
          </cell>
          <cell r="G1316" t="str">
            <v>0416-673113</v>
          </cell>
          <cell r="H1316">
            <v>3280</v>
          </cell>
          <cell r="I1316">
            <v>0</v>
          </cell>
          <cell r="J1316">
            <v>0</v>
          </cell>
          <cell r="K1316">
            <v>39083</v>
          </cell>
        </row>
        <row r="1317">
          <cell r="B1317">
            <v>8637</v>
          </cell>
          <cell r="C1317" t="str">
            <v>CSTS</v>
          </cell>
          <cell r="D1317" t="str">
            <v>Zorggarant Thuiszorg, Apeldoorn Zutphen</v>
          </cell>
          <cell r="E1317" t="str">
            <v>Zorggarant Thuiszorg, Apeldoorn Zutphen</v>
          </cell>
          <cell r="F1317" t="str">
            <v>BRUMMEN</v>
          </cell>
          <cell r="G1317" t="str">
            <v>0513-654422</v>
          </cell>
          <cell r="H1317">
            <v>3060</v>
          </cell>
          <cell r="I1317">
            <v>0</v>
          </cell>
          <cell r="J1317">
            <v>0</v>
          </cell>
          <cell r="K1317">
            <v>39083</v>
          </cell>
        </row>
        <row r="1318">
          <cell r="B1318">
            <v>8638</v>
          </cell>
          <cell r="C1318" t="str">
            <v>CCEN</v>
          </cell>
          <cell r="D1318" t="str">
            <v>Zorggarant Thuiszorg, Groningen</v>
          </cell>
          <cell r="E1318" t="str">
            <v>Zorggarant Thuiszorg, Groningen</v>
          </cell>
          <cell r="F1318" t="str">
            <v>DELFZIJL</v>
          </cell>
          <cell r="G1318" t="str">
            <v>0513-654422</v>
          </cell>
          <cell r="H1318">
            <v>3010</v>
          </cell>
          <cell r="I1318">
            <v>0</v>
          </cell>
          <cell r="J1318">
            <v>0</v>
          </cell>
          <cell r="K1318">
            <v>39083</v>
          </cell>
        </row>
        <row r="1319">
          <cell r="B1319">
            <v>8639</v>
          </cell>
          <cell r="C1319" t="str">
            <v>LFRN</v>
          </cell>
          <cell r="D1319" t="str">
            <v>Zorggarant Thuiszorg, Arnhem</v>
          </cell>
          <cell r="E1319" t="str">
            <v>Zorggarant Thuiszorg, Arnhem</v>
          </cell>
          <cell r="F1319" t="str">
            <v>DOETINCHEM</v>
          </cell>
          <cell r="G1319" t="str">
            <v>0513-654422</v>
          </cell>
          <cell r="H1319">
            <v>3070</v>
          </cell>
          <cell r="I1319">
            <v>0</v>
          </cell>
          <cell r="J1319">
            <v>0</v>
          </cell>
          <cell r="K1319">
            <v>39083</v>
          </cell>
        </row>
        <row r="1320">
          <cell r="B1320">
            <v>8640</v>
          </cell>
          <cell r="C1320" t="str">
            <v>NBON</v>
          </cell>
          <cell r="D1320" t="str">
            <v>PartiCura, Den Haag</v>
          </cell>
          <cell r="E1320" t="str">
            <v>Stichting PartiCura, Den Haag</v>
          </cell>
          <cell r="F1320" t="str">
            <v>'S-GRAVENHAGE</v>
          </cell>
          <cell r="G1320" t="str">
            <v>0299-394513</v>
          </cell>
          <cell r="H1320">
            <v>3180</v>
          </cell>
          <cell r="I1320">
            <v>0</v>
          </cell>
          <cell r="J1320">
            <v>0</v>
          </cell>
          <cell r="K1320">
            <v>39083</v>
          </cell>
        </row>
        <row r="1321">
          <cell r="B1321">
            <v>8641</v>
          </cell>
          <cell r="C1321" t="str">
            <v>MNIS</v>
          </cell>
          <cell r="D1321" t="str">
            <v>'t Schiphuis</v>
          </cell>
          <cell r="E1321" t="str">
            <v>'t Schiphuis</v>
          </cell>
          <cell r="F1321" t="str">
            <v>HOOFDDORP</v>
          </cell>
          <cell r="G1321" t="str">
            <v>074-2508848</v>
          </cell>
          <cell r="H1321">
            <v>3160</v>
          </cell>
          <cell r="I1321">
            <v>0</v>
          </cell>
          <cell r="J1321">
            <v>0</v>
          </cell>
          <cell r="K1321">
            <v>39083</v>
          </cell>
        </row>
        <row r="1322">
          <cell r="B1322">
            <v>8642</v>
          </cell>
          <cell r="C1322" t="str">
            <v>RESS</v>
          </cell>
          <cell r="D1322" t="str">
            <v>Diaphora Zorgverlening</v>
          </cell>
          <cell r="E1322" t="str">
            <v>Stichting Diaphora Zorgverlening</v>
          </cell>
          <cell r="F1322" t="str">
            <v>VELP GLD</v>
          </cell>
          <cell r="G1322" t="str">
            <v>06-30733060</v>
          </cell>
          <cell r="H1322">
            <v>3070</v>
          </cell>
          <cell r="I1322">
            <v>0</v>
          </cell>
          <cell r="J1322">
            <v>0</v>
          </cell>
          <cell r="K1322">
            <v>39083</v>
          </cell>
        </row>
        <row r="1323">
          <cell r="B1323">
            <v>8643</v>
          </cell>
          <cell r="C1323" t="str">
            <v>GKOK</v>
          </cell>
          <cell r="D1323" t="str">
            <v>Thuiszorg Diensten Centrale Zuid Holland Noord</v>
          </cell>
          <cell r="E1323" t="str">
            <v>Thuiszorg Diensten Centrale Zuid Holland Noord</v>
          </cell>
          <cell r="F1323" t="str">
            <v>OEGSTGEEST</v>
          </cell>
          <cell r="G1323" t="str">
            <v>0521-533400</v>
          </cell>
          <cell r="H1323">
            <v>3170</v>
          </cell>
          <cell r="I1323">
            <v>0</v>
          </cell>
          <cell r="J1323">
            <v>0</v>
          </cell>
          <cell r="K1323">
            <v>39083</v>
          </cell>
        </row>
        <row r="1324">
          <cell r="B1324">
            <v>8645</v>
          </cell>
          <cell r="C1324" t="str">
            <v>RTOR</v>
          </cell>
          <cell r="D1324" t="str">
            <v>Centrum Ortis</v>
          </cell>
          <cell r="E1324" t="str">
            <v>Ortis Research B.V.</v>
          </cell>
          <cell r="F1324" t="str">
            <v>CAPELLE AAN DEN IJSSEL</v>
          </cell>
          <cell r="G1324" t="str">
            <v>06-43034627</v>
          </cell>
          <cell r="H1324">
            <v>3210</v>
          </cell>
          <cell r="I1324">
            <v>0</v>
          </cell>
          <cell r="J1324">
            <v>0</v>
          </cell>
          <cell r="K1324">
            <v>39083</v>
          </cell>
        </row>
        <row r="1325">
          <cell r="B1325">
            <v>8646</v>
          </cell>
          <cell r="C1325" t="str">
            <v>PHEN</v>
          </cell>
          <cell r="D1325" t="str">
            <v>Care Company, Amstelland en Meerlanden</v>
          </cell>
          <cell r="E1325" t="str">
            <v>Care Company, Amstelland en Meerlanden</v>
          </cell>
          <cell r="F1325" t="str">
            <v>HOOFDDORP</v>
          </cell>
          <cell r="G1325" t="str">
            <v>035-6426464</v>
          </cell>
          <cell r="H1325">
            <v>3160</v>
          </cell>
          <cell r="I1325">
            <v>0</v>
          </cell>
          <cell r="J1325">
            <v>0</v>
          </cell>
          <cell r="K1325">
            <v>39083</v>
          </cell>
        </row>
        <row r="1326">
          <cell r="B1326">
            <v>8644</v>
          </cell>
          <cell r="C1326" t="str">
            <v>HVEN</v>
          </cell>
          <cell r="D1326" t="str">
            <v>Allerzorg, regio duin en Bollenstreek</v>
          </cell>
          <cell r="E1326" t="str">
            <v>Allerzorg, regio duin en Bollenstreek</v>
          </cell>
          <cell r="F1326" t="str">
            <v>LISSE</v>
          </cell>
          <cell r="H1326">
            <v>3170</v>
          </cell>
          <cell r="I1326">
            <v>0</v>
          </cell>
          <cell r="J1326">
            <v>0</v>
          </cell>
          <cell r="K1326">
            <v>39083</v>
          </cell>
        </row>
        <row r="1327">
          <cell r="B1327">
            <v>8647</v>
          </cell>
          <cell r="C1327" t="str">
            <v>NBON</v>
          </cell>
          <cell r="D1327" t="str">
            <v>de Nieuwe Zorg Thuis, regio Haaglanden</v>
          </cell>
          <cell r="E1327" t="str">
            <v>de Nieuwe Zorg Thuis, regio Haaglanden</v>
          </cell>
          <cell r="F1327" t="str">
            <v>'S-GRAVENHAGE</v>
          </cell>
          <cell r="G1327" t="str">
            <v>06-52553358</v>
          </cell>
          <cell r="H1327">
            <v>3180</v>
          </cell>
          <cell r="I1327">
            <v>0</v>
          </cell>
          <cell r="J1327">
            <v>0</v>
          </cell>
          <cell r="K1327">
            <v>39083</v>
          </cell>
        </row>
        <row r="1328">
          <cell r="B1328">
            <v>8648</v>
          </cell>
          <cell r="C1328" t="str">
            <v>RKLR</v>
          </cell>
          <cell r="D1328" t="str">
            <v>Thuiszorgnet, regio Amstelland en Meerlanden</v>
          </cell>
          <cell r="E1328" t="str">
            <v>Thuiszorgnet, regio Amstelland en Meerlanden</v>
          </cell>
          <cell r="F1328" t="str">
            <v>UITHOORN</v>
          </cell>
          <cell r="G1328" t="str">
            <v>0870-004314</v>
          </cell>
          <cell r="H1328">
            <v>3160</v>
          </cell>
          <cell r="I1328">
            <v>0</v>
          </cell>
          <cell r="J1328">
            <v>0</v>
          </cell>
          <cell r="K1328">
            <v>39083</v>
          </cell>
        </row>
        <row r="1329">
          <cell r="B1329">
            <v>8649</v>
          </cell>
          <cell r="C1329" t="str">
            <v>RSOS</v>
          </cell>
          <cell r="D1329" t="str">
            <v>Thuiszorg Groot Rijnland, Haaglanden</v>
          </cell>
          <cell r="E1329" t="str">
            <v>Stichting Thuiszorg Groot Rijnland</v>
          </cell>
          <cell r="F1329" t="str">
            <v>ZOETERMEER</v>
          </cell>
          <cell r="G1329" t="str">
            <v>071-5161440</v>
          </cell>
          <cell r="H1329">
            <v>3180</v>
          </cell>
          <cell r="I1329">
            <v>0</v>
          </cell>
          <cell r="J1329">
            <v>0</v>
          </cell>
          <cell r="K1329">
            <v>39083</v>
          </cell>
        </row>
        <row r="1330">
          <cell r="B1330">
            <v>8650</v>
          </cell>
          <cell r="C1330" t="str">
            <v>CCEN</v>
          </cell>
          <cell r="D1330" t="str">
            <v>Thuiszorg De Friese Wouden (Drenthe)</v>
          </cell>
          <cell r="E1330" t="str">
            <v>Thuiszorg De Friese Wouden (Drenthe)</v>
          </cell>
          <cell r="F1330" t="str">
            <v>DRACHTEN</v>
          </cell>
          <cell r="H1330">
            <v>3030</v>
          </cell>
          <cell r="I1330">
            <v>0</v>
          </cell>
          <cell r="J1330">
            <v>0</v>
          </cell>
          <cell r="K1330">
            <v>39083</v>
          </cell>
        </row>
        <row r="1331">
          <cell r="B1331">
            <v>8651</v>
          </cell>
          <cell r="C1331" t="str">
            <v>AWEK</v>
          </cell>
          <cell r="D1331" t="str">
            <v>InterCare, Den Haag</v>
          </cell>
          <cell r="E1331" t="str">
            <v>InterCare, Den Haag</v>
          </cell>
          <cell r="F1331" t="str">
            <v>'S-GRAVENHAGE</v>
          </cell>
          <cell r="G1331" t="str">
            <v>070-3538113</v>
          </cell>
          <cell r="H1331">
            <v>3180</v>
          </cell>
          <cell r="I1331">
            <v>0</v>
          </cell>
          <cell r="J1331">
            <v>0</v>
          </cell>
          <cell r="K1331">
            <v>39083</v>
          </cell>
        </row>
        <row r="1332">
          <cell r="B1332">
            <v>8652</v>
          </cell>
          <cell r="D1332" t="str">
            <v>Nieuwe instelling</v>
          </cell>
        </row>
        <row r="1333">
          <cell r="B1333">
            <v>8653</v>
          </cell>
          <cell r="D1333" t="str">
            <v>Nieuwe instelling</v>
          </cell>
        </row>
        <row r="1334">
          <cell r="B1334">
            <v>8654</v>
          </cell>
          <cell r="D1334" t="str">
            <v>Nieuwe instelling</v>
          </cell>
        </row>
        <row r="1335">
          <cell r="B1335">
            <v>8655</v>
          </cell>
          <cell r="D1335" t="str">
            <v>Nieuwe instelling</v>
          </cell>
        </row>
        <row r="1336">
          <cell r="B1336">
            <v>8656</v>
          </cell>
          <cell r="D1336" t="str">
            <v>Nieuwe instelling</v>
          </cell>
        </row>
        <row r="1337">
          <cell r="B1337">
            <v>8657</v>
          </cell>
          <cell r="D1337" t="str">
            <v>Nieuwe instelling</v>
          </cell>
        </row>
        <row r="1338">
          <cell r="B1338">
            <v>8658</v>
          </cell>
          <cell r="D1338" t="str">
            <v>Nieuwe instelling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4"/>
  <sheetViews>
    <sheetView showGridLines="0" tabSelected="1" zoomScalePageLayoutView="0" workbookViewId="0" topLeftCell="A2">
      <selection activeCell="N6" sqref="N6"/>
    </sheetView>
  </sheetViews>
  <sheetFormatPr defaultColWidth="0" defaultRowHeight="12.75" zeroHeight="1"/>
  <cols>
    <col min="1" max="6" width="9.140625" style="0" customWidth="1"/>
    <col min="7" max="7" width="7.140625" style="0" customWidth="1"/>
    <col min="8" max="8" width="3.140625" style="0" customWidth="1"/>
    <col min="9" max="10" width="9.140625" style="0" customWidth="1"/>
    <col min="11" max="11" width="14.28125" style="0" customWidth="1"/>
    <col min="12" max="12" width="9.8515625" style="0" customWidth="1"/>
    <col min="13" max="13" width="9.421875" style="0" customWidth="1"/>
    <col min="14" max="14" width="11.28125" style="0" customWidth="1"/>
    <col min="15" max="15" width="11.8515625" style="0" bestFit="1" customWidth="1"/>
    <col min="16" max="16" width="9.140625" style="0" customWidth="1"/>
    <col min="17" max="17" width="12.57421875" style="0" customWidth="1"/>
    <col min="18" max="18" width="9.140625" style="0" customWidth="1"/>
    <col min="19" max="16384" width="0" style="0" hidden="1" customWidth="1"/>
  </cols>
  <sheetData>
    <row r="1" spans="1:16" ht="12.75" hidden="1">
      <c r="A1" s="179" t="b">
        <v>1</v>
      </c>
      <c r="B1" s="2"/>
      <c r="C1" s="2"/>
      <c r="D1" s="2"/>
      <c r="E1" s="2"/>
      <c r="F1" s="2"/>
      <c r="G1" s="2"/>
      <c r="H1" s="2"/>
      <c r="I1" s="2"/>
      <c r="J1" s="3"/>
      <c r="K1" s="3"/>
      <c r="L1" s="3"/>
      <c r="M1" s="3"/>
      <c r="N1" s="2"/>
      <c r="O1" s="2"/>
      <c r="P1" s="4"/>
    </row>
    <row r="2" spans="1:18" ht="12.75">
      <c r="A2" s="367"/>
      <c r="B2" s="368"/>
      <c r="C2" s="368"/>
      <c r="D2" s="368"/>
      <c r="E2" s="368"/>
      <c r="F2" s="2"/>
      <c r="G2" s="2"/>
      <c r="H2" s="2"/>
      <c r="I2" s="2"/>
      <c r="J2" s="3"/>
      <c r="K2" s="3"/>
      <c r="L2" s="3"/>
      <c r="M2" s="3"/>
      <c r="N2" s="2"/>
      <c r="O2" s="2"/>
      <c r="P2" s="369"/>
      <c r="Q2" s="370"/>
      <c r="R2" s="370"/>
    </row>
    <row r="3" spans="1:18" ht="12.75">
      <c r="A3" s="1"/>
      <c r="B3" s="123"/>
      <c r="C3" s="123"/>
      <c r="D3" s="123"/>
      <c r="E3" s="123"/>
      <c r="F3" s="2"/>
      <c r="G3" s="2"/>
      <c r="H3" s="2"/>
      <c r="I3" s="2"/>
      <c r="J3" s="3"/>
      <c r="K3" s="3"/>
      <c r="L3" s="3"/>
      <c r="M3" s="3"/>
      <c r="N3" s="2"/>
      <c r="O3" s="2"/>
      <c r="P3" s="3"/>
      <c r="Q3" s="32"/>
      <c r="R3" s="32"/>
    </row>
    <row r="4" spans="1:18" ht="18">
      <c r="A4" s="374" t="s">
        <v>136</v>
      </c>
      <c r="B4" s="375"/>
      <c r="C4" s="375"/>
      <c r="D4" s="375"/>
      <c r="E4" s="375"/>
      <c r="F4" s="375"/>
      <c r="G4" s="375"/>
      <c r="H4" s="375"/>
      <c r="I4" s="375"/>
      <c r="J4" s="375"/>
      <c r="K4" s="375"/>
      <c r="L4" s="375"/>
      <c r="M4" s="375"/>
      <c r="N4" s="376"/>
      <c r="O4" s="6"/>
      <c r="P4" s="371"/>
      <c r="Q4" s="370"/>
      <c r="R4" s="370"/>
    </row>
    <row r="5" spans="1:18" ht="12.75">
      <c r="A5" s="3"/>
      <c r="B5" s="3"/>
      <c r="C5" s="3"/>
      <c r="D5" s="3"/>
      <c r="E5" s="158"/>
      <c r="F5" s="11"/>
      <c r="G5" s="9"/>
      <c r="H5" s="5"/>
      <c r="I5" s="5"/>
      <c r="J5" s="6"/>
      <c r="K5" s="6"/>
      <c r="L5" s="6"/>
      <c r="M5" s="10" t="s">
        <v>83</v>
      </c>
      <c r="N5" s="6"/>
      <c r="O5" s="6"/>
      <c r="P5" s="370"/>
      <c r="Q5" s="370"/>
      <c r="R5" s="370"/>
    </row>
    <row r="6" spans="1:18" ht="12.75">
      <c r="A6" s="364" t="str">
        <f>IF(OR($G7=0),"Vul hier het NZa-nummer in.","")</f>
        <v>Vul hier het NZa-nummer in.</v>
      </c>
      <c r="B6" s="365"/>
      <c r="C6" s="365"/>
      <c r="D6" s="365"/>
      <c r="E6" s="365"/>
      <c r="F6" s="13" t="s">
        <v>4</v>
      </c>
      <c r="G6" s="13" t="s">
        <v>5</v>
      </c>
      <c r="H6" s="6"/>
      <c r="I6" s="12"/>
      <c r="J6" s="12"/>
      <c r="K6" s="6"/>
      <c r="L6" s="372" t="s">
        <v>87</v>
      </c>
      <c r="M6" s="373"/>
      <c r="N6" s="128">
        <v>41753</v>
      </c>
      <c r="O6" s="122"/>
      <c r="P6" s="370"/>
      <c r="Q6" s="370"/>
      <c r="R6" s="370"/>
    </row>
    <row r="7" spans="1:18" ht="12.75">
      <c r="A7" s="332" t="s">
        <v>6</v>
      </c>
      <c r="B7" s="377"/>
      <c r="C7" s="377"/>
      <c r="D7" s="377"/>
      <c r="E7" s="378"/>
      <c r="F7" s="54">
        <v>300</v>
      </c>
      <c r="G7" s="125"/>
      <c r="H7" s="5"/>
      <c r="I7" s="5"/>
      <c r="J7" s="6"/>
      <c r="K7" s="6"/>
      <c r="L7" s="372" t="s">
        <v>88</v>
      </c>
      <c r="M7" s="373"/>
      <c r="N7" s="129">
        <f ca="1">TODAY()</f>
        <v>41822</v>
      </c>
      <c r="O7" s="116"/>
      <c r="P7" s="370"/>
      <c r="Q7" s="370"/>
      <c r="R7" s="370"/>
    </row>
    <row r="8" spans="1:18" ht="12.75">
      <c r="A8" s="14"/>
      <c r="B8" s="6"/>
      <c r="C8" s="6"/>
      <c r="D8" s="6"/>
      <c r="E8" s="6"/>
      <c r="F8" s="5"/>
      <c r="G8" s="5"/>
      <c r="H8" s="5"/>
      <c r="I8" s="5"/>
      <c r="J8" s="6"/>
      <c r="K8" s="6"/>
      <c r="L8" s="6"/>
      <c r="M8" s="350"/>
      <c r="N8" s="351"/>
      <c r="O8" s="351"/>
      <c r="P8" s="370"/>
      <c r="Q8" s="370"/>
      <c r="R8" s="370"/>
    </row>
    <row r="9" spans="1:18" ht="13.5" thickBot="1">
      <c r="A9" s="14"/>
      <c r="B9" s="160"/>
      <c r="C9" s="160"/>
      <c r="D9" s="160"/>
      <c r="E9" s="160"/>
      <c r="F9" s="160"/>
      <c r="G9" s="160"/>
      <c r="H9" s="160"/>
      <c r="I9" s="160"/>
      <c r="J9" s="160"/>
      <c r="K9" s="160"/>
      <c r="L9" s="160"/>
      <c r="M9" s="160"/>
      <c r="N9" s="160"/>
      <c r="O9" s="159"/>
      <c r="P9" s="7"/>
      <c r="Q9" s="32"/>
      <c r="R9" s="32"/>
    </row>
    <row r="10" spans="1:18" ht="12.75">
      <c r="A10" s="8"/>
      <c r="B10" s="15"/>
      <c r="C10" s="16" t="s">
        <v>7</v>
      </c>
      <c r="D10" s="16"/>
      <c r="E10" s="17"/>
      <c r="F10" s="17"/>
      <c r="G10" s="17"/>
      <c r="H10" s="17"/>
      <c r="I10" s="17"/>
      <c r="J10" s="18"/>
      <c r="K10" s="18"/>
      <c r="L10" s="18"/>
      <c r="M10" s="18"/>
      <c r="N10" s="19"/>
      <c r="O10" s="8"/>
      <c r="P10" s="8"/>
      <c r="Q10" s="32"/>
      <c r="R10" s="32"/>
    </row>
    <row r="11" spans="1:18" ht="12.75">
      <c r="A11" s="8"/>
      <c r="B11" s="20"/>
      <c r="C11" s="7"/>
      <c r="D11" s="7"/>
      <c r="E11" s="336" t="s">
        <v>135</v>
      </c>
      <c r="F11" s="337"/>
      <c r="G11" s="337"/>
      <c r="H11" s="337"/>
      <c r="I11" s="337"/>
      <c r="J11" s="337"/>
      <c r="K11" s="337"/>
      <c r="L11" s="337"/>
      <c r="M11" s="337"/>
      <c r="N11" s="256"/>
      <c r="O11" s="8"/>
      <c r="P11" s="8"/>
      <c r="Q11" s="32"/>
      <c r="R11" s="32"/>
    </row>
    <row r="12" spans="1:18" ht="12.75">
      <c r="A12" s="8"/>
      <c r="B12" s="20"/>
      <c r="C12" s="7"/>
      <c r="D12" s="7"/>
      <c r="E12" s="337"/>
      <c r="F12" s="337"/>
      <c r="G12" s="337"/>
      <c r="H12" s="337"/>
      <c r="I12" s="337"/>
      <c r="J12" s="337"/>
      <c r="K12" s="337"/>
      <c r="L12" s="337"/>
      <c r="M12" s="337"/>
      <c r="N12" s="256"/>
      <c r="O12" s="8"/>
      <c r="P12" s="8"/>
      <c r="Q12" s="32"/>
      <c r="R12" s="32"/>
    </row>
    <row r="13" spans="1:18" ht="12.75">
      <c r="A13" s="8"/>
      <c r="B13" s="20"/>
      <c r="C13" s="7"/>
      <c r="D13" s="7"/>
      <c r="E13" s="337"/>
      <c r="F13" s="337"/>
      <c r="G13" s="337"/>
      <c r="H13" s="337"/>
      <c r="I13" s="337"/>
      <c r="J13" s="337"/>
      <c r="K13" s="337"/>
      <c r="L13" s="337"/>
      <c r="M13" s="337"/>
      <c r="N13" s="256"/>
      <c r="O13" s="8"/>
      <c r="P13" s="8"/>
      <c r="Q13" s="32"/>
      <c r="R13" s="32"/>
    </row>
    <row r="14" spans="1:18" ht="12.75">
      <c r="A14" s="8"/>
      <c r="B14" s="20"/>
      <c r="C14" s="7"/>
      <c r="D14" s="7"/>
      <c r="E14" s="337"/>
      <c r="F14" s="337"/>
      <c r="G14" s="337"/>
      <c r="H14" s="337"/>
      <c r="I14" s="337"/>
      <c r="J14" s="337"/>
      <c r="K14" s="337"/>
      <c r="L14" s="337"/>
      <c r="M14" s="337"/>
      <c r="N14" s="257"/>
      <c r="O14" s="8"/>
      <c r="P14" s="8"/>
      <c r="Q14" s="32"/>
      <c r="R14" s="32"/>
    </row>
    <row r="15" spans="1:18" ht="31.5" customHeight="1">
      <c r="A15" s="8"/>
      <c r="B15" s="20"/>
      <c r="C15" s="7"/>
      <c r="D15" s="7"/>
      <c r="E15" s="338" t="s">
        <v>109</v>
      </c>
      <c r="F15" s="337"/>
      <c r="G15" s="337"/>
      <c r="H15" s="337"/>
      <c r="I15" s="337"/>
      <c r="J15" s="337"/>
      <c r="K15" s="337"/>
      <c r="L15" s="337"/>
      <c r="M15" s="337"/>
      <c r="N15" s="255"/>
      <c r="O15" s="8"/>
      <c r="P15" s="8"/>
      <c r="Q15" s="32"/>
      <c r="R15" s="32"/>
    </row>
    <row r="16" spans="1:18" ht="12.75">
      <c r="A16" s="8"/>
      <c r="B16" s="20"/>
      <c r="C16" s="7"/>
      <c r="D16" s="7"/>
      <c r="E16" s="337"/>
      <c r="F16" s="337"/>
      <c r="G16" s="337"/>
      <c r="H16" s="337"/>
      <c r="I16" s="337"/>
      <c r="J16" s="337"/>
      <c r="K16" s="337"/>
      <c r="L16" s="337"/>
      <c r="M16" s="337"/>
      <c r="N16" s="255"/>
      <c r="O16" s="8"/>
      <c r="P16" s="8"/>
      <c r="Q16" s="32"/>
      <c r="R16" s="32"/>
    </row>
    <row r="17" spans="1:18" ht="12.75">
      <c r="A17" s="8"/>
      <c r="B17" s="20"/>
      <c r="C17" s="7"/>
      <c r="D17" s="178"/>
      <c r="E17" s="337"/>
      <c r="F17" s="337"/>
      <c r="G17" s="337"/>
      <c r="H17" s="337"/>
      <c r="I17" s="337"/>
      <c r="J17" s="337"/>
      <c r="K17" s="337"/>
      <c r="L17" s="337"/>
      <c r="M17" s="337"/>
      <c r="N17" s="21"/>
      <c r="O17" s="8"/>
      <c r="P17" s="8"/>
      <c r="Q17" s="32"/>
      <c r="R17" s="32"/>
    </row>
    <row r="18" spans="1:18" ht="12.75">
      <c r="A18" s="22"/>
      <c r="B18" s="253"/>
      <c r="C18" s="249"/>
      <c r="D18" s="249"/>
      <c r="J18" s="251"/>
      <c r="K18" s="250"/>
      <c r="L18" s="250"/>
      <c r="M18" s="252"/>
      <c r="N18" s="254"/>
      <c r="O18" s="22"/>
      <c r="P18" s="22"/>
      <c r="Q18" s="32"/>
      <c r="R18" s="32"/>
    </row>
    <row r="19" spans="1:18" ht="12.75">
      <c r="A19" s="22"/>
      <c r="B19" s="253"/>
      <c r="C19" s="249"/>
      <c r="D19" s="249"/>
      <c r="E19" s="358" t="str">
        <f>IF(A1=TRUE," Invulvelden gearceerd","Invulvelden niet gearceerd")</f>
        <v> Invulvelden gearceerd</v>
      </c>
      <c r="F19" s="359"/>
      <c r="G19" s="359"/>
      <c r="H19" s="359"/>
      <c r="I19" s="360"/>
      <c r="J19" s="251"/>
      <c r="K19" s="250"/>
      <c r="L19" s="250"/>
      <c r="M19" s="252"/>
      <c r="N19" s="254"/>
      <c r="O19" s="22"/>
      <c r="P19" s="22"/>
      <c r="Q19" s="32"/>
      <c r="R19" s="32"/>
    </row>
    <row r="20" spans="1:18" ht="13.5" thickBot="1">
      <c r="A20" s="23"/>
      <c r="B20" s="258"/>
      <c r="C20" s="259"/>
      <c r="D20" s="259"/>
      <c r="E20" s="259"/>
      <c r="F20" s="259"/>
      <c r="G20" s="259"/>
      <c r="H20" s="259"/>
      <c r="I20" s="259"/>
      <c r="J20" s="259"/>
      <c r="K20" s="259"/>
      <c r="L20" s="259"/>
      <c r="M20" s="259"/>
      <c r="N20" s="260"/>
      <c r="O20" s="24"/>
      <c r="P20" s="23"/>
      <c r="Q20" s="32"/>
      <c r="R20" s="32"/>
    </row>
    <row r="21" spans="1:18" ht="12.75">
      <c r="A21" s="23"/>
      <c r="B21" s="23"/>
      <c r="C21" s="23"/>
      <c r="D21" s="23"/>
      <c r="E21" s="23"/>
      <c r="F21" s="23"/>
      <c r="G21" s="23"/>
      <c r="H21" s="23"/>
      <c r="I21" s="23"/>
      <c r="J21" s="23"/>
      <c r="K21" s="23"/>
      <c r="L21" s="23"/>
      <c r="M21" s="23"/>
      <c r="N21" s="24"/>
      <c r="O21" s="24"/>
      <c r="P21" s="23"/>
      <c r="Q21" s="32"/>
      <c r="R21" s="32"/>
    </row>
    <row r="22" spans="1:22" ht="12.75">
      <c r="A22" s="361" t="s">
        <v>31</v>
      </c>
      <c r="B22" s="362"/>
      <c r="C22" s="362"/>
      <c r="D22" s="362"/>
      <c r="E22" s="362"/>
      <c r="F22" s="362"/>
      <c r="G22" s="362"/>
      <c r="H22" s="362"/>
      <c r="I22" s="362"/>
      <c r="J22" s="362"/>
      <c r="K22" s="340"/>
      <c r="L22" s="340"/>
      <c r="M22" s="340"/>
      <c r="N22" s="340"/>
      <c r="O22" s="333"/>
      <c r="P22" s="48"/>
      <c r="Q22" s="48"/>
      <c r="R22" s="48"/>
      <c r="S22" s="48"/>
      <c r="T22" s="48"/>
      <c r="U22" s="48"/>
      <c r="V22" s="48"/>
    </row>
    <row r="23" spans="1:21" ht="12.75">
      <c r="A23" s="332" t="s">
        <v>8</v>
      </c>
      <c r="B23" s="333"/>
      <c r="C23" s="342"/>
      <c r="D23" s="343"/>
      <c r="E23" s="343"/>
      <c r="F23" s="343"/>
      <c r="G23" s="343"/>
      <c r="H23" s="344"/>
      <c r="I23" s="344"/>
      <c r="J23" s="344"/>
      <c r="K23" s="308"/>
      <c r="L23" s="308"/>
      <c r="M23" s="308"/>
      <c r="N23" s="308"/>
      <c r="O23" s="309"/>
      <c r="P23" s="23"/>
      <c r="Q23" s="353"/>
      <c r="R23" s="363"/>
      <c r="S23" s="52"/>
      <c r="T23" s="353"/>
      <c r="U23" s="354"/>
    </row>
    <row r="24" spans="1:18" ht="12.75">
      <c r="A24" s="332" t="s">
        <v>36</v>
      </c>
      <c r="B24" s="333"/>
      <c r="C24" s="352"/>
      <c r="D24" s="311"/>
      <c r="E24" s="311"/>
      <c r="F24" s="311"/>
      <c r="G24" s="311"/>
      <c r="H24" s="308"/>
      <c r="I24" s="308"/>
      <c r="J24" s="308"/>
      <c r="K24" s="308"/>
      <c r="L24" s="308"/>
      <c r="M24" s="308"/>
      <c r="N24" s="308"/>
      <c r="O24" s="309"/>
      <c r="P24" s="161"/>
      <c r="Q24" s="123"/>
      <c r="R24" s="32"/>
    </row>
    <row r="25" spans="1:21" ht="12.75">
      <c r="A25" s="332" t="s">
        <v>37</v>
      </c>
      <c r="B25" s="333"/>
      <c r="C25" s="352"/>
      <c r="D25" s="308"/>
      <c r="E25" s="308"/>
      <c r="F25" s="308"/>
      <c r="G25" s="308"/>
      <c r="H25" s="308"/>
      <c r="I25" s="308"/>
      <c r="J25" s="308"/>
      <c r="K25" s="308"/>
      <c r="L25" s="308"/>
      <c r="M25" s="308"/>
      <c r="N25" s="308"/>
      <c r="O25" s="309"/>
      <c r="P25" s="25"/>
      <c r="Q25" s="32"/>
      <c r="R25" s="32"/>
      <c r="T25" s="355"/>
      <c r="U25" s="355"/>
    </row>
    <row r="26" spans="1:21" ht="19.5" customHeight="1">
      <c r="A26" s="332" t="s">
        <v>9</v>
      </c>
      <c r="B26" s="333"/>
      <c r="C26" s="27"/>
      <c r="D26" s="28"/>
      <c r="E26" s="352"/>
      <c r="F26" s="357"/>
      <c r="G26" s="357"/>
      <c r="H26" s="308"/>
      <c r="I26" s="308"/>
      <c r="J26" s="308"/>
      <c r="K26" s="308"/>
      <c r="L26" s="308"/>
      <c r="M26" s="308"/>
      <c r="N26" s="308"/>
      <c r="O26" s="309"/>
      <c r="P26" s="25"/>
      <c r="Q26" s="32"/>
      <c r="R26" s="32"/>
      <c r="T26" s="356"/>
      <c r="U26" s="356"/>
    </row>
    <row r="27" spans="1:18" ht="12.75">
      <c r="A27" s="332" t="s">
        <v>10</v>
      </c>
      <c r="B27" s="333"/>
      <c r="C27" s="306"/>
      <c r="D27" s="366"/>
      <c r="E27" s="366"/>
      <c r="F27" s="366"/>
      <c r="G27" s="366"/>
      <c r="H27" s="308"/>
      <c r="I27" s="308"/>
      <c r="J27" s="308"/>
      <c r="K27" s="308"/>
      <c r="L27" s="308"/>
      <c r="M27" s="308"/>
      <c r="N27" s="308"/>
      <c r="O27" s="309"/>
      <c r="P27" s="25"/>
      <c r="Q27" s="32"/>
      <c r="R27" s="32"/>
    </row>
    <row r="28" spans="1:18" ht="12.75">
      <c r="A28" s="332" t="s">
        <v>11</v>
      </c>
      <c r="B28" s="333"/>
      <c r="C28" s="306"/>
      <c r="D28" s="307"/>
      <c r="E28" s="307"/>
      <c r="F28" s="307"/>
      <c r="G28" s="307"/>
      <c r="H28" s="308"/>
      <c r="I28" s="308"/>
      <c r="J28" s="308"/>
      <c r="K28" s="308"/>
      <c r="L28" s="308"/>
      <c r="M28" s="308"/>
      <c r="N28" s="308"/>
      <c r="O28" s="309"/>
      <c r="P28" s="25"/>
      <c r="Q28" s="32"/>
      <c r="R28" s="32"/>
    </row>
    <row r="29" spans="1:18" ht="12.75">
      <c r="A29" s="332" t="s">
        <v>12</v>
      </c>
      <c r="B29" s="333"/>
      <c r="C29" s="310"/>
      <c r="D29" s="311"/>
      <c r="E29" s="311"/>
      <c r="F29" s="311"/>
      <c r="G29" s="311"/>
      <c r="H29" s="308"/>
      <c r="I29" s="308"/>
      <c r="J29" s="308"/>
      <c r="K29" s="308"/>
      <c r="L29" s="308"/>
      <c r="M29" s="308"/>
      <c r="N29" s="308"/>
      <c r="O29" s="309"/>
      <c r="P29" s="25"/>
      <c r="Q29" s="32"/>
      <c r="R29" s="32"/>
    </row>
    <row r="30" spans="1:18" ht="12.75">
      <c r="A30" s="26"/>
      <c r="B30" s="26"/>
      <c r="C30" s="26"/>
      <c r="D30" s="26"/>
      <c r="E30" s="26"/>
      <c r="F30" s="26"/>
      <c r="G30" s="26"/>
      <c r="H30" s="23"/>
      <c r="I30" s="26"/>
      <c r="J30" s="26"/>
      <c r="K30" s="26"/>
      <c r="L30" s="26"/>
      <c r="M30" s="26"/>
      <c r="N30" s="26"/>
      <c r="O30" s="26"/>
      <c r="P30" s="23"/>
      <c r="Q30" s="32"/>
      <c r="R30" s="32"/>
    </row>
    <row r="31" spans="1:18" ht="12.75">
      <c r="A31" s="339" t="s">
        <v>13</v>
      </c>
      <c r="B31" s="340"/>
      <c r="C31" s="340"/>
      <c r="D31" s="340"/>
      <c r="E31" s="340"/>
      <c r="F31" s="340"/>
      <c r="G31" s="340"/>
      <c r="H31" s="340"/>
      <c r="I31" s="340"/>
      <c r="J31" s="340"/>
      <c r="K31" s="340"/>
      <c r="L31" s="340"/>
      <c r="M31" s="340"/>
      <c r="N31" s="340"/>
      <c r="O31" s="333"/>
      <c r="P31" s="25"/>
      <c r="Q31" s="32"/>
      <c r="R31" s="32"/>
    </row>
    <row r="32" spans="1:18" ht="12.75" customHeight="1">
      <c r="A32" s="312" t="s">
        <v>137</v>
      </c>
      <c r="B32" s="313"/>
      <c r="C32" s="313"/>
      <c r="D32" s="313"/>
      <c r="E32" s="313"/>
      <c r="F32" s="313"/>
      <c r="G32" s="313"/>
      <c r="H32" s="313"/>
      <c r="I32" s="313"/>
      <c r="J32" s="313"/>
      <c r="K32" s="313"/>
      <c r="L32" s="313"/>
      <c r="M32" s="313"/>
      <c r="N32" s="313"/>
      <c r="O32" s="314"/>
      <c r="P32" s="25"/>
      <c r="Q32" s="32"/>
      <c r="R32" s="32"/>
    </row>
    <row r="33" spans="1:18" ht="12.75">
      <c r="A33" s="315"/>
      <c r="B33" s="316"/>
      <c r="C33" s="316"/>
      <c r="D33" s="316"/>
      <c r="E33" s="316"/>
      <c r="F33" s="316"/>
      <c r="G33" s="316"/>
      <c r="H33" s="316"/>
      <c r="I33" s="316"/>
      <c r="J33" s="316"/>
      <c r="K33" s="316"/>
      <c r="L33" s="316"/>
      <c r="M33" s="316"/>
      <c r="N33" s="316"/>
      <c r="O33" s="317"/>
      <c r="P33" s="25"/>
      <c r="Q33" s="32"/>
      <c r="R33" s="32"/>
    </row>
    <row r="34" spans="1:18" ht="12.75">
      <c r="A34" s="318"/>
      <c r="B34" s="319"/>
      <c r="C34" s="319"/>
      <c r="D34" s="319"/>
      <c r="E34" s="319"/>
      <c r="F34" s="319"/>
      <c r="G34" s="319"/>
      <c r="H34" s="319"/>
      <c r="I34" s="319"/>
      <c r="J34" s="319"/>
      <c r="K34" s="319"/>
      <c r="L34" s="319"/>
      <c r="M34" s="319"/>
      <c r="N34" s="319"/>
      <c r="O34" s="320"/>
      <c r="P34" s="25"/>
      <c r="Q34" s="32"/>
      <c r="R34" s="32"/>
    </row>
    <row r="35" spans="1:18" ht="12.75">
      <c r="A35" s="323"/>
      <c r="B35" s="324"/>
      <c r="C35" s="324"/>
      <c r="D35" s="324"/>
      <c r="E35" s="324"/>
      <c r="F35" s="324"/>
      <c r="G35" s="324"/>
      <c r="H35" s="324"/>
      <c r="I35" s="324"/>
      <c r="J35" s="324"/>
      <c r="K35" s="324"/>
      <c r="L35" s="324"/>
      <c r="M35" s="324"/>
      <c r="N35" s="324"/>
      <c r="O35" s="325"/>
      <c r="P35" s="25"/>
      <c r="Q35" s="32"/>
      <c r="R35" s="32"/>
    </row>
    <row r="36" spans="1:18" ht="12.75">
      <c r="A36" s="326"/>
      <c r="B36" s="327"/>
      <c r="C36" s="327"/>
      <c r="D36" s="327"/>
      <c r="E36" s="327"/>
      <c r="F36" s="327"/>
      <c r="G36" s="327"/>
      <c r="H36" s="327"/>
      <c r="I36" s="327"/>
      <c r="J36" s="327"/>
      <c r="K36" s="327"/>
      <c r="L36" s="327"/>
      <c r="M36" s="327"/>
      <c r="N36" s="327"/>
      <c r="O36" s="328"/>
      <c r="P36" s="25"/>
      <c r="Q36" s="32"/>
      <c r="R36" s="32"/>
    </row>
    <row r="37" spans="1:18" ht="12.75">
      <c r="A37" s="329"/>
      <c r="B37" s="330"/>
      <c r="C37" s="330"/>
      <c r="D37" s="330"/>
      <c r="E37" s="330"/>
      <c r="F37" s="330"/>
      <c r="G37" s="330"/>
      <c r="H37" s="330"/>
      <c r="I37" s="330"/>
      <c r="J37" s="330"/>
      <c r="K37" s="330"/>
      <c r="L37" s="330"/>
      <c r="M37" s="330"/>
      <c r="N37" s="330"/>
      <c r="O37" s="331"/>
      <c r="P37" s="25"/>
      <c r="Q37" s="32"/>
      <c r="R37" s="32"/>
    </row>
    <row r="38" spans="1:18" ht="12.75">
      <c r="A38" s="321"/>
      <c r="B38" s="322"/>
      <c r="C38" s="53" t="s">
        <v>14</v>
      </c>
      <c r="D38" s="345"/>
      <c r="E38" s="346"/>
      <c r="F38" s="346"/>
      <c r="G38" s="346"/>
      <c r="H38" s="346"/>
      <c r="I38" s="346"/>
      <c r="J38" s="346"/>
      <c r="K38" s="346"/>
      <c r="L38" s="346"/>
      <c r="M38" s="346"/>
      <c r="N38" s="346"/>
      <c r="O38" s="347"/>
      <c r="P38" s="25"/>
      <c r="Q38" s="32"/>
      <c r="R38" s="32"/>
    </row>
    <row r="39" spans="1:18" ht="12.75">
      <c r="A39" s="25"/>
      <c r="B39" s="25"/>
      <c r="C39" s="25"/>
      <c r="D39" s="25"/>
      <c r="E39" s="25"/>
      <c r="F39" s="25"/>
      <c r="G39" s="25"/>
      <c r="H39" s="25"/>
      <c r="I39" s="29"/>
      <c r="J39" s="25"/>
      <c r="K39" s="25"/>
      <c r="L39" s="25"/>
      <c r="M39" s="25"/>
      <c r="N39" s="25"/>
      <c r="O39" s="25"/>
      <c r="P39" s="25"/>
      <c r="Q39" s="32"/>
      <c r="R39" s="32"/>
    </row>
    <row r="40" spans="1:18" ht="21.75" customHeight="1">
      <c r="A40" s="341" t="s">
        <v>116</v>
      </c>
      <c r="B40" s="341"/>
      <c r="C40" s="341"/>
      <c r="D40" s="341"/>
      <c r="E40" s="341"/>
      <c r="F40" s="341"/>
      <c r="G40" s="341"/>
      <c r="H40" s="341"/>
      <c r="I40" s="341"/>
      <c r="J40" s="341"/>
      <c r="K40" s="341"/>
      <c r="L40" s="341"/>
      <c r="M40" s="341"/>
      <c r="N40" s="341"/>
      <c r="O40" s="348">
        <f>Recapitulatie!E12</f>
        <v>0</v>
      </c>
      <c r="P40" s="349"/>
      <c r="Q40" s="32"/>
      <c r="R40" s="32"/>
    </row>
    <row r="41" spans="1:18" ht="12.75">
      <c r="A41" s="48"/>
      <c r="B41" s="123"/>
      <c r="C41" s="123"/>
      <c r="D41" s="123"/>
      <c r="E41" s="123"/>
      <c r="F41" s="123"/>
      <c r="G41" s="123"/>
      <c r="H41" s="123"/>
      <c r="I41" s="123"/>
      <c r="J41" s="35"/>
      <c r="K41" s="123"/>
      <c r="L41" s="123"/>
      <c r="M41" s="123"/>
      <c r="N41" s="35"/>
      <c r="O41" s="49"/>
      <c r="P41" s="162"/>
      <c r="Q41" s="32"/>
      <c r="R41" s="32"/>
    </row>
    <row r="42" spans="1:18" ht="12.75">
      <c r="A42" s="334" t="s">
        <v>90</v>
      </c>
      <c r="B42" s="335"/>
      <c r="C42" s="335"/>
      <c r="D42" s="335"/>
      <c r="E42" s="335"/>
      <c r="F42" s="335"/>
      <c r="G42" s="335"/>
      <c r="H42" s="335"/>
      <c r="I42" s="305"/>
      <c r="J42" s="305"/>
      <c r="K42" s="305"/>
      <c r="L42" s="305"/>
      <c r="M42" s="305"/>
      <c r="N42" s="35"/>
      <c r="O42" s="49"/>
      <c r="P42" s="162"/>
      <c r="Q42" s="32"/>
      <c r="R42" s="32"/>
    </row>
    <row r="43" spans="1:18" ht="12.75">
      <c r="A43" s="305" t="s">
        <v>3</v>
      </c>
      <c r="B43" s="305"/>
      <c r="C43" s="305"/>
      <c r="D43" s="305"/>
      <c r="E43" s="305"/>
      <c r="F43" s="305"/>
      <c r="G43" s="305"/>
      <c r="H43" s="32"/>
      <c r="I43" s="32"/>
      <c r="J43" s="32"/>
      <c r="K43" s="32"/>
      <c r="L43" s="32"/>
      <c r="M43" s="32"/>
      <c r="N43" s="32"/>
      <c r="O43" s="303">
        <f>+Rubrieken!H253</f>
        <v>0</v>
      </c>
      <c r="P43" s="304"/>
      <c r="Q43" s="32"/>
      <c r="R43" s="32"/>
    </row>
    <row r="44" spans="1:18" ht="12.75">
      <c r="A44" s="32"/>
      <c r="B44" s="32"/>
      <c r="C44" s="32"/>
      <c r="D44" s="32"/>
      <c r="E44" s="32"/>
      <c r="F44" s="32"/>
      <c r="G44" s="32"/>
      <c r="H44" s="32"/>
      <c r="I44" s="32"/>
      <c r="J44" s="32"/>
      <c r="K44" s="32"/>
      <c r="L44" s="32"/>
      <c r="M44" s="32"/>
      <c r="N44" s="32"/>
      <c r="O44" s="32"/>
      <c r="P44" s="32"/>
      <c r="Q44" s="32"/>
      <c r="R44" s="32"/>
    </row>
    <row r="45" ht="12.75"/>
    <row r="46" ht="12.75"/>
    <row r="47" ht="12.75"/>
    <row r="48" ht="12.75"/>
    <row r="49" ht="12.75"/>
  </sheetData>
  <sheetProtection password="CA0C" sheet="1"/>
  <mergeCells count="41">
    <mergeCell ref="A4:N4"/>
    <mergeCell ref="A7:E7"/>
    <mergeCell ref="A25:B25"/>
    <mergeCell ref="Q23:R23"/>
    <mergeCell ref="A6:E6"/>
    <mergeCell ref="C27:O27"/>
    <mergeCell ref="A26:B26"/>
    <mergeCell ref="A2:E2"/>
    <mergeCell ref="P2:R2"/>
    <mergeCell ref="P4:R8"/>
    <mergeCell ref="L6:M6"/>
    <mergeCell ref="L7:M7"/>
    <mergeCell ref="M8:O8"/>
    <mergeCell ref="A29:B29"/>
    <mergeCell ref="C24:O24"/>
    <mergeCell ref="T23:U23"/>
    <mergeCell ref="T25:U25"/>
    <mergeCell ref="T26:U26"/>
    <mergeCell ref="C25:O25"/>
    <mergeCell ref="E26:O26"/>
    <mergeCell ref="E19:I19"/>
    <mergeCell ref="A22:O22"/>
    <mergeCell ref="E11:M14"/>
    <mergeCell ref="E15:M17"/>
    <mergeCell ref="A27:B27"/>
    <mergeCell ref="A31:O31"/>
    <mergeCell ref="A40:N40"/>
    <mergeCell ref="C23:O23"/>
    <mergeCell ref="A23:B23"/>
    <mergeCell ref="D38:O38"/>
    <mergeCell ref="O40:P40"/>
    <mergeCell ref="A24:B24"/>
    <mergeCell ref="O43:P43"/>
    <mergeCell ref="A43:G43"/>
    <mergeCell ref="C28:O28"/>
    <mergeCell ref="C29:O29"/>
    <mergeCell ref="A32:O34"/>
    <mergeCell ref="A38:B38"/>
    <mergeCell ref="A35:O37"/>
    <mergeCell ref="A28:B28"/>
    <mergeCell ref="A42:M42"/>
  </mergeCells>
  <conditionalFormatting sqref="A6:E6">
    <cfRule type="expression" priority="1" dxfId="6" stopIfTrue="1">
      <formula>$A6&lt;&gt;""</formula>
    </cfRule>
  </conditionalFormatting>
  <conditionalFormatting sqref="C23:O29 A35:O37 A38:B38 G7 E19:I19">
    <cfRule type="expression" priority="2" dxfId="1" stopIfTrue="1">
      <formula>$A$1=TRUE</formula>
    </cfRule>
  </conditionalFormatting>
  <conditionalFormatting sqref="L39:O39 E39:G39 O41:O42">
    <cfRule type="expression" priority="3" dxfId="4" stopIfTrue="1">
      <formula>$E$31=TRUE</formula>
    </cfRule>
  </conditionalFormatting>
  <dataValidations count="3">
    <dataValidation type="date" operator="greaterThanOrEqual" allowBlank="1" showInputMessage="1" showErrorMessage="1" errorTitle="Onjuiste invoer." error="De datum dient op of na 1-7-2010 te zijn." sqref="A38:B38">
      <formula1>40360</formula1>
    </dataValidation>
    <dataValidation type="whole" allowBlank="1" showInputMessage="1" showErrorMessage="1" errorTitle="Onjuiste invoer:" error="Indien u een KvK-nummer (nummer van Kamer van Koophandel) heeft, moet u dit hier invullen. Dit betreft een uniek nummer van acht cijfers." sqref="F8:G8">
      <formula1>0</formula1>
      <formula2>99999999</formula2>
    </dataValidation>
    <dataValidation type="whole" allowBlank="1" showInputMessage="1" showErrorMessage="1" errorTitle="Onjuiste invoer:" error="Hier moet u het NZa-instellingsnummer dat van toepassing is voor het jaar  2011 invullen. " sqref="G7">
      <formula1>1</formula1>
      <formula2>9999</formula2>
    </dataValidation>
  </dataValidations>
  <printOptions/>
  <pageMargins left="0.75" right="0.75" top="1" bottom="1" header="0.5" footer="0.5"/>
  <pageSetup horizontalDpi="600" verticalDpi="600" orientation="landscape" paperSize="9" scale="74" r:id="rId3"/>
  <ignoredErrors>
    <ignoredError sqref="O40"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M49"/>
  <sheetViews>
    <sheetView showGridLines="0" zoomScalePageLayoutView="0" workbookViewId="0" topLeftCell="A4">
      <selection activeCell="A41" sqref="A41"/>
    </sheetView>
  </sheetViews>
  <sheetFormatPr defaultColWidth="0" defaultRowHeight="12.75" zeroHeight="1"/>
  <cols>
    <col min="1" max="1" width="133.140625" style="44" customWidth="1"/>
    <col min="2" max="12" width="0" style="0" hidden="1" customWidth="1"/>
    <col min="13" max="13" width="8.8515625" style="0" hidden="1" customWidth="1"/>
    <col min="14" max="16384" width="0" style="0" hidden="1" customWidth="1"/>
  </cols>
  <sheetData>
    <row r="1" spans="1:13" s="32" customFormat="1" ht="11.25">
      <c r="A1" s="85" t="s">
        <v>28</v>
      </c>
      <c r="B1" s="123"/>
      <c r="C1" s="123"/>
      <c r="D1" s="123"/>
      <c r="E1" s="123"/>
      <c r="F1" s="123"/>
      <c r="G1" s="123"/>
      <c r="H1" s="123"/>
      <c r="I1" s="123"/>
      <c r="J1" s="123"/>
      <c r="K1" s="123"/>
      <c r="L1" s="123"/>
      <c r="M1" s="123"/>
    </row>
    <row r="2" spans="1:13" s="32" customFormat="1" ht="11.25">
      <c r="A2" s="85"/>
      <c r="B2" s="123"/>
      <c r="C2" s="123"/>
      <c r="D2" s="123"/>
      <c r="E2" s="123"/>
      <c r="F2" s="123"/>
      <c r="G2" s="123"/>
      <c r="H2" s="123"/>
      <c r="I2" s="123"/>
      <c r="J2" s="123"/>
      <c r="K2" s="123"/>
      <c r="L2" s="123"/>
      <c r="M2" s="123"/>
    </row>
    <row r="3" spans="1:13" s="32" customFormat="1" ht="11.25">
      <c r="A3" s="40"/>
      <c r="B3" s="123"/>
      <c r="C3" s="123"/>
      <c r="D3" s="123"/>
      <c r="E3" s="123"/>
      <c r="F3" s="123"/>
      <c r="G3" s="123"/>
      <c r="H3" s="123"/>
      <c r="I3" s="123"/>
      <c r="J3" s="123"/>
      <c r="K3" s="123"/>
      <c r="L3" s="123"/>
      <c r="M3" s="123"/>
    </row>
    <row r="4" spans="1:13" s="32" customFormat="1" ht="11.25">
      <c r="A4" s="40" t="s">
        <v>54</v>
      </c>
      <c r="B4" s="123"/>
      <c r="C4" s="123"/>
      <c r="D4" s="123"/>
      <c r="E4" s="123"/>
      <c r="F4" s="123"/>
      <c r="G4" s="123"/>
      <c r="H4" s="123"/>
      <c r="I4" s="123"/>
      <c r="J4" s="123"/>
      <c r="K4" s="123"/>
      <c r="L4" s="123"/>
      <c r="M4" s="123"/>
    </row>
    <row r="5" s="32" customFormat="1" ht="11.25">
      <c r="A5" s="45"/>
    </row>
    <row r="6" spans="1:13" s="45" customFormat="1" ht="94.5" customHeight="1">
      <c r="A6" s="130" t="s">
        <v>138</v>
      </c>
      <c r="B6" s="156"/>
      <c r="C6" s="156"/>
      <c r="D6" s="156"/>
      <c r="E6" s="156"/>
      <c r="F6" s="156"/>
      <c r="G6" s="156"/>
      <c r="H6" s="156"/>
      <c r="I6" s="156"/>
      <c r="J6" s="156"/>
      <c r="K6" s="156"/>
      <c r="L6" s="156"/>
      <c r="M6" s="156"/>
    </row>
    <row r="7" spans="1:13" s="32" customFormat="1" ht="12" customHeight="1">
      <c r="A7" s="35"/>
      <c r="B7" s="157"/>
      <c r="C7" s="157"/>
      <c r="D7" s="157"/>
      <c r="E7" s="157"/>
      <c r="F7" s="157"/>
      <c r="G7" s="157"/>
      <c r="H7" s="157"/>
      <c r="I7" s="157"/>
      <c r="J7" s="157"/>
      <c r="K7" s="157"/>
      <c r="L7" s="157"/>
      <c r="M7" s="157"/>
    </row>
    <row r="8" s="32" customFormat="1" ht="11.25">
      <c r="A8" s="45"/>
    </row>
    <row r="9" s="32" customFormat="1" ht="11.25">
      <c r="A9" s="40" t="s">
        <v>53</v>
      </c>
    </row>
    <row r="10" s="32" customFormat="1" ht="11.25">
      <c r="A10" s="40"/>
    </row>
    <row r="11" s="269" customFormat="1" ht="24.75" customHeight="1">
      <c r="A11" s="268" t="s">
        <v>96</v>
      </c>
    </row>
    <row r="12" s="32" customFormat="1" ht="12" customHeight="1">
      <c r="A12" s="45"/>
    </row>
    <row r="13" s="32" customFormat="1" ht="11.25">
      <c r="A13" s="45"/>
    </row>
    <row r="14" s="32" customFormat="1" ht="11.25">
      <c r="A14" s="40" t="s">
        <v>40</v>
      </c>
    </row>
    <row r="15" s="32" customFormat="1" ht="11.25">
      <c r="A15" s="40"/>
    </row>
    <row r="16" spans="1:13" s="32" customFormat="1" ht="34.5" customHeight="1">
      <c r="A16" s="270" t="s">
        <v>100</v>
      </c>
      <c r="B16" s="38"/>
      <c r="C16" s="38"/>
      <c r="D16" s="38"/>
      <c r="E16" s="38"/>
      <c r="F16" s="38"/>
      <c r="G16" s="38"/>
      <c r="H16" s="38"/>
      <c r="I16" s="38"/>
      <c r="J16" s="38"/>
      <c r="K16" s="38"/>
      <c r="L16" s="38"/>
      <c r="M16" s="38"/>
    </row>
    <row r="17" spans="1:13" s="32" customFormat="1" ht="12" customHeight="1">
      <c r="A17" s="41"/>
      <c r="B17" s="38"/>
      <c r="C17" s="38"/>
      <c r="D17" s="38"/>
      <c r="E17" s="38"/>
      <c r="F17" s="38"/>
      <c r="G17" s="38"/>
      <c r="H17" s="38"/>
      <c r="I17" s="38"/>
      <c r="J17" s="38"/>
      <c r="K17" s="38"/>
      <c r="L17" s="38"/>
      <c r="M17" s="38"/>
    </row>
    <row r="18" spans="1:13" s="32" customFormat="1" ht="12.75" customHeight="1">
      <c r="A18" s="41"/>
      <c r="B18" s="38"/>
      <c r="C18" s="38"/>
      <c r="D18" s="38"/>
      <c r="E18" s="38"/>
      <c r="F18" s="38"/>
      <c r="G18" s="38"/>
      <c r="H18" s="38"/>
      <c r="I18" s="38"/>
      <c r="J18" s="38"/>
      <c r="K18" s="38"/>
      <c r="L18" s="38"/>
      <c r="M18" s="38"/>
    </row>
    <row r="19" spans="1:13" s="32" customFormat="1" ht="12.75" customHeight="1">
      <c r="A19" s="43" t="s">
        <v>41</v>
      </c>
      <c r="B19" s="36"/>
      <c r="C19" s="36"/>
      <c r="D19" s="36"/>
      <c r="E19" s="36"/>
      <c r="F19" s="36"/>
      <c r="G19" s="36"/>
      <c r="H19" s="36"/>
      <c r="I19" s="36"/>
      <c r="J19" s="36"/>
      <c r="K19" s="36"/>
      <c r="L19" s="36"/>
      <c r="M19" s="36"/>
    </row>
    <row r="20" spans="1:13" s="32" customFormat="1" ht="12.75" customHeight="1">
      <c r="A20" s="43"/>
      <c r="B20" s="36"/>
      <c r="C20" s="36"/>
      <c r="D20" s="36"/>
      <c r="E20" s="36"/>
      <c r="F20" s="36"/>
      <c r="G20" s="36"/>
      <c r="H20" s="36"/>
      <c r="I20" s="36"/>
      <c r="J20" s="36"/>
      <c r="K20" s="36"/>
      <c r="L20" s="36"/>
      <c r="M20" s="36"/>
    </row>
    <row r="21" spans="1:13" s="32" customFormat="1" ht="60" customHeight="1">
      <c r="A21" s="248" t="s">
        <v>101</v>
      </c>
      <c r="B21" s="36"/>
      <c r="C21" s="36"/>
      <c r="D21" s="36"/>
      <c r="E21" s="36"/>
      <c r="F21" s="36"/>
      <c r="G21" s="36"/>
      <c r="H21" s="36"/>
      <c r="I21" s="36"/>
      <c r="J21" s="36"/>
      <c r="K21" s="36"/>
      <c r="L21" s="36"/>
      <c r="M21" s="36"/>
    </row>
    <row r="22" spans="1:13" s="32" customFormat="1" ht="12.75" customHeight="1">
      <c r="A22" s="248"/>
      <c r="B22" s="36"/>
      <c r="C22" s="36"/>
      <c r="D22" s="36"/>
      <c r="E22" s="36"/>
      <c r="F22" s="36"/>
      <c r="G22" s="36"/>
      <c r="H22" s="36"/>
      <c r="I22" s="36"/>
      <c r="J22" s="36"/>
      <c r="K22" s="36"/>
      <c r="L22" s="36"/>
      <c r="M22" s="36"/>
    </row>
    <row r="23" s="370" customFormat="1" ht="11.25">
      <c r="A23" s="379"/>
    </row>
    <row r="24" spans="1:13" s="32" customFormat="1" ht="11.25">
      <c r="A24" s="43" t="s">
        <v>42</v>
      </c>
      <c r="B24" s="36"/>
      <c r="C24" s="36"/>
      <c r="D24" s="36"/>
      <c r="E24" s="36"/>
      <c r="F24" s="36"/>
      <c r="G24" s="36"/>
      <c r="H24" s="36"/>
      <c r="I24" s="36"/>
      <c r="J24" s="36"/>
      <c r="K24" s="36"/>
      <c r="L24" s="36"/>
      <c r="M24" s="36"/>
    </row>
    <row r="25" spans="1:13" s="32" customFormat="1" ht="11.25">
      <c r="A25" s="43"/>
      <c r="B25" s="36"/>
      <c r="C25" s="36"/>
      <c r="D25" s="36"/>
      <c r="E25" s="36"/>
      <c r="F25" s="36"/>
      <c r="G25" s="36"/>
      <c r="H25" s="36"/>
      <c r="I25" s="36"/>
      <c r="J25" s="36"/>
      <c r="K25" s="36"/>
      <c r="L25" s="36"/>
      <c r="M25" s="36"/>
    </row>
    <row r="26" spans="1:13" s="32" customFormat="1" ht="22.5">
      <c r="A26" s="42" t="s">
        <v>98</v>
      </c>
      <c r="B26" s="36"/>
      <c r="C26" s="36"/>
      <c r="D26" s="36"/>
      <c r="E26" s="36"/>
      <c r="F26" s="36"/>
      <c r="G26" s="36"/>
      <c r="H26" s="36"/>
      <c r="I26" s="36"/>
      <c r="J26" s="36"/>
      <c r="K26" s="36"/>
      <c r="L26" s="36"/>
      <c r="M26" s="36"/>
    </row>
    <row r="27" spans="1:13" s="32" customFormat="1" ht="11.25">
      <c r="A27" s="42"/>
      <c r="B27" s="36"/>
      <c r="C27" s="36"/>
      <c r="D27" s="36"/>
      <c r="E27" s="36"/>
      <c r="F27" s="36"/>
      <c r="G27" s="36"/>
      <c r="H27" s="36"/>
      <c r="I27" s="36"/>
      <c r="J27" s="36"/>
      <c r="K27" s="36"/>
      <c r="L27" s="36"/>
      <c r="M27" s="36"/>
    </row>
    <row r="28" spans="1:13" s="32" customFormat="1" ht="11.25">
      <c r="A28" s="42"/>
      <c r="B28" s="36"/>
      <c r="C28" s="36"/>
      <c r="D28" s="36"/>
      <c r="E28" s="36"/>
      <c r="F28" s="36"/>
      <c r="G28" s="36"/>
      <c r="H28" s="36"/>
      <c r="I28" s="36"/>
      <c r="J28" s="36"/>
      <c r="K28" s="36"/>
      <c r="L28" s="36"/>
      <c r="M28" s="36"/>
    </row>
    <row r="29" spans="1:13" s="32" customFormat="1" ht="11.25">
      <c r="A29" s="43" t="s">
        <v>43</v>
      </c>
      <c r="B29" s="36"/>
      <c r="C29" s="36"/>
      <c r="D29" s="36"/>
      <c r="E29" s="36"/>
      <c r="F29" s="36"/>
      <c r="G29" s="36"/>
      <c r="H29" s="36"/>
      <c r="I29" s="36"/>
      <c r="J29" s="36"/>
      <c r="K29" s="36"/>
      <c r="L29" s="36"/>
      <c r="M29" s="36"/>
    </row>
    <row r="30" spans="1:13" s="32" customFormat="1" ht="11.25">
      <c r="A30" s="43"/>
      <c r="B30" s="36"/>
      <c r="C30" s="36"/>
      <c r="D30" s="36"/>
      <c r="E30" s="36"/>
      <c r="F30" s="36"/>
      <c r="G30" s="36"/>
      <c r="H30" s="36"/>
      <c r="I30" s="36"/>
      <c r="J30" s="36"/>
      <c r="K30" s="36"/>
      <c r="L30" s="36"/>
      <c r="M30" s="36"/>
    </row>
    <row r="31" spans="1:13" s="32" customFormat="1" ht="22.5">
      <c r="A31" s="42" t="s">
        <v>97</v>
      </c>
      <c r="B31" s="36"/>
      <c r="C31" s="36"/>
      <c r="D31" s="36"/>
      <c r="E31" s="36"/>
      <c r="F31" s="36"/>
      <c r="G31" s="36"/>
      <c r="H31" s="36"/>
      <c r="I31" s="36"/>
      <c r="J31" s="36"/>
      <c r="K31" s="36"/>
      <c r="L31" s="36"/>
      <c r="M31" s="36"/>
    </row>
    <row r="32" spans="1:13" s="32" customFormat="1" ht="11.25">
      <c r="A32" s="42"/>
      <c r="B32" s="36"/>
      <c r="C32" s="36"/>
      <c r="D32" s="36"/>
      <c r="E32" s="36"/>
      <c r="F32" s="36"/>
      <c r="G32" s="36"/>
      <c r="H32" s="36"/>
      <c r="I32" s="36"/>
      <c r="J32" s="36"/>
      <c r="K32" s="36"/>
      <c r="L32" s="36"/>
      <c r="M32" s="36"/>
    </row>
    <row r="33" spans="1:13" s="32" customFormat="1" ht="11.25">
      <c r="A33" s="42"/>
      <c r="B33" s="36"/>
      <c r="C33" s="36"/>
      <c r="D33" s="36"/>
      <c r="E33" s="36"/>
      <c r="F33" s="36"/>
      <c r="G33" s="36"/>
      <c r="H33" s="36"/>
      <c r="I33" s="36"/>
      <c r="J33" s="36"/>
      <c r="K33" s="36"/>
      <c r="L33" s="36"/>
      <c r="M33" s="36"/>
    </row>
    <row r="34" spans="1:13" s="32" customFormat="1" ht="12" customHeight="1">
      <c r="A34" s="43" t="s">
        <v>71</v>
      </c>
      <c r="B34" s="37"/>
      <c r="C34" s="37"/>
      <c r="D34" s="37"/>
      <c r="E34" s="37"/>
      <c r="F34" s="37"/>
      <c r="G34" s="37"/>
      <c r="H34" s="37"/>
      <c r="I34" s="37"/>
      <c r="J34" s="37"/>
      <c r="K34" s="37"/>
      <c r="L34" s="36"/>
      <c r="M34" s="36"/>
    </row>
    <row r="35" spans="1:13" s="32" customFormat="1" ht="12" customHeight="1">
      <c r="A35" s="43"/>
      <c r="B35" s="37"/>
      <c r="C35" s="37"/>
      <c r="D35" s="37"/>
      <c r="E35" s="37"/>
      <c r="F35" s="37"/>
      <c r="G35" s="37"/>
      <c r="H35" s="37"/>
      <c r="I35" s="37"/>
      <c r="J35" s="37"/>
      <c r="K35" s="37"/>
      <c r="L35" s="36"/>
      <c r="M35" s="36"/>
    </row>
    <row r="36" spans="1:13" s="32" customFormat="1" ht="24.75" customHeight="1">
      <c r="A36" s="42" t="s">
        <v>65</v>
      </c>
      <c r="B36" s="36"/>
      <c r="C36" s="36"/>
      <c r="D36" s="36"/>
      <c r="E36" s="36"/>
      <c r="F36" s="36"/>
      <c r="G36" s="36"/>
      <c r="H36" s="36"/>
      <c r="I36" s="36"/>
      <c r="J36" s="36"/>
      <c r="K36" s="36"/>
      <c r="L36" s="36"/>
      <c r="M36" s="36"/>
    </row>
    <row r="37" spans="1:13" s="32" customFormat="1" ht="11.25">
      <c r="A37" s="42"/>
      <c r="B37" s="36"/>
      <c r="C37" s="36"/>
      <c r="D37" s="36"/>
      <c r="E37" s="36"/>
      <c r="F37" s="36"/>
      <c r="G37" s="36"/>
      <c r="H37" s="36"/>
      <c r="I37" s="36"/>
      <c r="J37" s="36"/>
      <c r="K37" s="36"/>
      <c r="L37" s="36"/>
      <c r="M37" s="36"/>
    </row>
    <row r="38" spans="1:13" s="32" customFormat="1" ht="11.25">
      <c r="A38" s="42"/>
      <c r="B38" s="36"/>
      <c r="C38" s="36"/>
      <c r="D38" s="36"/>
      <c r="E38" s="36"/>
      <c r="F38" s="36"/>
      <c r="G38" s="36"/>
      <c r="H38" s="36"/>
      <c r="I38" s="36"/>
      <c r="J38" s="36"/>
      <c r="K38" s="36"/>
      <c r="L38" s="36"/>
      <c r="M38" s="36"/>
    </row>
    <row r="39" spans="1:13" s="32" customFormat="1" ht="11.25">
      <c r="A39" s="43" t="s">
        <v>80</v>
      </c>
      <c r="B39" s="36"/>
      <c r="C39" s="36"/>
      <c r="D39" s="36"/>
      <c r="E39" s="36"/>
      <c r="F39" s="36"/>
      <c r="G39" s="36"/>
      <c r="H39" s="36"/>
      <c r="I39" s="36"/>
      <c r="J39" s="36"/>
      <c r="K39" s="36"/>
      <c r="L39" s="36"/>
      <c r="M39" s="36"/>
    </row>
    <row r="40" spans="1:13" s="32" customFormat="1" ht="11.25">
      <c r="A40" s="43"/>
      <c r="B40" s="36"/>
      <c r="C40" s="36"/>
      <c r="D40" s="36"/>
      <c r="E40" s="36"/>
      <c r="F40" s="36"/>
      <c r="G40" s="36"/>
      <c r="H40" s="36"/>
      <c r="I40" s="36"/>
      <c r="J40" s="36"/>
      <c r="K40" s="36"/>
      <c r="L40" s="36"/>
      <c r="M40" s="36"/>
    </row>
    <row r="41" spans="1:13" s="32" customFormat="1" ht="11.25">
      <c r="A41" s="42" t="s">
        <v>102</v>
      </c>
      <c r="B41" s="36"/>
      <c r="C41" s="36"/>
      <c r="D41" s="36"/>
      <c r="E41" s="36"/>
      <c r="F41" s="36"/>
      <c r="G41" s="36"/>
      <c r="H41" s="36"/>
      <c r="I41" s="36"/>
      <c r="J41" s="36"/>
      <c r="K41" s="36"/>
      <c r="L41" s="36"/>
      <c r="M41" s="36"/>
    </row>
    <row r="42" spans="1:13" s="32" customFormat="1" ht="11.25">
      <c r="A42" s="42"/>
      <c r="B42" s="36"/>
      <c r="C42" s="36"/>
      <c r="D42" s="36"/>
      <c r="E42" s="36"/>
      <c r="F42" s="36"/>
      <c r="G42" s="36"/>
      <c r="H42" s="36"/>
      <c r="I42" s="36"/>
      <c r="J42" s="36"/>
      <c r="K42" s="36"/>
      <c r="L42" s="36"/>
      <c r="M42" s="36"/>
    </row>
    <row r="43" spans="1:13" s="32" customFormat="1" ht="11.25">
      <c r="A43" s="42"/>
      <c r="B43" s="36"/>
      <c r="C43" s="36"/>
      <c r="D43" s="36"/>
      <c r="E43" s="36"/>
      <c r="F43" s="36"/>
      <c r="G43" s="36"/>
      <c r="H43" s="36"/>
      <c r="I43" s="36"/>
      <c r="J43" s="36"/>
      <c r="K43" s="36"/>
      <c r="L43" s="36"/>
      <c r="M43" s="36"/>
    </row>
    <row r="44" spans="1:13" s="32" customFormat="1" ht="11.25">
      <c r="A44" s="43" t="s">
        <v>89</v>
      </c>
      <c r="B44" s="36"/>
      <c r="C44" s="36"/>
      <c r="D44" s="36"/>
      <c r="E44" s="36"/>
      <c r="F44" s="36"/>
      <c r="G44" s="36"/>
      <c r="H44" s="36"/>
      <c r="I44" s="36"/>
      <c r="J44" s="36"/>
      <c r="K44" s="36"/>
      <c r="L44" s="36"/>
      <c r="M44" s="36"/>
    </row>
    <row r="45" spans="1:13" s="32" customFormat="1" ht="12" customHeight="1">
      <c r="A45" s="43"/>
      <c r="B45" s="36"/>
      <c r="C45" s="36"/>
      <c r="D45" s="36"/>
      <c r="E45" s="36"/>
      <c r="F45" s="36"/>
      <c r="G45" s="36"/>
      <c r="H45" s="36"/>
      <c r="I45" s="36"/>
      <c r="J45" s="36"/>
      <c r="K45" s="36"/>
      <c r="L45" s="36"/>
      <c r="M45" s="36"/>
    </row>
    <row r="46" spans="1:13" s="45" customFormat="1" ht="105" customHeight="1">
      <c r="A46" s="284" t="s">
        <v>139</v>
      </c>
      <c r="B46" s="42"/>
      <c r="C46" s="42"/>
      <c r="D46" s="42"/>
      <c r="E46" s="42"/>
      <c r="F46" s="42"/>
      <c r="G46" s="42"/>
      <c r="H46" s="42"/>
      <c r="I46" s="42"/>
      <c r="J46" s="42"/>
      <c r="K46" s="42"/>
      <c r="L46" s="42"/>
      <c r="M46" s="42"/>
    </row>
    <row r="47" spans="1:13" s="66" customFormat="1" ht="79.5" customHeight="1" hidden="1">
      <c r="A47" s="44"/>
      <c r="B47" s="36"/>
      <c r="C47" s="36"/>
      <c r="D47" s="36"/>
      <c r="E47" s="36"/>
      <c r="F47" s="36"/>
      <c r="G47" s="36"/>
      <c r="H47" s="36"/>
      <c r="I47" s="36"/>
      <c r="J47" s="36"/>
      <c r="K47" s="36"/>
      <c r="L47" s="36"/>
      <c r="M47" s="36"/>
    </row>
    <row r="48" spans="2:13" ht="79.5" customHeight="1" hidden="1">
      <c r="B48" s="36"/>
      <c r="C48" s="36"/>
      <c r="D48" s="36"/>
      <c r="E48" s="36"/>
      <c r="F48" s="36"/>
      <c r="G48" s="36"/>
      <c r="H48" s="36"/>
      <c r="I48" s="36"/>
      <c r="J48" s="36"/>
      <c r="K48" s="36"/>
      <c r="L48" s="36"/>
      <c r="M48" s="36"/>
    </row>
    <row r="49" spans="1:13" ht="12.75" hidden="1">
      <c r="A49" s="45"/>
      <c r="B49" s="39"/>
      <c r="C49" s="39"/>
      <c r="D49" s="39"/>
      <c r="E49" s="39"/>
      <c r="F49" s="39"/>
      <c r="G49" s="39"/>
      <c r="H49" s="39"/>
      <c r="I49" s="39"/>
      <c r="J49" s="39"/>
      <c r="K49" s="39"/>
      <c r="L49" s="39"/>
      <c r="M49" s="39"/>
    </row>
    <row r="50" ht="12.75"/>
    <row r="51" ht="12.75" hidden="1"/>
    <row r="52" ht="12.75" hidden="1"/>
    <row r="53" ht="12.75" hidden="1"/>
    <row r="54" ht="12.75" hidden="1"/>
    <row r="55" ht="12.75" hidden="1"/>
    <row r="56" ht="12.75" hidden="1"/>
    <row r="57" ht="12.75" hidden="1"/>
    <row r="58" ht="12.75" hidden="1"/>
  </sheetData>
  <sheetProtection password="CA0C" sheet="1"/>
  <mergeCells count="1">
    <mergeCell ref="A23:IV23"/>
  </mergeCells>
  <printOptions/>
  <pageMargins left="0.7874015748031497" right="0.7874015748031497" top="0.984251968503937" bottom="0.984251968503937" header="0.5118110236220472" footer="0.5118110236220472"/>
  <pageSetup firstPageNumber="0" useFirstPageNumber="1"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S472"/>
  <sheetViews>
    <sheetView showGridLines="0" showZeros="0" zoomScalePageLayoutView="0" workbookViewId="0" topLeftCell="A153">
      <selection activeCell="I244" sqref="I244"/>
    </sheetView>
  </sheetViews>
  <sheetFormatPr defaultColWidth="0" defaultRowHeight="12.75" zeroHeight="1"/>
  <cols>
    <col min="1" max="1" width="9.140625" style="0" customWidth="1"/>
    <col min="2" max="2" width="36.8515625" style="0" bestFit="1" customWidth="1"/>
    <col min="3" max="3" width="20.7109375" style="0" customWidth="1"/>
    <col min="4" max="4" width="18.421875" style="0" customWidth="1"/>
    <col min="5" max="5" width="11.421875" style="0" customWidth="1"/>
    <col min="6" max="6" width="12.7109375" style="0" customWidth="1"/>
    <col min="7" max="7" width="16.140625" style="0" customWidth="1"/>
    <col min="8" max="8" width="13.421875" style="106" customWidth="1"/>
    <col min="9" max="9" width="11.00390625" style="0" customWidth="1"/>
    <col min="10" max="10" width="1.7109375" style="0" customWidth="1"/>
    <col min="11" max="12" width="11.57421875" style="0" hidden="1" customWidth="1"/>
    <col min="13" max="13" width="11.421875" style="0" hidden="1" customWidth="1"/>
    <col min="14" max="16" width="9.140625" style="0" hidden="1" customWidth="1"/>
    <col min="17" max="17" width="8.8515625" style="0" hidden="1" customWidth="1"/>
    <col min="18" max="18" width="9.00390625" style="0" hidden="1" customWidth="1"/>
    <col min="19" max="16384" width="9.140625" style="0" hidden="1" customWidth="1"/>
  </cols>
  <sheetData>
    <row r="1" ht="12.75" hidden="1">
      <c r="B1" s="46" t="b">
        <f>Voorblad!A1</f>
        <v>1</v>
      </c>
    </row>
    <row r="2" spans="3:19" ht="12.75">
      <c r="C2" s="32"/>
      <c r="D2" s="32"/>
      <c r="E2" s="32"/>
      <c r="F2" s="295"/>
      <c r="G2" s="32"/>
      <c r="H2" s="36"/>
      <c r="I2" s="32" t="str">
        <f>"Pagina 1"</f>
        <v>Pagina 1</v>
      </c>
      <c r="J2" s="32"/>
      <c r="K2" s="32"/>
      <c r="L2" s="32"/>
      <c r="M2" s="32"/>
      <c r="N2" s="32"/>
      <c r="O2" s="32"/>
      <c r="P2" s="32"/>
      <c r="Q2" s="32"/>
      <c r="R2" s="32"/>
      <c r="S2" s="32"/>
    </row>
    <row r="3" spans="2:19" ht="12.75">
      <c r="B3" s="173"/>
      <c r="C3" s="32"/>
      <c r="D3" s="32"/>
      <c r="E3" s="32"/>
      <c r="F3" s="32"/>
      <c r="G3" s="32"/>
      <c r="H3" s="190" t="str">
        <f>"NZa-nummer: 300/"&amp;Voorblad!$G$7</f>
        <v>NZa-nummer: 300/</v>
      </c>
      <c r="I3" s="32"/>
      <c r="J3" s="32"/>
      <c r="K3" s="32"/>
      <c r="L3" s="32"/>
      <c r="M3" s="32"/>
      <c r="N3" s="32"/>
      <c r="O3" s="32"/>
      <c r="P3" s="32"/>
      <c r="Q3" s="32"/>
      <c r="R3" s="32"/>
      <c r="S3" s="32"/>
    </row>
    <row r="4" spans="2:19" ht="12.75">
      <c r="B4" s="173"/>
      <c r="C4" s="32"/>
      <c r="D4" s="32"/>
      <c r="E4" s="32"/>
      <c r="F4" s="32"/>
      <c r="G4" s="32"/>
      <c r="H4" s="36"/>
      <c r="I4" s="32"/>
      <c r="J4" s="32"/>
      <c r="K4" s="32"/>
      <c r="L4" s="32"/>
      <c r="M4" s="32"/>
      <c r="N4" s="32"/>
      <c r="O4" s="32"/>
      <c r="P4" s="32"/>
      <c r="Q4" s="32"/>
      <c r="R4" s="32"/>
      <c r="S4" s="32"/>
    </row>
    <row r="5" spans="2:19" ht="12.75">
      <c r="B5" s="297" t="s">
        <v>53</v>
      </c>
      <c r="C5" s="234"/>
      <c r="D5" s="30"/>
      <c r="E5" s="226"/>
      <c r="F5" s="226"/>
      <c r="G5" s="226"/>
      <c r="H5" s="226"/>
      <c r="I5" s="226"/>
      <c r="J5" s="226"/>
      <c r="K5" s="32"/>
      <c r="L5" s="32"/>
      <c r="M5" s="32"/>
      <c r="N5" s="32"/>
      <c r="O5" s="32"/>
      <c r="P5" s="32"/>
      <c r="Q5" s="32"/>
      <c r="R5" s="32"/>
      <c r="S5" s="32"/>
    </row>
    <row r="6" spans="2:19" ht="12.75">
      <c r="B6" s="239"/>
      <c r="C6" s="225"/>
      <c r="D6" s="239"/>
      <c r="E6" s="225"/>
      <c r="F6" s="225"/>
      <c r="G6" s="225"/>
      <c r="H6" s="225"/>
      <c r="I6" s="225"/>
      <c r="J6" s="226"/>
      <c r="K6" s="32"/>
      <c r="L6" s="32"/>
      <c r="M6" s="32"/>
      <c r="N6" s="32"/>
      <c r="O6" s="32"/>
      <c r="P6" s="32"/>
      <c r="Q6" s="32"/>
      <c r="R6" s="32"/>
      <c r="S6" s="32"/>
    </row>
    <row r="7" spans="1:19" ht="30" customHeight="1">
      <c r="A7" s="299">
        <v>301</v>
      </c>
      <c r="B7" s="438" t="s">
        <v>134</v>
      </c>
      <c r="C7" s="438"/>
      <c r="D7" s="386"/>
      <c r="E7" s="386"/>
      <c r="F7" s="386"/>
      <c r="G7" s="465"/>
      <c r="H7" s="466"/>
      <c r="I7" s="466"/>
      <c r="J7" s="271"/>
      <c r="K7" s="32"/>
      <c r="L7" s="32"/>
      <c r="M7" s="32"/>
      <c r="N7" s="32"/>
      <c r="O7" s="32"/>
      <c r="P7" s="32"/>
      <c r="Q7" s="32"/>
      <c r="R7" s="32"/>
      <c r="S7" s="32"/>
    </row>
    <row r="8" spans="2:19" ht="30" customHeight="1">
      <c r="B8" s="67"/>
      <c r="C8" s="67"/>
      <c r="D8" s="68"/>
      <c r="E8" s="68"/>
      <c r="F8" s="68"/>
      <c r="G8" s="245"/>
      <c r="L8" s="230"/>
      <c r="M8" s="32"/>
      <c r="N8" s="32"/>
      <c r="O8" s="32"/>
      <c r="P8" s="32"/>
      <c r="Q8" s="32"/>
      <c r="R8" s="32"/>
      <c r="S8" s="32"/>
    </row>
    <row r="9" spans="1:19" ht="12.75" customHeight="1">
      <c r="A9" s="299">
        <v>302</v>
      </c>
      <c r="B9" s="412" t="s">
        <v>84</v>
      </c>
      <c r="C9" s="377"/>
      <c r="D9" s="377"/>
      <c r="E9" s="377"/>
      <c r="F9" s="377"/>
      <c r="G9" s="65"/>
      <c r="L9" s="230"/>
      <c r="M9" s="32"/>
      <c r="N9" s="32"/>
      <c r="O9" s="32"/>
      <c r="P9" s="32"/>
      <c r="Q9" s="32"/>
      <c r="R9" s="32"/>
      <c r="S9" s="32"/>
    </row>
    <row r="10" spans="1:19" ht="12.75" customHeight="1">
      <c r="A10" s="299">
        <v>303</v>
      </c>
      <c r="B10" s="421" t="s">
        <v>85</v>
      </c>
      <c r="C10" s="422"/>
      <c r="D10" s="422"/>
      <c r="E10" s="422"/>
      <c r="F10" s="423"/>
      <c r="G10" s="65"/>
      <c r="H10" s="440">
        <f>IF(G10="","",IF(G10&lt;=G9,"datum opening moet na datum sluiting liggen",""))</f>
      </c>
      <c r="I10" s="441"/>
      <c r="J10" s="441"/>
      <c r="K10" s="441"/>
      <c r="M10" s="32"/>
      <c r="N10" s="32"/>
      <c r="O10" s="32"/>
      <c r="P10" s="32"/>
      <c r="Q10" s="32"/>
      <c r="R10" s="32"/>
      <c r="S10" s="32"/>
    </row>
    <row r="11" spans="2:19" ht="12.75">
      <c r="B11" s="71"/>
      <c r="C11" s="62"/>
      <c r="D11" s="62"/>
      <c r="E11" s="62"/>
      <c r="F11" s="62"/>
      <c r="G11" s="238">
        <f>IF(F12&gt;=F13,"datum sluiting moet voor datum opening liggen","")</f>
      </c>
      <c r="H11" s="199"/>
      <c r="I11" s="198"/>
      <c r="J11" s="198"/>
      <c r="K11" s="198"/>
      <c r="L11" s="198"/>
      <c r="M11" s="32"/>
      <c r="N11" s="32"/>
      <c r="O11" s="32"/>
      <c r="P11" s="32"/>
      <c r="Q11" s="32"/>
      <c r="R11" s="32"/>
      <c r="S11" s="32"/>
    </row>
    <row r="12" spans="2:19" ht="12.75">
      <c r="B12" s="73"/>
      <c r="C12" s="35"/>
      <c r="D12" s="35"/>
      <c r="E12" s="35"/>
      <c r="F12" s="124"/>
      <c r="G12" s="237"/>
      <c r="H12" s="163"/>
      <c r="I12" s="164"/>
      <c r="J12" s="164"/>
      <c r="K12" s="32"/>
      <c r="L12" s="32"/>
      <c r="M12" s="32"/>
      <c r="N12" s="32"/>
      <c r="O12" s="32"/>
      <c r="P12" s="32"/>
      <c r="Q12" s="32"/>
      <c r="R12" s="32"/>
      <c r="S12" s="32"/>
    </row>
    <row r="13" spans="2:19" ht="12.75">
      <c r="B13" s="72"/>
      <c r="C13" s="124"/>
      <c r="D13" s="124"/>
      <c r="E13" s="124"/>
      <c r="F13" s="112" t="s">
        <v>50</v>
      </c>
      <c r="G13" s="113">
        <v>2012</v>
      </c>
      <c r="H13" s="114">
        <v>2013</v>
      </c>
      <c r="I13" s="115">
        <v>2014</v>
      </c>
      <c r="J13" s="233"/>
      <c r="K13" s="32"/>
      <c r="L13" s="32"/>
      <c r="M13" s="32"/>
      <c r="N13" s="32"/>
      <c r="O13" s="32"/>
      <c r="P13" s="32"/>
      <c r="Q13" s="32"/>
      <c r="R13" s="32"/>
      <c r="S13" s="32"/>
    </row>
    <row r="14" spans="1:19" ht="12.75">
      <c r="A14" s="299">
        <v>304</v>
      </c>
      <c r="B14" s="412" t="s">
        <v>77</v>
      </c>
      <c r="C14" s="413"/>
      <c r="D14" s="413"/>
      <c r="E14" s="413"/>
      <c r="F14" s="439"/>
      <c r="G14" s="244"/>
      <c r="H14" s="244"/>
      <c r="I14" s="302"/>
      <c r="J14" s="235"/>
      <c r="K14" s="32"/>
      <c r="L14" s="32"/>
      <c r="M14" s="32"/>
      <c r="N14" s="32"/>
      <c r="O14" s="32"/>
      <c r="P14" s="32"/>
      <c r="Q14" s="32"/>
      <c r="R14" s="32"/>
      <c r="S14" s="32"/>
    </row>
    <row r="15" spans="1:19" s="44" customFormat="1" ht="12.75">
      <c r="A15" s="299">
        <v>305</v>
      </c>
      <c r="B15" s="401" t="s">
        <v>104</v>
      </c>
      <c r="C15" s="402"/>
      <c r="D15" s="402"/>
      <c r="E15" s="402"/>
      <c r="F15" s="403"/>
      <c r="G15" s="244"/>
      <c r="H15" s="244"/>
      <c r="I15" s="302"/>
      <c r="J15" s="235"/>
      <c r="K15" s="222"/>
      <c r="L15" s="222"/>
      <c r="M15" s="45"/>
      <c r="N15" s="45"/>
      <c r="O15" s="45"/>
      <c r="P15" s="45"/>
      <c r="Q15" s="45"/>
      <c r="R15" s="45"/>
      <c r="S15" s="45"/>
    </row>
    <row r="16" spans="1:19" ht="12.75">
      <c r="A16" s="299">
        <v>306</v>
      </c>
      <c r="B16" s="412" t="s">
        <v>99</v>
      </c>
      <c r="C16" s="413"/>
      <c r="D16" s="413"/>
      <c r="E16" s="413"/>
      <c r="F16" s="439"/>
      <c r="G16" s="302"/>
      <c r="H16" s="302"/>
      <c r="I16" s="302"/>
      <c r="J16" s="236"/>
      <c r="K16" s="32"/>
      <c r="L16" s="32"/>
      <c r="M16" s="32"/>
      <c r="N16" s="32"/>
      <c r="O16" s="32"/>
      <c r="P16" s="32"/>
      <c r="Q16" s="32"/>
      <c r="R16" s="32"/>
      <c r="S16" s="32"/>
    </row>
    <row r="17" spans="1:19" ht="12.75">
      <c r="A17" s="299">
        <v>307</v>
      </c>
      <c r="B17" s="412" t="s">
        <v>51</v>
      </c>
      <c r="C17" s="413"/>
      <c r="D17" s="413"/>
      <c r="E17" s="413"/>
      <c r="F17" s="439"/>
      <c r="G17" s="302"/>
      <c r="H17" s="302"/>
      <c r="I17" s="302"/>
      <c r="J17" s="236"/>
      <c r="K17" s="32"/>
      <c r="L17" s="32"/>
      <c r="M17" s="32"/>
      <c r="N17" s="32"/>
      <c r="O17" s="32"/>
      <c r="P17" s="32"/>
      <c r="Q17" s="32"/>
      <c r="R17" s="32"/>
      <c r="S17" s="32"/>
    </row>
    <row r="18" spans="1:19" ht="12.75">
      <c r="A18" s="299">
        <v>308</v>
      </c>
      <c r="B18" s="401" t="s">
        <v>52</v>
      </c>
      <c r="C18" s="402"/>
      <c r="D18" s="402"/>
      <c r="E18" s="402"/>
      <c r="F18" s="403"/>
      <c r="G18" s="302"/>
      <c r="H18" s="302"/>
      <c r="I18" s="302"/>
      <c r="J18" s="236"/>
      <c r="K18" s="32"/>
      <c r="L18" s="32"/>
      <c r="M18" s="32"/>
      <c r="N18" s="32"/>
      <c r="O18" s="32"/>
      <c r="P18" s="32"/>
      <c r="Q18" s="32"/>
      <c r="R18" s="32"/>
      <c r="S18" s="32"/>
    </row>
    <row r="19" spans="2:19" ht="12.75">
      <c r="B19" s="240"/>
      <c r="C19" s="241"/>
      <c r="D19" s="241"/>
      <c r="E19" s="241"/>
      <c r="F19" s="241"/>
      <c r="G19" s="242"/>
      <c r="H19" s="243"/>
      <c r="I19" s="242"/>
      <c r="J19" s="236"/>
      <c r="K19" s="32"/>
      <c r="L19" s="32"/>
      <c r="M19" s="32"/>
      <c r="N19" s="32"/>
      <c r="O19" s="32"/>
      <c r="P19" s="32"/>
      <c r="Q19" s="32"/>
      <c r="R19" s="32"/>
      <c r="S19" s="32"/>
    </row>
    <row r="20" spans="3:19" ht="12.75">
      <c r="C20" s="35"/>
      <c r="D20" s="35"/>
      <c r="E20" s="35"/>
      <c r="F20" s="35"/>
      <c r="G20" s="35"/>
      <c r="H20" s="35"/>
      <c r="I20" s="35" t="s">
        <v>110</v>
      </c>
      <c r="J20" s="35"/>
      <c r="K20" s="32"/>
      <c r="L20" s="32"/>
      <c r="M20" s="32"/>
      <c r="N20" s="32"/>
      <c r="O20" s="32"/>
      <c r="P20" s="32"/>
      <c r="Q20" s="32"/>
      <c r="R20" s="32"/>
      <c r="S20" s="32"/>
    </row>
    <row r="21" spans="2:19" ht="12.75">
      <c r="B21" s="30"/>
      <c r="C21" s="35"/>
      <c r="D21" s="35"/>
      <c r="E21" s="35"/>
      <c r="F21" s="35"/>
      <c r="G21" s="35"/>
      <c r="H21" s="190" t="str">
        <f>"NZa-nummer: 300/"&amp;Voorblad!$G$7</f>
        <v>NZa-nummer: 300/</v>
      </c>
      <c r="I21" s="35"/>
      <c r="J21" s="35"/>
      <c r="K21" s="32"/>
      <c r="L21" s="32"/>
      <c r="M21" s="32"/>
      <c r="N21" s="32"/>
      <c r="O21" s="32"/>
      <c r="P21" s="32"/>
      <c r="Q21" s="32"/>
      <c r="R21" s="32"/>
      <c r="S21" s="32"/>
    </row>
    <row r="22" spans="2:19" ht="12.75">
      <c r="B22" s="165"/>
      <c r="C22" s="35"/>
      <c r="D22" s="35"/>
      <c r="E22" s="35"/>
      <c r="F22" s="35"/>
      <c r="G22" s="35"/>
      <c r="H22" s="38"/>
      <c r="I22" s="35"/>
      <c r="J22" s="35"/>
      <c r="K22" s="32"/>
      <c r="L22" s="32"/>
      <c r="M22" s="32"/>
      <c r="N22" s="32"/>
      <c r="O22" s="32"/>
      <c r="P22" s="32"/>
      <c r="Q22" s="32"/>
      <c r="R22" s="32"/>
      <c r="S22" s="32"/>
    </row>
    <row r="23" spans="2:19" ht="12.75">
      <c r="B23" s="73"/>
      <c r="C23" s="35"/>
      <c r="D23" s="35"/>
      <c r="E23" s="35"/>
      <c r="F23" s="35"/>
      <c r="G23" s="35"/>
      <c r="H23" s="38"/>
      <c r="I23" s="35"/>
      <c r="J23" s="35"/>
      <c r="K23" s="32"/>
      <c r="L23" s="32"/>
      <c r="M23" s="32"/>
      <c r="N23" s="32"/>
      <c r="O23" s="32"/>
      <c r="P23" s="32"/>
      <c r="Q23" s="32"/>
      <c r="R23" s="32"/>
      <c r="S23" s="32"/>
    </row>
    <row r="24" spans="2:19" ht="12.75">
      <c r="B24" s="467" t="s">
        <v>106</v>
      </c>
      <c r="C24" s="468"/>
      <c r="D24" s="468"/>
      <c r="E24" s="468"/>
      <c r="F24" s="469"/>
      <c r="G24" s="298"/>
      <c r="H24" s="38"/>
      <c r="I24" s="35"/>
      <c r="J24" s="35"/>
      <c r="K24" s="32"/>
      <c r="L24" s="32"/>
      <c r="M24" s="32"/>
      <c r="N24" s="32"/>
      <c r="O24" s="32"/>
      <c r="P24" s="32"/>
      <c r="Q24" s="32"/>
      <c r="R24" s="32"/>
      <c r="S24" s="32"/>
    </row>
    <row r="25" spans="2:19" ht="12.75">
      <c r="B25" s="73"/>
      <c r="C25" s="246"/>
      <c r="D25" s="247"/>
      <c r="E25" s="247"/>
      <c r="F25" s="247"/>
      <c r="G25" s="247"/>
      <c r="H25" s="38"/>
      <c r="I25" s="35"/>
      <c r="J25" s="35"/>
      <c r="K25" s="32"/>
      <c r="L25" s="32"/>
      <c r="M25" s="32"/>
      <c r="N25" s="32"/>
      <c r="O25" s="32"/>
      <c r="P25" s="32"/>
      <c r="Q25" s="32"/>
      <c r="R25" s="32"/>
      <c r="S25" s="32"/>
    </row>
    <row r="26" spans="2:19" ht="12.75">
      <c r="B26" s="408" t="s">
        <v>122</v>
      </c>
      <c r="C26" s="409"/>
      <c r="D26" s="409"/>
      <c r="E26" s="409"/>
      <c r="F26" s="409"/>
      <c r="G26" s="399"/>
      <c r="H26" s="450"/>
      <c r="I26" s="451"/>
      <c r="J26" s="77"/>
      <c r="K26" s="32"/>
      <c r="L26" s="32"/>
      <c r="M26" s="32"/>
      <c r="N26" s="32"/>
      <c r="O26" s="32"/>
      <c r="P26" s="32"/>
      <c r="Q26" s="32"/>
      <c r="R26" s="32"/>
      <c r="S26" s="32"/>
    </row>
    <row r="27" spans="1:19" ht="12.75">
      <c r="A27" s="300"/>
      <c r="B27" s="55" t="s">
        <v>15</v>
      </c>
      <c r="C27" s="56" t="s">
        <v>48</v>
      </c>
      <c r="D27" s="410" t="s">
        <v>39</v>
      </c>
      <c r="E27" s="411"/>
      <c r="F27" s="411"/>
      <c r="G27" s="86" t="s">
        <v>16</v>
      </c>
      <c r="H27" s="107"/>
      <c r="I27" s="74"/>
      <c r="J27" s="74"/>
      <c r="K27" s="123"/>
      <c r="L27" s="123"/>
      <c r="M27" s="123"/>
      <c r="N27" s="32"/>
      <c r="O27" s="32"/>
      <c r="P27" s="32"/>
      <c r="Q27" s="32"/>
      <c r="R27" s="32"/>
      <c r="S27" s="32"/>
    </row>
    <row r="28" spans="1:19" ht="12.75">
      <c r="A28" s="299">
        <v>309</v>
      </c>
      <c r="B28" s="58" t="s">
        <v>17</v>
      </c>
      <c r="C28" s="90"/>
      <c r="D28" s="404"/>
      <c r="E28" s="419"/>
      <c r="F28" s="405"/>
      <c r="G28" s="87">
        <f>C28*D28</f>
        <v>0</v>
      </c>
      <c r="H28" s="75"/>
      <c r="I28" s="94"/>
      <c r="J28" s="94"/>
      <c r="K28" s="32"/>
      <c r="L28" s="32"/>
      <c r="M28" s="32"/>
      <c r="N28" s="32"/>
      <c r="O28" s="32"/>
      <c r="P28" s="32"/>
      <c r="Q28" s="32"/>
      <c r="R28" s="32"/>
      <c r="S28" s="32"/>
    </row>
    <row r="29" spans="1:19" ht="12.75">
      <c r="A29" s="299">
        <v>310</v>
      </c>
      <c r="B29" s="58" t="s">
        <v>18</v>
      </c>
      <c r="C29" s="91"/>
      <c r="D29" s="404"/>
      <c r="E29" s="419"/>
      <c r="F29" s="405"/>
      <c r="G29" s="88">
        <f>C29*D29</f>
        <v>0</v>
      </c>
      <c r="H29" s="75"/>
      <c r="I29" s="94"/>
      <c r="J29" s="94"/>
      <c r="K29" s="32"/>
      <c r="L29" s="32"/>
      <c r="M29" s="32"/>
      <c r="N29" s="32"/>
      <c r="O29" s="32"/>
      <c r="P29" s="32"/>
      <c r="Q29" s="32"/>
      <c r="R29" s="32"/>
      <c r="S29" s="32"/>
    </row>
    <row r="30" spans="1:19" ht="12.75">
      <c r="A30" s="299">
        <v>311</v>
      </c>
      <c r="B30" s="31"/>
      <c r="C30" s="380" t="s">
        <v>49</v>
      </c>
      <c r="D30" s="381"/>
      <c r="E30" s="381"/>
      <c r="F30" s="382"/>
      <c r="G30" s="296">
        <f>SUM(G28:G29)</f>
        <v>0</v>
      </c>
      <c r="H30" s="108"/>
      <c r="I30" s="35"/>
      <c r="J30" s="35"/>
      <c r="K30" s="32"/>
      <c r="L30" s="32"/>
      <c r="M30" s="32"/>
      <c r="N30" s="31"/>
      <c r="O30" s="32"/>
      <c r="P30" s="32"/>
      <c r="Q30" s="32"/>
      <c r="R30" s="32"/>
      <c r="S30" s="32"/>
    </row>
    <row r="31" spans="2:19" ht="12.75">
      <c r="B31" s="31"/>
      <c r="C31" s="400"/>
      <c r="D31" s="377"/>
      <c r="E31" s="377"/>
      <c r="F31" s="377"/>
      <c r="G31" s="377"/>
      <c r="H31" s="166"/>
      <c r="I31" s="167"/>
      <c r="J31" s="167"/>
      <c r="K31" s="32"/>
      <c r="L31" s="32"/>
      <c r="M31" s="32"/>
      <c r="N31" s="31"/>
      <c r="O31" s="32"/>
      <c r="P31" s="32"/>
      <c r="Q31" s="32"/>
      <c r="R31" s="32"/>
      <c r="S31" s="32"/>
    </row>
    <row r="32" spans="1:19" ht="12.75">
      <c r="A32" s="299">
        <v>312</v>
      </c>
      <c r="B32" s="31"/>
      <c r="C32" s="407" t="s">
        <v>55</v>
      </c>
      <c r="D32" s="377"/>
      <c r="E32" s="378"/>
      <c r="F32" s="62">
        <v>2012</v>
      </c>
      <c r="G32" s="117"/>
      <c r="H32" s="108"/>
      <c r="I32" s="35"/>
      <c r="J32" s="35"/>
      <c r="K32" s="32"/>
      <c r="L32" s="32"/>
      <c r="M32" s="32"/>
      <c r="N32" s="31"/>
      <c r="O32" s="32"/>
      <c r="P32" s="32"/>
      <c r="Q32" s="32"/>
      <c r="R32" s="32"/>
      <c r="S32" s="32"/>
    </row>
    <row r="33" spans="1:19" ht="12.75">
      <c r="A33" s="299">
        <v>313</v>
      </c>
      <c r="B33" s="31"/>
      <c r="C33" s="69"/>
      <c r="D33" s="35"/>
      <c r="E33" s="35"/>
      <c r="F33" s="35">
        <v>2013</v>
      </c>
      <c r="G33" s="117"/>
      <c r="H33" s="108"/>
      <c r="I33" s="35"/>
      <c r="J33" s="35"/>
      <c r="K33" s="32"/>
      <c r="L33" s="32"/>
      <c r="M33" s="32"/>
      <c r="N33" s="31"/>
      <c r="O33" s="32"/>
      <c r="P33" s="32"/>
      <c r="Q33" s="32"/>
      <c r="R33" s="32"/>
      <c r="S33" s="32"/>
    </row>
    <row r="34" spans="1:19" ht="12.75">
      <c r="A34" s="299">
        <v>314</v>
      </c>
      <c r="B34" s="31"/>
      <c r="C34" s="187"/>
      <c r="D34" s="124"/>
      <c r="E34" s="124"/>
      <c r="F34" s="180">
        <v>2014</v>
      </c>
      <c r="G34" s="117"/>
      <c r="H34" s="108"/>
      <c r="I34" s="35"/>
      <c r="J34" s="35"/>
      <c r="K34" s="32"/>
      <c r="L34" s="32"/>
      <c r="M34" s="32"/>
      <c r="N34" s="31"/>
      <c r="O34" s="32"/>
      <c r="P34" s="32"/>
      <c r="Q34" s="32"/>
      <c r="R34" s="32"/>
      <c r="S34" s="32"/>
    </row>
    <row r="35" spans="1:19" ht="12.75">
      <c r="A35" s="299">
        <v>315</v>
      </c>
      <c r="B35" s="31"/>
      <c r="C35" s="60"/>
      <c r="D35" s="380" t="s">
        <v>49</v>
      </c>
      <c r="E35" s="381"/>
      <c r="F35" s="452"/>
      <c r="G35" s="296">
        <f>SUM(G32:G34)</f>
        <v>0</v>
      </c>
      <c r="H35" s="108"/>
      <c r="I35" s="35"/>
      <c r="J35" s="35"/>
      <c r="K35" s="32"/>
      <c r="L35" s="32"/>
      <c r="M35" s="32"/>
      <c r="N35" s="31"/>
      <c r="O35" s="32"/>
      <c r="P35" s="32"/>
      <c r="Q35" s="32"/>
      <c r="R35" s="32"/>
      <c r="S35" s="32"/>
    </row>
    <row r="36" spans="2:19" ht="12.75">
      <c r="B36" s="221"/>
      <c r="C36" s="406">
        <f>IF(G30&lt;&gt;G35,"DE TOTALE KOSTEN MOETEN GELIJK ZIJN AAN HET TOTAAL VAN DE TOEGEREKENDE KOSTEN","")</f>
      </c>
      <c r="D36" s="406"/>
      <c r="E36" s="406"/>
      <c r="F36" s="406"/>
      <c r="G36" s="406"/>
      <c r="H36" s="406"/>
      <c r="I36" s="35"/>
      <c r="J36" s="35"/>
      <c r="K36" s="32"/>
      <c r="L36" s="32"/>
      <c r="M36" s="32"/>
      <c r="N36" s="31"/>
      <c r="O36" s="32"/>
      <c r="P36" s="32"/>
      <c r="Q36" s="32"/>
      <c r="R36" s="32"/>
      <c r="S36" s="32"/>
    </row>
    <row r="37" spans="2:19" ht="12.75">
      <c r="B37" s="31"/>
      <c r="C37" s="60"/>
      <c r="D37" s="50"/>
      <c r="E37" s="50"/>
      <c r="F37" s="50"/>
      <c r="G37" s="34"/>
      <c r="H37" s="38"/>
      <c r="I37" s="35"/>
      <c r="J37" s="35"/>
      <c r="K37" s="32"/>
      <c r="L37" s="32"/>
      <c r="M37" s="32"/>
      <c r="N37" s="31"/>
      <c r="O37" s="32"/>
      <c r="P37" s="32"/>
      <c r="Q37" s="32"/>
      <c r="R37" s="32"/>
      <c r="S37" s="32"/>
    </row>
    <row r="38" spans="2:19" ht="12.75">
      <c r="B38" s="408" t="s">
        <v>123</v>
      </c>
      <c r="C38" s="437"/>
      <c r="D38" s="377"/>
      <c r="E38" s="377"/>
      <c r="F38" s="377"/>
      <c r="G38" s="377"/>
      <c r="H38" s="108"/>
      <c r="I38" s="35"/>
      <c r="J38" s="35"/>
      <c r="K38" s="32"/>
      <c r="L38" s="32"/>
      <c r="M38" s="32"/>
      <c r="N38" s="31"/>
      <c r="O38" s="32"/>
      <c r="P38" s="32"/>
      <c r="Q38" s="32"/>
      <c r="R38" s="32"/>
      <c r="S38" s="32"/>
    </row>
    <row r="39" spans="2:19" ht="12.75">
      <c r="B39" s="55" t="s">
        <v>15</v>
      </c>
      <c r="C39" s="56" t="s">
        <v>48</v>
      </c>
      <c r="D39" s="410" t="s">
        <v>39</v>
      </c>
      <c r="E39" s="411"/>
      <c r="F39" s="411"/>
      <c r="G39" s="86" t="s">
        <v>16</v>
      </c>
      <c r="H39" s="108"/>
      <c r="I39" s="35"/>
      <c r="J39" s="35"/>
      <c r="K39" s="32"/>
      <c r="L39" s="32"/>
      <c r="M39" s="32"/>
      <c r="N39" s="31"/>
      <c r="O39" s="32"/>
      <c r="P39" s="32"/>
      <c r="Q39" s="32"/>
      <c r="R39" s="32"/>
      <c r="S39" s="32"/>
    </row>
    <row r="40" spans="1:19" ht="12.75">
      <c r="A40" s="299">
        <v>316</v>
      </c>
      <c r="B40" s="58" t="s">
        <v>17</v>
      </c>
      <c r="C40" s="90"/>
      <c r="D40" s="404"/>
      <c r="E40" s="419"/>
      <c r="F40" s="405"/>
      <c r="G40" s="87">
        <f>C40*D40</f>
        <v>0</v>
      </c>
      <c r="H40" s="108"/>
      <c r="I40" s="35"/>
      <c r="J40" s="35"/>
      <c r="K40" s="32"/>
      <c r="L40" s="32"/>
      <c r="M40" s="32"/>
      <c r="N40" s="31"/>
      <c r="O40" s="32"/>
      <c r="P40" s="32"/>
      <c r="Q40" s="32"/>
      <c r="R40" s="32"/>
      <c r="S40" s="32"/>
    </row>
    <row r="41" spans="1:19" ht="12.75">
      <c r="A41" s="299">
        <v>317</v>
      </c>
      <c r="B41" s="58" t="s">
        <v>18</v>
      </c>
      <c r="C41" s="91"/>
      <c r="D41" s="404"/>
      <c r="E41" s="419"/>
      <c r="F41" s="405"/>
      <c r="G41" s="88">
        <f>C41*D41</f>
        <v>0</v>
      </c>
      <c r="H41" s="108"/>
      <c r="I41" s="35"/>
      <c r="J41" s="35"/>
      <c r="K41" s="32"/>
      <c r="L41" s="32"/>
      <c r="M41" s="32"/>
      <c r="N41" s="31"/>
      <c r="O41" s="32"/>
      <c r="P41" s="32"/>
      <c r="Q41" s="32"/>
      <c r="R41" s="32"/>
      <c r="S41" s="32"/>
    </row>
    <row r="42" spans="1:19" ht="12.75">
      <c r="A42" s="299">
        <v>318</v>
      </c>
      <c r="B42" s="31"/>
      <c r="C42" s="380" t="s">
        <v>49</v>
      </c>
      <c r="D42" s="381"/>
      <c r="E42" s="381"/>
      <c r="F42" s="382"/>
      <c r="G42" s="296">
        <f>SUM(G40:G41)</f>
        <v>0</v>
      </c>
      <c r="H42" s="108"/>
      <c r="I42" s="35"/>
      <c r="J42" s="35"/>
      <c r="K42" s="32"/>
      <c r="L42" s="32"/>
      <c r="M42" s="32"/>
      <c r="N42" s="31"/>
      <c r="O42" s="32"/>
      <c r="P42" s="32"/>
      <c r="Q42" s="32"/>
      <c r="R42" s="32"/>
      <c r="S42" s="32"/>
    </row>
    <row r="43" spans="2:19" ht="12.75">
      <c r="B43" s="31"/>
      <c r="C43" s="400"/>
      <c r="D43" s="377"/>
      <c r="E43" s="377"/>
      <c r="F43" s="377"/>
      <c r="G43" s="377"/>
      <c r="H43" s="38"/>
      <c r="I43" s="35"/>
      <c r="J43" s="35"/>
      <c r="K43" s="32"/>
      <c r="L43" s="32"/>
      <c r="M43" s="32"/>
      <c r="N43" s="31"/>
      <c r="O43" s="32"/>
      <c r="P43" s="32"/>
      <c r="Q43" s="32"/>
      <c r="R43" s="32"/>
      <c r="S43" s="32"/>
    </row>
    <row r="44" spans="1:19" ht="12.75">
      <c r="A44" s="299">
        <v>319</v>
      </c>
      <c r="B44" s="31"/>
      <c r="C44" s="407" t="s">
        <v>55</v>
      </c>
      <c r="D44" s="377"/>
      <c r="E44" s="378"/>
      <c r="F44" s="62">
        <v>2012</v>
      </c>
      <c r="G44" s="117"/>
      <c r="H44" s="108"/>
      <c r="I44" s="35"/>
      <c r="J44" s="35"/>
      <c r="K44" s="32"/>
      <c r="L44" s="32"/>
      <c r="M44" s="32"/>
      <c r="N44" s="31"/>
      <c r="O44" s="32"/>
      <c r="P44" s="32"/>
      <c r="Q44" s="32"/>
      <c r="R44" s="32"/>
      <c r="S44" s="32"/>
    </row>
    <row r="45" spans="1:19" ht="12.75">
      <c r="A45" s="299">
        <v>320</v>
      </c>
      <c r="B45" s="31"/>
      <c r="C45" s="69"/>
      <c r="D45" s="35"/>
      <c r="E45" s="35"/>
      <c r="F45" s="35">
        <v>2013</v>
      </c>
      <c r="G45" s="118"/>
      <c r="H45" s="38"/>
      <c r="I45" s="35"/>
      <c r="J45" s="35"/>
      <c r="K45" s="32"/>
      <c r="L45" s="32"/>
      <c r="M45" s="32"/>
      <c r="N45" s="31"/>
      <c r="O45" s="32"/>
      <c r="P45" s="32"/>
      <c r="Q45" s="32"/>
      <c r="R45" s="32"/>
      <c r="S45" s="32"/>
    </row>
    <row r="46" spans="1:19" ht="12.75">
      <c r="A46" s="299">
        <v>321</v>
      </c>
      <c r="B46" s="31"/>
      <c r="C46" s="187"/>
      <c r="D46" s="124"/>
      <c r="E46" s="124"/>
      <c r="F46" s="180">
        <v>2014</v>
      </c>
      <c r="G46" s="118"/>
      <c r="H46" s="38"/>
      <c r="I46" s="35"/>
      <c r="J46" s="35"/>
      <c r="K46" s="32"/>
      <c r="L46" s="32"/>
      <c r="M46" s="32"/>
      <c r="N46" s="31"/>
      <c r="O46" s="32"/>
      <c r="P46" s="32"/>
      <c r="Q46" s="32"/>
      <c r="R46" s="32"/>
      <c r="S46" s="32"/>
    </row>
    <row r="47" spans="1:19" ht="12.75">
      <c r="A47" s="299">
        <v>322</v>
      </c>
      <c r="B47" s="31"/>
      <c r="C47" s="60"/>
      <c r="D47" s="380" t="s">
        <v>49</v>
      </c>
      <c r="E47" s="381"/>
      <c r="F47" s="452"/>
      <c r="G47" s="301">
        <f>SUM(G44:G46)</f>
        <v>0</v>
      </c>
      <c r="H47" s="38"/>
      <c r="I47" s="35"/>
      <c r="J47" s="35"/>
      <c r="K47" s="32"/>
      <c r="L47" s="32"/>
      <c r="M47" s="32"/>
      <c r="N47" s="31"/>
      <c r="O47" s="32"/>
      <c r="P47" s="32"/>
      <c r="Q47" s="32"/>
      <c r="R47" s="32"/>
      <c r="S47" s="32"/>
    </row>
    <row r="48" spans="2:19" ht="12.75">
      <c r="B48" s="31"/>
      <c r="C48" s="454">
        <f>IF(G42&lt;&gt;G47,"DE TOTALE KOSTEN MOETEN GELIJK ZIJN AAN HET TOTAAL VAN DE TOEGEREKENDE KOSTEN","")</f>
      </c>
      <c r="D48" s="455"/>
      <c r="E48" s="455"/>
      <c r="F48" s="455"/>
      <c r="G48" s="455"/>
      <c r="H48" s="337"/>
      <c r="I48" s="35"/>
      <c r="J48" s="35"/>
      <c r="K48" s="32"/>
      <c r="L48" s="32"/>
      <c r="M48" s="32"/>
      <c r="N48" s="31"/>
      <c r="O48" s="32"/>
      <c r="P48" s="32"/>
      <c r="Q48" s="32"/>
      <c r="R48" s="32"/>
      <c r="S48" s="32"/>
    </row>
    <row r="49" spans="2:19" ht="12.75">
      <c r="B49" s="127" t="str">
        <f>"NZa-nummer: 300/"&amp;Voorblad!$G$7</f>
        <v>NZa-nummer: 300/</v>
      </c>
      <c r="H49" s="38"/>
      <c r="I49" s="35" t="s">
        <v>111</v>
      </c>
      <c r="J49" s="35"/>
      <c r="K49" s="32"/>
      <c r="L49" s="32"/>
      <c r="M49" s="32"/>
      <c r="N49" s="31"/>
      <c r="O49" s="32"/>
      <c r="P49" s="32"/>
      <c r="Q49" s="32"/>
      <c r="R49" s="32"/>
      <c r="S49" s="32"/>
    </row>
    <row r="50" spans="3:19" ht="12.75">
      <c r="C50" s="453"/>
      <c r="D50" s="305"/>
      <c r="E50" s="305"/>
      <c r="F50" s="305"/>
      <c r="G50" s="305"/>
      <c r="H50" s="305"/>
      <c r="I50" s="123"/>
      <c r="J50" s="123"/>
      <c r="K50" s="32"/>
      <c r="L50" s="32"/>
      <c r="M50" s="32"/>
      <c r="N50" s="31"/>
      <c r="O50" s="32"/>
      <c r="P50" s="32"/>
      <c r="Q50" s="32"/>
      <c r="R50" s="32"/>
      <c r="S50" s="32"/>
    </row>
    <row r="51" spans="2:19" ht="12.75">
      <c r="B51" s="31"/>
      <c r="C51" s="60"/>
      <c r="D51" s="50"/>
      <c r="E51" s="50"/>
      <c r="F51" s="50"/>
      <c r="G51" s="34"/>
      <c r="H51" s="38"/>
      <c r="I51" s="35"/>
      <c r="J51" s="35"/>
      <c r="K51" s="32"/>
      <c r="L51" s="32"/>
      <c r="M51" s="32"/>
      <c r="N51" s="31"/>
      <c r="O51" s="32"/>
      <c r="P51" s="32"/>
      <c r="Q51" s="32"/>
      <c r="R51" s="32"/>
      <c r="S51" s="32"/>
    </row>
    <row r="52" spans="2:19" ht="12.75">
      <c r="B52" s="31"/>
      <c r="C52" s="60"/>
      <c r="D52" s="50"/>
      <c r="E52" s="50"/>
      <c r="F52" s="50"/>
      <c r="G52" s="34"/>
      <c r="H52" s="38"/>
      <c r="I52" s="35"/>
      <c r="J52" s="35"/>
      <c r="K52" s="32"/>
      <c r="L52" s="32"/>
      <c r="M52" s="32"/>
      <c r="N52" s="31"/>
      <c r="O52" s="32"/>
      <c r="P52" s="32"/>
      <c r="Q52" s="32"/>
      <c r="R52" s="32"/>
      <c r="S52" s="32"/>
    </row>
    <row r="53" spans="2:19" ht="12.75">
      <c r="B53" s="470" t="s">
        <v>105</v>
      </c>
      <c r="C53" s="468"/>
      <c r="D53" s="468"/>
      <c r="E53" s="288"/>
      <c r="F53" s="289"/>
      <c r="H53" s="35"/>
      <c r="I53" s="35"/>
      <c r="J53" s="35"/>
      <c r="K53" s="32"/>
      <c r="L53" s="32"/>
      <c r="M53" s="32"/>
      <c r="N53" s="31"/>
      <c r="O53" s="32"/>
      <c r="P53" s="32"/>
      <c r="Q53" s="32"/>
      <c r="R53" s="32"/>
      <c r="S53" s="32"/>
    </row>
    <row r="54" spans="2:19" ht="12.75">
      <c r="B54" s="31"/>
      <c r="C54" s="60"/>
      <c r="D54" s="50"/>
      <c r="E54" s="50"/>
      <c r="F54" s="50"/>
      <c r="G54" s="34"/>
      <c r="H54" s="38"/>
      <c r="I54" s="35"/>
      <c r="J54" s="35"/>
      <c r="K54" s="32"/>
      <c r="L54" s="32"/>
      <c r="M54" s="32"/>
      <c r="N54" s="31"/>
      <c r="O54" s="32"/>
      <c r="P54" s="32"/>
      <c r="Q54" s="32"/>
      <c r="R54" s="32"/>
      <c r="S54" s="32"/>
    </row>
    <row r="55" spans="2:19" ht="12.75">
      <c r="B55" s="31"/>
      <c r="C55" s="60"/>
      <c r="D55" s="50"/>
      <c r="E55" s="50"/>
      <c r="F55" s="50"/>
      <c r="G55" s="34"/>
      <c r="H55" s="38"/>
      <c r="I55" s="35"/>
      <c r="J55" s="35"/>
      <c r="K55" s="32"/>
      <c r="L55" s="32"/>
      <c r="M55" s="32"/>
      <c r="N55" s="31"/>
      <c r="O55" s="32"/>
      <c r="P55" s="32"/>
      <c r="Q55" s="32"/>
      <c r="R55" s="32"/>
      <c r="S55" s="32"/>
    </row>
    <row r="56" spans="2:19" s="30" customFormat="1" ht="12.75">
      <c r="B56" s="430" t="s">
        <v>124</v>
      </c>
      <c r="C56" s="377"/>
      <c r="D56" s="377"/>
      <c r="E56" s="377"/>
      <c r="F56" s="377"/>
      <c r="G56" s="378"/>
      <c r="H56" s="47"/>
      <c r="I56" s="31"/>
      <c r="J56" s="31"/>
      <c r="K56" s="31"/>
      <c r="L56" s="31"/>
      <c r="M56" s="31"/>
      <c r="N56" s="31"/>
      <c r="O56" s="31"/>
      <c r="P56" s="31"/>
      <c r="Q56" s="31"/>
      <c r="R56" s="31"/>
      <c r="S56" s="31"/>
    </row>
    <row r="57" spans="2:19" ht="34.5">
      <c r="B57" s="55" t="s">
        <v>23</v>
      </c>
      <c r="C57" s="56" t="s">
        <v>45</v>
      </c>
      <c r="D57" s="80" t="s">
        <v>20</v>
      </c>
      <c r="E57" s="442" t="s">
        <v>38</v>
      </c>
      <c r="F57" s="443"/>
      <c r="G57" s="56" t="s">
        <v>16</v>
      </c>
      <c r="H57" s="109"/>
      <c r="I57" s="77"/>
      <c r="J57" s="77"/>
      <c r="K57" s="32"/>
      <c r="L57" s="32"/>
      <c r="M57" s="32"/>
      <c r="N57" s="32"/>
      <c r="O57" s="32"/>
      <c r="P57" s="32"/>
      <c r="Q57" s="32"/>
      <c r="R57" s="32"/>
      <c r="S57" s="32"/>
    </row>
    <row r="58" spans="1:19" ht="12.75">
      <c r="A58" s="299">
        <v>323</v>
      </c>
      <c r="B58" s="57" t="s">
        <v>29</v>
      </c>
      <c r="C58" s="90"/>
      <c r="D58" s="90"/>
      <c r="E58" s="404"/>
      <c r="F58" s="405"/>
      <c r="G58" s="119">
        <f>SUM($C58*$D58*$E58)</f>
        <v>0</v>
      </c>
      <c r="H58" s="82"/>
      <c r="I58" s="82"/>
      <c r="J58" s="82"/>
      <c r="K58" s="32"/>
      <c r="L58" s="32"/>
      <c r="M58" s="32"/>
      <c r="N58" s="32"/>
      <c r="O58" s="32"/>
      <c r="P58" s="32"/>
      <c r="Q58" s="32"/>
      <c r="R58" s="32"/>
      <c r="S58" s="32"/>
    </row>
    <row r="59" spans="1:19" ht="12.75">
      <c r="A59" s="299">
        <v>324</v>
      </c>
      <c r="B59" s="57" t="s">
        <v>19</v>
      </c>
      <c r="C59" s="90"/>
      <c r="D59" s="90"/>
      <c r="E59" s="404"/>
      <c r="F59" s="405"/>
      <c r="G59" s="119">
        <f aca="true" t="shared" si="0" ref="G59:G68">SUM($C59*$D59*$E59)</f>
        <v>0</v>
      </c>
      <c r="H59" s="82"/>
      <c r="I59" s="82"/>
      <c r="J59" s="82"/>
      <c r="K59" s="32"/>
      <c r="L59" s="32"/>
      <c r="M59" s="32"/>
      <c r="N59" s="32"/>
      <c r="O59" s="32"/>
      <c r="P59" s="32"/>
      <c r="Q59" s="32"/>
      <c r="R59" s="32"/>
      <c r="S59" s="32"/>
    </row>
    <row r="60" spans="1:19" ht="12.75">
      <c r="A60" s="299">
        <v>325</v>
      </c>
      <c r="B60" s="57" t="s">
        <v>33</v>
      </c>
      <c r="C60" s="90"/>
      <c r="D60" s="90"/>
      <c r="E60" s="404"/>
      <c r="F60" s="405"/>
      <c r="G60" s="119">
        <f t="shared" si="0"/>
        <v>0</v>
      </c>
      <c r="H60" s="82"/>
      <c r="I60" s="82"/>
      <c r="J60" s="82"/>
      <c r="K60" s="32"/>
      <c r="L60" s="32"/>
      <c r="M60" s="32"/>
      <c r="N60" s="32"/>
      <c r="O60" s="32"/>
      <c r="P60" s="32"/>
      <c r="Q60" s="32"/>
      <c r="R60" s="32"/>
      <c r="S60" s="32"/>
    </row>
    <row r="61" spans="1:19" ht="12.75">
      <c r="A61" s="299">
        <v>326</v>
      </c>
      <c r="B61" s="57" t="s">
        <v>34</v>
      </c>
      <c r="C61" s="90"/>
      <c r="D61" s="90"/>
      <c r="E61" s="404"/>
      <c r="F61" s="405"/>
      <c r="G61" s="119">
        <f t="shared" si="0"/>
        <v>0</v>
      </c>
      <c r="H61" s="82"/>
      <c r="I61" s="82"/>
      <c r="J61" s="82"/>
      <c r="K61" s="32"/>
      <c r="L61" s="32"/>
      <c r="M61" s="32"/>
      <c r="N61" s="32"/>
      <c r="O61" s="32"/>
      <c r="P61" s="32"/>
      <c r="Q61" s="32"/>
      <c r="R61" s="32"/>
      <c r="S61" s="32"/>
    </row>
    <row r="62" spans="1:19" ht="12.75">
      <c r="A62" s="299">
        <v>327</v>
      </c>
      <c r="B62" s="90"/>
      <c r="C62" s="90"/>
      <c r="D62" s="90"/>
      <c r="E62" s="404"/>
      <c r="F62" s="405"/>
      <c r="G62" s="119">
        <f t="shared" si="0"/>
        <v>0</v>
      </c>
      <c r="H62" s="82"/>
      <c r="I62" s="82"/>
      <c r="J62" s="82"/>
      <c r="K62" s="32"/>
      <c r="L62" s="32"/>
      <c r="M62" s="32"/>
      <c r="N62" s="32"/>
      <c r="O62" s="32"/>
      <c r="P62" s="32"/>
      <c r="Q62" s="32"/>
      <c r="R62" s="32"/>
      <c r="S62" s="32"/>
    </row>
    <row r="63" spans="1:19" ht="12.75">
      <c r="A63" s="299">
        <v>328</v>
      </c>
      <c r="B63" s="90"/>
      <c r="C63" s="90"/>
      <c r="D63" s="90"/>
      <c r="E63" s="404"/>
      <c r="F63" s="405"/>
      <c r="G63" s="119">
        <f t="shared" si="0"/>
        <v>0</v>
      </c>
      <c r="H63" s="82"/>
      <c r="I63" s="82"/>
      <c r="J63" s="82"/>
      <c r="K63" s="32"/>
      <c r="L63" s="32"/>
      <c r="M63" s="32"/>
      <c r="N63" s="32"/>
      <c r="O63" s="32"/>
      <c r="P63" s="32"/>
      <c r="Q63" s="32"/>
      <c r="R63" s="32"/>
      <c r="S63" s="32"/>
    </row>
    <row r="64" spans="1:19" ht="12.75">
      <c r="A64" s="299">
        <v>329</v>
      </c>
      <c r="B64" s="90"/>
      <c r="C64" s="90"/>
      <c r="D64" s="90"/>
      <c r="E64" s="404"/>
      <c r="F64" s="405"/>
      <c r="G64" s="119">
        <f t="shared" si="0"/>
        <v>0</v>
      </c>
      <c r="H64" s="82"/>
      <c r="I64" s="82"/>
      <c r="J64" s="82"/>
      <c r="K64" s="32"/>
      <c r="L64" s="32"/>
      <c r="M64" s="32"/>
      <c r="N64" s="32"/>
      <c r="O64" s="32"/>
      <c r="P64" s="32"/>
      <c r="Q64" s="32"/>
      <c r="R64" s="32"/>
      <c r="S64" s="32"/>
    </row>
    <row r="65" spans="1:19" ht="12.75">
      <c r="A65" s="299">
        <v>330</v>
      </c>
      <c r="B65" s="90"/>
      <c r="C65" s="90"/>
      <c r="D65" s="90"/>
      <c r="E65" s="404"/>
      <c r="F65" s="405"/>
      <c r="G65" s="119">
        <f t="shared" si="0"/>
        <v>0</v>
      </c>
      <c r="H65" s="82"/>
      <c r="I65" s="82"/>
      <c r="J65" s="82"/>
      <c r="K65" s="32"/>
      <c r="L65" s="32"/>
      <c r="M65" s="32"/>
      <c r="N65" s="32"/>
      <c r="O65" s="32"/>
      <c r="P65" s="32"/>
      <c r="Q65" s="32"/>
      <c r="R65" s="32"/>
      <c r="S65" s="32"/>
    </row>
    <row r="66" spans="1:19" ht="12.75">
      <c r="A66" s="299">
        <v>331</v>
      </c>
      <c r="B66" s="90"/>
      <c r="C66" s="90"/>
      <c r="D66" s="90"/>
      <c r="E66" s="404"/>
      <c r="F66" s="405"/>
      <c r="G66" s="119">
        <f t="shared" si="0"/>
        <v>0</v>
      </c>
      <c r="H66" s="82"/>
      <c r="I66" s="82"/>
      <c r="J66" s="82"/>
      <c r="K66" s="32"/>
      <c r="L66" s="32"/>
      <c r="M66" s="32"/>
      <c r="N66" s="32"/>
      <c r="O66" s="32"/>
      <c r="P66" s="32"/>
      <c r="Q66" s="32"/>
      <c r="R66" s="32"/>
      <c r="S66" s="32"/>
    </row>
    <row r="67" spans="1:19" ht="12.75">
      <c r="A67" s="299">
        <v>332</v>
      </c>
      <c r="B67" s="90"/>
      <c r="C67" s="90"/>
      <c r="D67" s="90"/>
      <c r="E67" s="404"/>
      <c r="F67" s="405"/>
      <c r="G67" s="119">
        <f t="shared" si="0"/>
        <v>0</v>
      </c>
      <c r="H67" s="82"/>
      <c r="I67" s="82"/>
      <c r="J67" s="82"/>
      <c r="K67" s="32"/>
      <c r="L67" s="32"/>
      <c r="M67" s="32"/>
      <c r="N67" s="32"/>
      <c r="O67" s="32"/>
      <c r="P67" s="32"/>
      <c r="Q67" s="32"/>
      <c r="R67" s="32"/>
      <c r="S67" s="32"/>
    </row>
    <row r="68" spans="1:19" ht="12.75">
      <c r="A68" s="299">
        <v>333</v>
      </c>
      <c r="B68" s="90"/>
      <c r="C68" s="90"/>
      <c r="D68" s="90"/>
      <c r="E68" s="404"/>
      <c r="F68" s="405"/>
      <c r="G68" s="119">
        <f t="shared" si="0"/>
        <v>0</v>
      </c>
      <c r="H68" s="82"/>
      <c r="I68" s="82"/>
      <c r="J68" s="82"/>
      <c r="K68" s="32"/>
      <c r="L68" s="32"/>
      <c r="M68" s="32"/>
      <c r="N68" s="32"/>
      <c r="O68" s="32"/>
      <c r="P68" s="32"/>
      <c r="Q68" s="32"/>
      <c r="R68" s="32"/>
      <c r="S68" s="32"/>
    </row>
    <row r="69" spans="1:19" ht="12.75">
      <c r="A69" s="299">
        <v>334</v>
      </c>
      <c r="B69" s="92"/>
      <c r="C69" s="397" t="s">
        <v>22</v>
      </c>
      <c r="D69" s="398"/>
      <c r="E69" s="398"/>
      <c r="F69" s="399"/>
      <c r="G69" s="296">
        <f>SUM(G58:G68)</f>
        <v>0</v>
      </c>
      <c r="H69" s="108"/>
      <c r="I69" s="35"/>
      <c r="J69" s="35"/>
      <c r="K69" s="32"/>
      <c r="L69" s="32"/>
      <c r="M69" s="32"/>
      <c r="N69" s="32"/>
      <c r="O69" s="32"/>
      <c r="P69" s="32"/>
      <c r="Q69" s="32"/>
      <c r="R69" s="32"/>
      <c r="S69" s="32"/>
    </row>
    <row r="70" spans="2:19" ht="12.75">
      <c r="B70" s="31"/>
      <c r="C70" s="183"/>
      <c r="D70" s="68"/>
      <c r="E70" s="68"/>
      <c r="F70" s="62"/>
      <c r="G70" s="189"/>
      <c r="H70" s="38"/>
      <c r="I70" s="35"/>
      <c r="J70" s="35"/>
      <c r="K70" s="32"/>
      <c r="L70" s="32"/>
      <c r="M70" s="32"/>
      <c r="N70" s="32"/>
      <c r="O70" s="32"/>
      <c r="P70" s="32"/>
      <c r="Q70" s="32"/>
      <c r="R70" s="32"/>
      <c r="S70" s="32"/>
    </row>
    <row r="71" spans="1:19" ht="12.75">
      <c r="A71" s="299">
        <v>335</v>
      </c>
      <c r="B71" s="31"/>
      <c r="C71" s="407" t="s">
        <v>56</v>
      </c>
      <c r="D71" s="377"/>
      <c r="E71" s="378"/>
      <c r="F71" s="61">
        <v>2012</v>
      </c>
      <c r="G71" s="267"/>
      <c r="H71" s="38"/>
      <c r="I71" s="35"/>
      <c r="J71" s="35"/>
      <c r="K71" s="32"/>
      <c r="L71" s="32"/>
      <c r="M71" s="32"/>
      <c r="N71" s="32"/>
      <c r="O71" s="32"/>
      <c r="P71" s="32"/>
      <c r="Q71" s="32"/>
      <c r="R71" s="32"/>
      <c r="S71" s="32"/>
    </row>
    <row r="72" spans="1:19" ht="12.75">
      <c r="A72" s="299">
        <v>336</v>
      </c>
      <c r="B72" s="31"/>
      <c r="C72" s="69"/>
      <c r="D72" s="35"/>
      <c r="E72" s="35"/>
      <c r="F72" s="78">
        <v>2013</v>
      </c>
      <c r="G72" s="267"/>
      <c r="H72" s="108"/>
      <c r="I72" s="35"/>
      <c r="J72" s="35"/>
      <c r="K72" s="32"/>
      <c r="L72" s="32"/>
      <c r="M72" s="32"/>
      <c r="N72" s="32"/>
      <c r="O72" s="32"/>
      <c r="P72" s="32"/>
      <c r="Q72" s="32"/>
      <c r="R72" s="32"/>
      <c r="S72" s="32"/>
    </row>
    <row r="73" spans="1:19" ht="12.75">
      <c r="A73" s="299">
        <v>337</v>
      </c>
      <c r="B73" s="31"/>
      <c r="C73" s="187"/>
      <c r="D73" s="124"/>
      <c r="E73" s="124"/>
      <c r="F73" s="180">
        <v>2014</v>
      </c>
      <c r="G73" s="267"/>
      <c r="H73" s="108"/>
      <c r="I73" s="35"/>
      <c r="J73" s="35"/>
      <c r="K73" s="32"/>
      <c r="L73" s="32"/>
      <c r="M73" s="32"/>
      <c r="N73" s="32"/>
      <c r="O73" s="32"/>
      <c r="P73" s="32"/>
      <c r="Q73" s="32"/>
      <c r="R73" s="32"/>
      <c r="S73" s="32"/>
    </row>
    <row r="74" spans="1:19" ht="12.75">
      <c r="A74" s="299">
        <v>338</v>
      </c>
      <c r="B74" s="31"/>
      <c r="C74" s="60"/>
      <c r="D74" s="380" t="s">
        <v>57</v>
      </c>
      <c r="E74" s="381"/>
      <c r="F74" s="452"/>
      <c r="G74" s="301">
        <f>SUM(G71:G73)</f>
        <v>0</v>
      </c>
      <c r="H74" s="38"/>
      <c r="I74" s="35"/>
      <c r="J74" s="35"/>
      <c r="K74" s="32"/>
      <c r="L74" s="32"/>
      <c r="M74" s="32"/>
      <c r="N74" s="32"/>
      <c r="O74" s="32"/>
      <c r="P74" s="32"/>
      <c r="Q74" s="32"/>
      <c r="R74" s="32"/>
      <c r="S74" s="32"/>
    </row>
    <row r="75" spans="2:19" ht="12.75">
      <c r="B75" s="31"/>
      <c r="C75" s="406">
        <f>IF(G69&lt;&gt;G74,"DE TOTALE KOSTEN MOETEN GELIJK ZIJN AAN HET TOTAAL VAN DE TOEGEREKENDE KOSTEN","")</f>
      </c>
      <c r="D75" s="458"/>
      <c r="E75" s="458"/>
      <c r="F75" s="458"/>
      <c r="G75" s="458"/>
      <c r="H75" s="459"/>
      <c r="I75" s="35"/>
      <c r="J75" s="35"/>
      <c r="K75" s="32"/>
      <c r="L75" s="32"/>
      <c r="M75" s="32"/>
      <c r="N75" s="32"/>
      <c r="O75" s="32"/>
      <c r="P75" s="32"/>
      <c r="Q75" s="32"/>
      <c r="R75" s="32"/>
      <c r="S75" s="32"/>
    </row>
    <row r="76" spans="2:19" ht="12.75">
      <c r="B76" s="31"/>
      <c r="C76" s="456"/>
      <c r="D76" s="457"/>
      <c r="E76" s="457"/>
      <c r="F76" s="457"/>
      <c r="G76" s="457"/>
      <c r="H76" s="38"/>
      <c r="I76" s="35"/>
      <c r="J76" s="35"/>
      <c r="K76" s="32"/>
      <c r="L76" s="32"/>
      <c r="M76" s="32"/>
      <c r="N76" s="32"/>
      <c r="O76" s="32"/>
      <c r="P76" s="32"/>
      <c r="Q76" s="32"/>
      <c r="R76" s="32"/>
      <c r="S76" s="32"/>
    </row>
    <row r="77" spans="2:19" ht="12.75">
      <c r="B77" s="31"/>
      <c r="C77" s="185"/>
      <c r="D77" s="186"/>
      <c r="E77" s="186"/>
      <c r="F77" s="186"/>
      <c r="G77" s="186"/>
      <c r="H77" s="38"/>
      <c r="I77" s="35"/>
      <c r="J77" s="35"/>
      <c r="K77" s="32"/>
      <c r="L77" s="32"/>
      <c r="M77" s="32"/>
      <c r="N77" s="32"/>
      <c r="O77" s="32"/>
      <c r="P77" s="32"/>
      <c r="Q77" s="32"/>
      <c r="R77" s="32"/>
      <c r="S77" s="32"/>
    </row>
    <row r="78" spans="2:19" ht="12.75">
      <c r="B78" s="430" t="s">
        <v>125</v>
      </c>
      <c r="C78" s="377"/>
      <c r="D78" s="377"/>
      <c r="E78" s="377"/>
      <c r="F78" s="377"/>
      <c r="G78" s="378"/>
      <c r="H78" s="38"/>
      <c r="I78" s="35"/>
      <c r="J78" s="35"/>
      <c r="K78" s="32"/>
      <c r="L78" s="32"/>
      <c r="M78" s="32"/>
      <c r="N78" s="32"/>
      <c r="O78" s="32"/>
      <c r="P78" s="32"/>
      <c r="Q78" s="32"/>
      <c r="R78" s="32"/>
      <c r="S78" s="32"/>
    </row>
    <row r="79" spans="2:19" ht="34.5">
      <c r="B79" s="55" t="s">
        <v>23</v>
      </c>
      <c r="C79" s="56" t="s">
        <v>45</v>
      </c>
      <c r="D79" s="80" t="s">
        <v>20</v>
      </c>
      <c r="E79" s="442" t="s">
        <v>38</v>
      </c>
      <c r="F79" s="443"/>
      <c r="G79" s="56" t="s">
        <v>16</v>
      </c>
      <c r="H79" s="38"/>
      <c r="I79" s="35"/>
      <c r="J79" s="35"/>
      <c r="K79" s="32"/>
      <c r="L79" s="32"/>
      <c r="M79" s="32"/>
      <c r="N79" s="32"/>
      <c r="O79" s="32"/>
      <c r="P79" s="32"/>
      <c r="Q79" s="32"/>
      <c r="R79" s="32"/>
      <c r="S79" s="32"/>
    </row>
    <row r="80" spans="1:19" ht="12.75">
      <c r="A80" s="299">
        <v>339</v>
      </c>
      <c r="B80" s="57" t="s">
        <v>29</v>
      </c>
      <c r="C80" s="90"/>
      <c r="D80" s="90"/>
      <c r="E80" s="404"/>
      <c r="F80" s="405"/>
      <c r="G80" s="119">
        <f>SUM(C80*D80*E80)</f>
        <v>0</v>
      </c>
      <c r="H80" s="38"/>
      <c r="I80" s="35"/>
      <c r="J80" s="35"/>
      <c r="K80" s="32"/>
      <c r="L80" s="32"/>
      <c r="M80" s="32"/>
      <c r="N80" s="32"/>
      <c r="O80" s="32"/>
      <c r="P80" s="32"/>
      <c r="Q80" s="32"/>
      <c r="R80" s="32"/>
      <c r="S80" s="32"/>
    </row>
    <row r="81" spans="1:19" ht="12.75">
      <c r="A81" s="299">
        <v>340</v>
      </c>
      <c r="B81" s="57" t="s">
        <v>19</v>
      </c>
      <c r="C81" s="90"/>
      <c r="D81" s="90"/>
      <c r="E81" s="404"/>
      <c r="F81" s="405"/>
      <c r="G81" s="119">
        <f>SUM(C81*D81*E81)</f>
        <v>0</v>
      </c>
      <c r="H81" s="38"/>
      <c r="I81" s="35"/>
      <c r="J81" s="35"/>
      <c r="K81" s="32"/>
      <c r="L81" s="32"/>
      <c r="M81" s="32"/>
      <c r="N81" s="32"/>
      <c r="O81" s="32"/>
      <c r="P81" s="32"/>
      <c r="Q81" s="32"/>
      <c r="R81" s="32"/>
      <c r="S81" s="32"/>
    </row>
    <row r="82" spans="1:19" ht="12.75">
      <c r="A82" s="299">
        <v>341</v>
      </c>
      <c r="B82" s="57" t="s">
        <v>33</v>
      </c>
      <c r="C82" s="90"/>
      <c r="D82" s="90"/>
      <c r="E82" s="404"/>
      <c r="F82" s="405"/>
      <c r="G82" s="119">
        <f aca="true" t="shared" si="1" ref="G82:G90">SUM(C82*D82*E82)</f>
        <v>0</v>
      </c>
      <c r="H82" s="38"/>
      <c r="I82" s="35"/>
      <c r="J82" s="35"/>
      <c r="K82" s="32"/>
      <c r="L82" s="32"/>
      <c r="M82" s="32"/>
      <c r="N82" s="32"/>
      <c r="O82" s="32"/>
      <c r="P82" s="32"/>
      <c r="Q82" s="32"/>
      <c r="R82" s="32"/>
      <c r="S82" s="32"/>
    </row>
    <row r="83" spans="1:19" ht="12.75">
      <c r="A83" s="299">
        <v>342</v>
      </c>
      <c r="B83" s="57" t="s">
        <v>34</v>
      </c>
      <c r="C83" s="90"/>
      <c r="D83" s="90"/>
      <c r="E83" s="404"/>
      <c r="F83" s="405"/>
      <c r="G83" s="119">
        <f t="shared" si="1"/>
        <v>0</v>
      </c>
      <c r="H83" s="38"/>
      <c r="I83" s="35"/>
      <c r="J83" s="35"/>
      <c r="K83" s="32"/>
      <c r="L83" s="32"/>
      <c r="M83" s="32"/>
      <c r="N83" s="32"/>
      <c r="O83" s="32"/>
      <c r="P83" s="32"/>
      <c r="Q83" s="32"/>
      <c r="R83" s="32"/>
      <c r="S83" s="32"/>
    </row>
    <row r="84" spans="1:19" ht="12.75">
      <c r="A84" s="299">
        <v>343</v>
      </c>
      <c r="B84" s="90"/>
      <c r="C84" s="90"/>
      <c r="D84" s="90"/>
      <c r="E84" s="404"/>
      <c r="F84" s="405"/>
      <c r="G84" s="119">
        <f t="shared" si="1"/>
        <v>0</v>
      </c>
      <c r="H84" s="38"/>
      <c r="I84" s="35"/>
      <c r="J84" s="35"/>
      <c r="K84" s="32"/>
      <c r="L84" s="32"/>
      <c r="M84" s="32"/>
      <c r="N84" s="32"/>
      <c r="O84" s="32"/>
      <c r="P84" s="32"/>
      <c r="Q84" s="32"/>
      <c r="R84" s="32"/>
      <c r="S84" s="32"/>
    </row>
    <row r="85" spans="1:19" ht="12.75">
      <c r="A85" s="299">
        <v>344</v>
      </c>
      <c r="B85" s="90"/>
      <c r="C85" s="90"/>
      <c r="D85" s="90"/>
      <c r="E85" s="404"/>
      <c r="F85" s="405"/>
      <c r="G85" s="119">
        <f t="shared" si="1"/>
        <v>0</v>
      </c>
      <c r="H85" s="38"/>
      <c r="I85" s="35"/>
      <c r="J85" s="35"/>
      <c r="K85" s="32"/>
      <c r="L85" s="32"/>
      <c r="M85" s="32"/>
      <c r="N85" s="32"/>
      <c r="O85" s="32"/>
      <c r="P85" s="32"/>
      <c r="Q85" s="32"/>
      <c r="R85" s="32"/>
      <c r="S85" s="32"/>
    </row>
    <row r="86" spans="1:19" ht="12.75">
      <c r="A86" s="299">
        <v>345</v>
      </c>
      <c r="B86" s="90"/>
      <c r="C86" s="90"/>
      <c r="D86" s="90"/>
      <c r="E86" s="404"/>
      <c r="F86" s="405"/>
      <c r="G86" s="119">
        <f t="shared" si="1"/>
        <v>0</v>
      </c>
      <c r="H86" s="38"/>
      <c r="I86" s="35"/>
      <c r="J86" s="35"/>
      <c r="K86" s="32"/>
      <c r="L86" s="32"/>
      <c r="M86" s="32"/>
      <c r="N86" s="32"/>
      <c r="O86" s="32"/>
      <c r="P86" s="32"/>
      <c r="Q86" s="32"/>
      <c r="R86" s="32"/>
      <c r="S86" s="32"/>
    </row>
    <row r="87" spans="1:19" ht="12.75">
      <c r="A87" s="299">
        <v>346</v>
      </c>
      <c r="B87" s="90"/>
      <c r="C87" s="90"/>
      <c r="D87" s="90"/>
      <c r="E87" s="404"/>
      <c r="F87" s="405"/>
      <c r="G87" s="119">
        <f t="shared" si="1"/>
        <v>0</v>
      </c>
      <c r="H87" s="38"/>
      <c r="I87" s="35"/>
      <c r="J87" s="35"/>
      <c r="K87" s="32"/>
      <c r="L87" s="32"/>
      <c r="M87" s="32"/>
      <c r="N87" s="32"/>
      <c r="O87" s="32"/>
      <c r="P87" s="32"/>
      <c r="Q87" s="32"/>
      <c r="R87" s="32"/>
      <c r="S87" s="32"/>
    </row>
    <row r="88" spans="1:19" ht="12.75">
      <c r="A88" s="299">
        <v>347</v>
      </c>
      <c r="B88" s="90"/>
      <c r="C88" s="90"/>
      <c r="D88" s="90"/>
      <c r="E88" s="404"/>
      <c r="F88" s="405"/>
      <c r="G88" s="119">
        <f t="shared" si="1"/>
        <v>0</v>
      </c>
      <c r="H88" s="38"/>
      <c r="I88" s="35"/>
      <c r="J88" s="35"/>
      <c r="K88" s="32"/>
      <c r="L88" s="32"/>
      <c r="M88" s="32"/>
      <c r="N88" s="32"/>
      <c r="O88" s="32"/>
      <c r="P88" s="32"/>
      <c r="Q88" s="32"/>
      <c r="R88" s="32"/>
      <c r="S88" s="32"/>
    </row>
    <row r="89" spans="1:19" ht="12.75">
      <c r="A89" s="299">
        <v>348</v>
      </c>
      <c r="B89" s="90"/>
      <c r="C89" s="90"/>
      <c r="D89" s="90"/>
      <c r="E89" s="404"/>
      <c r="F89" s="405"/>
      <c r="G89" s="119">
        <f t="shared" si="1"/>
        <v>0</v>
      </c>
      <c r="H89" s="38"/>
      <c r="I89" s="35"/>
      <c r="J89" s="35"/>
      <c r="K89" s="32"/>
      <c r="L89" s="32"/>
      <c r="M89" s="32"/>
      <c r="N89" s="32"/>
      <c r="O89" s="32"/>
      <c r="P89" s="32"/>
      <c r="Q89" s="32"/>
      <c r="R89" s="32"/>
      <c r="S89" s="32"/>
    </row>
    <row r="90" spans="1:19" ht="12.75">
      <c r="A90" s="299">
        <v>349</v>
      </c>
      <c r="B90" s="90"/>
      <c r="C90" s="90"/>
      <c r="D90" s="90"/>
      <c r="E90" s="404"/>
      <c r="F90" s="405"/>
      <c r="G90" s="119">
        <f t="shared" si="1"/>
        <v>0</v>
      </c>
      <c r="H90" s="38"/>
      <c r="I90" s="35"/>
      <c r="J90" s="35"/>
      <c r="K90" s="32"/>
      <c r="L90" s="32"/>
      <c r="M90" s="32"/>
      <c r="N90" s="32"/>
      <c r="O90" s="32"/>
      <c r="P90" s="32"/>
      <c r="Q90" s="32"/>
      <c r="R90" s="32"/>
      <c r="S90" s="32"/>
    </row>
    <row r="91" spans="1:19" ht="12.75">
      <c r="A91" s="299">
        <v>350</v>
      </c>
      <c r="B91" s="92"/>
      <c r="C91" s="397" t="s">
        <v>22</v>
      </c>
      <c r="D91" s="398"/>
      <c r="E91" s="398"/>
      <c r="F91" s="399"/>
      <c r="G91" s="301">
        <f>SUM(G80:G90)</f>
        <v>0</v>
      </c>
      <c r="H91" s="38"/>
      <c r="I91" s="35"/>
      <c r="J91" s="35"/>
      <c r="K91" s="32"/>
      <c r="L91" s="32"/>
      <c r="M91" s="32"/>
      <c r="N91" s="32"/>
      <c r="O91" s="32"/>
      <c r="P91" s="32"/>
      <c r="Q91" s="32"/>
      <c r="R91" s="32"/>
      <c r="S91" s="32"/>
    </row>
    <row r="92" spans="2:19" ht="12.75">
      <c r="B92" s="31"/>
      <c r="C92" s="183"/>
      <c r="D92" s="68"/>
      <c r="E92" s="68"/>
      <c r="F92" s="62"/>
      <c r="G92" s="189"/>
      <c r="H92" s="38"/>
      <c r="I92" s="35"/>
      <c r="J92" s="35"/>
      <c r="K92" s="32"/>
      <c r="L92" s="32"/>
      <c r="M92" s="32"/>
      <c r="N92" s="32"/>
      <c r="O92" s="32"/>
      <c r="P92" s="32"/>
      <c r="Q92" s="32"/>
      <c r="R92" s="32"/>
      <c r="S92" s="32"/>
    </row>
    <row r="93" spans="1:19" ht="12.75">
      <c r="A93" s="299">
        <v>351</v>
      </c>
      <c r="B93" s="31"/>
      <c r="C93" s="407" t="s">
        <v>56</v>
      </c>
      <c r="D93" s="377"/>
      <c r="E93" s="378"/>
      <c r="F93" s="61">
        <v>2012</v>
      </c>
      <c r="G93" s="118"/>
      <c r="H93" s="38"/>
      <c r="I93" s="35"/>
      <c r="J93" s="35"/>
      <c r="K93" s="32"/>
      <c r="L93" s="32"/>
      <c r="M93" s="32"/>
      <c r="N93" s="32"/>
      <c r="O93" s="32"/>
      <c r="P93" s="32"/>
      <c r="Q93" s="32"/>
      <c r="R93" s="32"/>
      <c r="S93" s="32"/>
    </row>
    <row r="94" spans="1:19" ht="12.75">
      <c r="A94" s="299">
        <v>352</v>
      </c>
      <c r="B94" s="31"/>
      <c r="C94" s="69"/>
      <c r="D94" s="35"/>
      <c r="E94" s="35"/>
      <c r="F94" s="78">
        <v>2013</v>
      </c>
      <c r="G94" s="118"/>
      <c r="H94" s="38"/>
      <c r="I94" s="35"/>
      <c r="J94" s="35"/>
      <c r="K94" s="32"/>
      <c r="L94" s="32"/>
      <c r="M94" s="32"/>
      <c r="N94" s="32"/>
      <c r="O94" s="32"/>
      <c r="P94" s="32"/>
      <c r="Q94" s="32"/>
      <c r="R94" s="32"/>
      <c r="S94" s="32"/>
    </row>
    <row r="95" spans="1:19" ht="12.75">
      <c r="A95" s="299">
        <v>353</v>
      </c>
      <c r="B95" s="31"/>
      <c r="C95" s="187"/>
      <c r="D95" s="124"/>
      <c r="E95" s="124"/>
      <c r="F95" s="180">
        <v>2014</v>
      </c>
      <c r="G95" s="118"/>
      <c r="H95" s="38"/>
      <c r="I95" s="35"/>
      <c r="J95" s="35"/>
      <c r="K95" s="32"/>
      <c r="L95" s="32"/>
      <c r="M95" s="32"/>
      <c r="N95" s="32"/>
      <c r="O95" s="32"/>
      <c r="P95" s="32"/>
      <c r="Q95" s="32"/>
      <c r="R95" s="32"/>
      <c r="S95" s="32"/>
    </row>
    <row r="96" spans="1:19" ht="12.75">
      <c r="A96" s="299">
        <v>354</v>
      </c>
      <c r="B96" s="31"/>
      <c r="C96" s="60"/>
      <c r="D96" s="397" t="s">
        <v>57</v>
      </c>
      <c r="E96" s="398"/>
      <c r="F96" s="398"/>
      <c r="G96" s="301">
        <f>SUM(G93:G95)</f>
        <v>0</v>
      </c>
      <c r="H96" s="38"/>
      <c r="K96" s="32"/>
      <c r="L96" s="32"/>
      <c r="M96" s="32"/>
      <c r="N96" s="32"/>
      <c r="O96" s="32"/>
      <c r="P96" s="32"/>
      <c r="Q96" s="32"/>
      <c r="R96" s="32"/>
      <c r="S96" s="32"/>
    </row>
    <row r="97" spans="2:19" ht="12.75">
      <c r="B97" s="126"/>
      <c r="C97" s="383">
        <f>IF(G91&lt;&gt;G96,"DE TOTALE KOSTEN MOETEN GELIJK ZIJN AAN HET TOTAAL VAN DE TOEGEREKENDE KOSTEN","")</f>
      </c>
      <c r="D97" s="436"/>
      <c r="E97" s="436"/>
      <c r="F97" s="436"/>
      <c r="G97" s="436"/>
      <c r="H97" s="436"/>
      <c r="I97" s="35"/>
      <c r="J97" s="35"/>
      <c r="K97" s="32"/>
      <c r="L97" s="32"/>
      <c r="M97" s="32"/>
      <c r="N97" s="32"/>
      <c r="O97" s="32"/>
      <c r="P97" s="32"/>
      <c r="Q97" s="32"/>
      <c r="R97" s="32"/>
      <c r="S97" s="32"/>
    </row>
    <row r="98" spans="2:19" ht="12.75">
      <c r="B98" s="127" t="str">
        <f>"NZa-nummer: 300/"&amp;Voorblad!$G$7</f>
        <v>NZa-nummer: 300/</v>
      </c>
      <c r="C98" s="184"/>
      <c r="D98" s="181"/>
      <c r="E98" s="181"/>
      <c r="F98" s="181"/>
      <c r="G98" s="181"/>
      <c r="H98" s="38"/>
      <c r="I98" s="35" t="s">
        <v>112</v>
      </c>
      <c r="J98" s="35"/>
      <c r="K98" s="32"/>
      <c r="L98" s="32"/>
      <c r="M98" s="32"/>
      <c r="N98" s="32"/>
      <c r="O98" s="32"/>
      <c r="P98" s="32"/>
      <c r="Q98" s="32"/>
      <c r="R98" s="32"/>
      <c r="S98" s="32"/>
    </row>
    <row r="99" spans="2:19" ht="12.75">
      <c r="B99" s="126"/>
      <c r="C99" s="184"/>
      <c r="D99" s="181"/>
      <c r="E99" s="181"/>
      <c r="F99" s="181"/>
      <c r="G99" s="181"/>
      <c r="H99" s="38"/>
      <c r="I99" s="35"/>
      <c r="J99" s="35"/>
      <c r="K99" s="32"/>
      <c r="L99" s="32"/>
      <c r="M99" s="32"/>
      <c r="N99" s="32"/>
      <c r="O99" s="32"/>
      <c r="P99" s="32"/>
      <c r="Q99" s="32"/>
      <c r="R99" s="32"/>
      <c r="S99" s="32"/>
    </row>
    <row r="100" spans="2:19" ht="12.75">
      <c r="B100" s="126"/>
      <c r="C100" s="184"/>
      <c r="D100" s="181"/>
      <c r="E100" s="181"/>
      <c r="F100" s="181"/>
      <c r="G100" s="181"/>
      <c r="H100" s="38"/>
      <c r="I100" s="35"/>
      <c r="J100" s="35"/>
      <c r="K100" s="32"/>
      <c r="L100" s="32"/>
      <c r="M100" s="32"/>
      <c r="N100" s="32"/>
      <c r="O100" s="32"/>
      <c r="P100" s="32"/>
      <c r="Q100" s="32"/>
      <c r="R100" s="32"/>
      <c r="S100" s="32"/>
    </row>
    <row r="101" spans="2:19" ht="12.75">
      <c r="B101" s="467" t="s">
        <v>107</v>
      </c>
      <c r="C101" s="468"/>
      <c r="D101" s="35"/>
      <c r="E101" s="35"/>
      <c r="F101" s="35"/>
      <c r="H101" s="38"/>
      <c r="J101" s="35"/>
      <c r="K101" s="32"/>
      <c r="L101" s="32"/>
      <c r="M101" s="32"/>
      <c r="N101" s="32"/>
      <c r="O101" s="32"/>
      <c r="P101" s="32"/>
      <c r="Q101" s="32"/>
      <c r="R101" s="32"/>
      <c r="S101" s="32"/>
    </row>
    <row r="102" spans="2:19" ht="12.75">
      <c r="B102" s="126"/>
      <c r="C102" s="174"/>
      <c r="D102" s="165"/>
      <c r="E102" s="165"/>
      <c r="F102" s="165"/>
      <c r="G102" s="165"/>
      <c r="H102" s="38"/>
      <c r="I102" s="35"/>
      <c r="J102" s="35"/>
      <c r="K102" s="32"/>
      <c r="L102" s="32"/>
      <c r="M102" s="32"/>
      <c r="N102" s="32"/>
      <c r="O102" s="32"/>
      <c r="P102" s="32"/>
      <c r="Q102" s="32"/>
      <c r="R102" s="32"/>
      <c r="S102" s="32"/>
    </row>
    <row r="103" spans="2:19" ht="12.75">
      <c r="B103" s="190"/>
      <c r="C103" s="174"/>
      <c r="D103" s="165"/>
      <c r="E103" s="165"/>
      <c r="F103" s="165"/>
      <c r="G103" s="165"/>
      <c r="H103" s="38"/>
      <c r="I103" s="35"/>
      <c r="J103" s="35"/>
      <c r="K103" s="32"/>
      <c r="L103" s="32"/>
      <c r="M103" s="32"/>
      <c r="N103" s="32"/>
      <c r="O103" s="32"/>
      <c r="P103" s="32"/>
      <c r="Q103" s="32"/>
      <c r="R103" s="32"/>
      <c r="S103" s="32"/>
    </row>
    <row r="104" spans="2:19" ht="12.75">
      <c r="B104" s="408" t="s">
        <v>126</v>
      </c>
      <c r="C104" s="437"/>
      <c r="D104" s="377"/>
      <c r="E104" s="377"/>
      <c r="F104" s="377"/>
      <c r="G104" s="378"/>
      <c r="H104" s="38"/>
      <c r="I104" s="35"/>
      <c r="J104" s="35"/>
      <c r="K104" s="32"/>
      <c r="L104" s="32"/>
      <c r="M104" s="32"/>
      <c r="N104" s="32"/>
      <c r="O104" s="32"/>
      <c r="P104" s="32"/>
      <c r="Q104" s="32"/>
      <c r="R104" s="32"/>
      <c r="S104" s="32"/>
    </row>
    <row r="105" spans="2:19" ht="23.25">
      <c r="B105" s="55" t="s">
        <v>32</v>
      </c>
      <c r="C105" s="80" t="s">
        <v>58</v>
      </c>
      <c r="D105" s="410" t="s">
        <v>59</v>
      </c>
      <c r="E105" s="411"/>
      <c r="F105" s="411"/>
      <c r="G105" s="76" t="s">
        <v>16</v>
      </c>
      <c r="H105" s="38"/>
      <c r="I105" s="35"/>
      <c r="J105" s="35"/>
      <c r="K105" s="32"/>
      <c r="L105" s="32"/>
      <c r="M105" s="32"/>
      <c r="N105" s="32"/>
      <c r="O105" s="32"/>
      <c r="P105" s="32"/>
      <c r="Q105" s="32"/>
      <c r="R105" s="32"/>
      <c r="S105" s="32"/>
    </row>
    <row r="106" spans="1:19" ht="12.75">
      <c r="A106" s="299">
        <v>355</v>
      </c>
      <c r="B106" s="264"/>
      <c r="C106" s="265"/>
      <c r="D106" s="444"/>
      <c r="E106" s="445"/>
      <c r="F106" s="446"/>
      <c r="G106" s="70">
        <f>C106*D106</f>
        <v>0</v>
      </c>
      <c r="H106" s="38"/>
      <c r="I106" s="35"/>
      <c r="J106" s="35"/>
      <c r="K106" s="32"/>
      <c r="L106" s="32"/>
      <c r="M106" s="32"/>
      <c r="N106" s="32"/>
      <c r="O106" s="32"/>
      <c r="P106" s="32"/>
      <c r="Q106" s="32"/>
      <c r="R106" s="32"/>
      <c r="S106" s="32"/>
    </row>
    <row r="107" spans="1:19" ht="12.75">
      <c r="A107" s="299">
        <v>356</v>
      </c>
      <c r="B107" s="264"/>
      <c r="C107" s="266"/>
      <c r="D107" s="444"/>
      <c r="E107" s="445"/>
      <c r="F107" s="446"/>
      <c r="G107" s="70">
        <f aca="true" t="shared" si="2" ref="G107:G115">C107*D107</f>
        <v>0</v>
      </c>
      <c r="H107" s="38"/>
      <c r="I107" s="35"/>
      <c r="J107" s="35"/>
      <c r="K107" s="32"/>
      <c r="L107" s="32"/>
      <c r="M107" s="32"/>
      <c r="N107" s="32"/>
      <c r="O107" s="32"/>
      <c r="P107" s="32"/>
      <c r="Q107" s="32"/>
      <c r="R107" s="32"/>
      <c r="S107" s="32"/>
    </row>
    <row r="108" spans="1:19" ht="12.75">
      <c r="A108" s="299">
        <v>357</v>
      </c>
      <c r="B108" s="264"/>
      <c r="C108" s="266"/>
      <c r="D108" s="444"/>
      <c r="E108" s="445"/>
      <c r="F108" s="446"/>
      <c r="G108" s="70">
        <f t="shared" si="2"/>
        <v>0</v>
      </c>
      <c r="H108" s="38"/>
      <c r="I108" s="35"/>
      <c r="J108" s="35"/>
      <c r="K108" s="32"/>
      <c r="L108" s="32"/>
      <c r="M108" s="32"/>
      <c r="N108" s="32"/>
      <c r="O108" s="32"/>
      <c r="P108" s="32"/>
      <c r="Q108" s="32"/>
      <c r="R108" s="32"/>
      <c r="S108" s="32"/>
    </row>
    <row r="109" spans="1:19" ht="12.75">
      <c r="A109" s="299">
        <v>358</v>
      </c>
      <c r="B109" s="264"/>
      <c r="C109" s="266"/>
      <c r="D109" s="444"/>
      <c r="E109" s="445"/>
      <c r="F109" s="446"/>
      <c r="G109" s="70">
        <f t="shared" si="2"/>
        <v>0</v>
      </c>
      <c r="H109" s="38"/>
      <c r="I109" s="35"/>
      <c r="J109" s="35"/>
      <c r="K109" s="32"/>
      <c r="L109" s="32"/>
      <c r="M109" s="32"/>
      <c r="N109" s="32"/>
      <c r="O109" s="32"/>
      <c r="P109" s="32"/>
      <c r="Q109" s="32"/>
      <c r="R109" s="32"/>
      <c r="S109" s="32"/>
    </row>
    <row r="110" spans="1:19" ht="12.75">
      <c r="A110" s="299">
        <v>359</v>
      </c>
      <c r="B110" s="264"/>
      <c r="C110" s="266"/>
      <c r="D110" s="444"/>
      <c r="E110" s="445"/>
      <c r="F110" s="446"/>
      <c r="G110" s="70">
        <f t="shared" si="2"/>
        <v>0</v>
      </c>
      <c r="H110" s="38"/>
      <c r="I110" s="35"/>
      <c r="J110" s="35"/>
      <c r="K110" s="32"/>
      <c r="L110" s="32"/>
      <c r="M110" s="32"/>
      <c r="N110" s="32"/>
      <c r="O110" s="32"/>
      <c r="P110" s="32"/>
      <c r="Q110" s="32"/>
      <c r="R110" s="32"/>
      <c r="S110" s="32"/>
    </row>
    <row r="111" spans="1:19" ht="12.75">
      <c r="A111" s="299">
        <v>360</v>
      </c>
      <c r="B111" s="264"/>
      <c r="C111" s="266"/>
      <c r="D111" s="444"/>
      <c r="E111" s="445"/>
      <c r="F111" s="446"/>
      <c r="G111" s="70">
        <f t="shared" si="2"/>
        <v>0</v>
      </c>
      <c r="H111" s="38"/>
      <c r="I111" s="35"/>
      <c r="J111" s="35"/>
      <c r="K111" s="32"/>
      <c r="L111" s="32"/>
      <c r="M111" s="32"/>
      <c r="N111" s="32"/>
      <c r="O111" s="32"/>
      <c r="P111" s="32"/>
      <c r="Q111" s="32"/>
      <c r="R111" s="32"/>
      <c r="S111" s="32"/>
    </row>
    <row r="112" spans="1:19" ht="12.75">
      <c r="A112" s="299">
        <v>361</v>
      </c>
      <c r="B112" s="264"/>
      <c r="C112" s="266"/>
      <c r="D112" s="444"/>
      <c r="E112" s="445"/>
      <c r="F112" s="446"/>
      <c r="G112" s="70">
        <f t="shared" si="2"/>
        <v>0</v>
      </c>
      <c r="H112" s="38"/>
      <c r="I112" s="35"/>
      <c r="J112" s="35"/>
      <c r="K112" s="32"/>
      <c r="L112" s="32"/>
      <c r="M112" s="32"/>
      <c r="N112" s="32"/>
      <c r="O112" s="32"/>
      <c r="P112" s="32"/>
      <c r="Q112" s="32"/>
      <c r="R112" s="32"/>
      <c r="S112" s="32"/>
    </row>
    <row r="113" spans="1:19" ht="12.75">
      <c r="A113" s="299">
        <v>362</v>
      </c>
      <c r="B113" s="264"/>
      <c r="C113" s="266"/>
      <c r="D113" s="444"/>
      <c r="E113" s="445"/>
      <c r="F113" s="446"/>
      <c r="G113" s="70">
        <f t="shared" si="2"/>
        <v>0</v>
      </c>
      <c r="H113" s="38"/>
      <c r="I113" s="35"/>
      <c r="J113" s="35"/>
      <c r="K113" s="32"/>
      <c r="L113" s="32"/>
      <c r="M113" s="32"/>
      <c r="N113" s="32"/>
      <c r="O113" s="32"/>
      <c r="P113" s="32"/>
      <c r="Q113" s="32"/>
      <c r="R113" s="32"/>
      <c r="S113" s="32"/>
    </row>
    <row r="114" spans="1:19" ht="12.75">
      <c r="A114" s="299">
        <v>363</v>
      </c>
      <c r="B114" s="264"/>
      <c r="C114" s="266"/>
      <c r="D114" s="444"/>
      <c r="E114" s="445"/>
      <c r="F114" s="446"/>
      <c r="G114" s="70">
        <f t="shared" si="2"/>
        <v>0</v>
      </c>
      <c r="H114" s="38"/>
      <c r="I114" s="35"/>
      <c r="J114" s="35"/>
      <c r="K114" s="32"/>
      <c r="L114" s="32"/>
      <c r="M114" s="32"/>
      <c r="N114" s="32"/>
      <c r="O114" s="32"/>
      <c r="P114" s="32"/>
      <c r="Q114" s="32"/>
      <c r="R114" s="32"/>
      <c r="S114" s="32"/>
    </row>
    <row r="115" spans="1:19" ht="12.75">
      <c r="A115" s="299">
        <v>364</v>
      </c>
      <c r="B115" s="264"/>
      <c r="C115" s="266"/>
      <c r="D115" s="444"/>
      <c r="E115" s="445"/>
      <c r="F115" s="446"/>
      <c r="G115" s="63">
        <f t="shared" si="2"/>
        <v>0</v>
      </c>
      <c r="H115" s="38"/>
      <c r="I115" s="35"/>
      <c r="J115" s="35"/>
      <c r="K115" s="32"/>
      <c r="L115" s="32"/>
      <c r="M115" s="32"/>
      <c r="N115" s="32"/>
      <c r="O115" s="32"/>
      <c r="P115" s="32"/>
      <c r="Q115" s="32"/>
      <c r="R115" s="32"/>
      <c r="S115" s="32"/>
    </row>
    <row r="116" spans="1:19" ht="12.75">
      <c r="A116" s="299">
        <v>365</v>
      </c>
      <c r="B116" s="31"/>
      <c r="C116" s="397" t="s">
        <v>60</v>
      </c>
      <c r="D116" s="398"/>
      <c r="E116" s="398"/>
      <c r="F116" s="399"/>
      <c r="G116" s="301">
        <f>SUM(G106:G115)</f>
        <v>0</v>
      </c>
      <c r="H116" s="38"/>
      <c r="I116" s="35"/>
      <c r="J116" s="35"/>
      <c r="K116" s="32"/>
      <c r="L116" s="32"/>
      <c r="M116" s="32"/>
      <c r="N116" s="32"/>
      <c r="O116" s="32"/>
      <c r="P116" s="32"/>
      <c r="Q116" s="32"/>
      <c r="R116" s="32"/>
      <c r="S116" s="32"/>
    </row>
    <row r="117" spans="2:19" ht="12.75">
      <c r="B117" s="31"/>
      <c r="C117" s="400"/>
      <c r="D117" s="377"/>
      <c r="E117" s="377"/>
      <c r="F117" s="377"/>
      <c r="G117" s="377"/>
      <c r="H117" s="38"/>
      <c r="I117" s="35"/>
      <c r="J117" s="35"/>
      <c r="K117" s="32"/>
      <c r="L117" s="32"/>
      <c r="M117" s="32"/>
      <c r="N117" s="32"/>
      <c r="O117" s="32"/>
      <c r="P117" s="32"/>
      <c r="Q117" s="32"/>
      <c r="R117" s="32"/>
      <c r="S117" s="32"/>
    </row>
    <row r="118" spans="1:19" ht="12.75">
      <c r="A118" s="299">
        <v>366</v>
      </c>
      <c r="B118" s="31"/>
      <c r="C118" s="407" t="s">
        <v>61</v>
      </c>
      <c r="D118" s="377"/>
      <c r="E118" s="378"/>
      <c r="F118" s="62">
        <v>2012</v>
      </c>
      <c r="G118" s="118"/>
      <c r="H118" s="38"/>
      <c r="I118" s="35"/>
      <c r="J118" s="35"/>
      <c r="K118" s="32"/>
      <c r="L118" s="32"/>
      <c r="M118" s="32"/>
      <c r="N118" s="32"/>
      <c r="O118" s="32"/>
      <c r="P118" s="32"/>
      <c r="Q118" s="32"/>
      <c r="R118" s="32"/>
      <c r="S118" s="32"/>
    </row>
    <row r="119" spans="1:19" ht="12.75">
      <c r="A119" s="299">
        <v>367</v>
      </c>
      <c r="B119" s="31"/>
      <c r="C119" s="69"/>
      <c r="D119" s="35"/>
      <c r="E119" s="35"/>
      <c r="F119" s="35">
        <v>2013</v>
      </c>
      <c r="G119" s="118"/>
      <c r="H119" s="38"/>
      <c r="I119" s="35"/>
      <c r="J119" s="35"/>
      <c r="K119" s="32"/>
      <c r="L119" s="32"/>
      <c r="M119" s="32"/>
      <c r="N119" s="32"/>
      <c r="O119" s="32"/>
      <c r="P119" s="32"/>
      <c r="Q119" s="32"/>
      <c r="R119" s="32"/>
      <c r="S119" s="32"/>
    </row>
    <row r="120" spans="1:19" ht="12.75">
      <c r="A120" s="299">
        <v>368</v>
      </c>
      <c r="B120" s="31"/>
      <c r="C120" s="187"/>
      <c r="D120" s="124"/>
      <c r="E120" s="124"/>
      <c r="F120" s="180">
        <v>2014</v>
      </c>
      <c r="G120" s="118"/>
      <c r="H120" s="38"/>
      <c r="I120" s="35"/>
      <c r="J120" s="35"/>
      <c r="K120" s="32"/>
      <c r="L120" s="32"/>
      <c r="M120" s="32"/>
      <c r="N120" s="32"/>
      <c r="O120" s="32"/>
      <c r="P120" s="32"/>
      <c r="Q120" s="32"/>
      <c r="R120" s="32"/>
      <c r="S120" s="32"/>
    </row>
    <row r="121" spans="1:19" ht="12.75">
      <c r="A121" s="299">
        <v>369</v>
      </c>
      <c r="B121" s="31"/>
      <c r="C121" s="60"/>
      <c r="D121" s="397" t="s">
        <v>60</v>
      </c>
      <c r="E121" s="398"/>
      <c r="F121" s="398"/>
      <c r="G121" s="301">
        <f>SUM(G118:G120)</f>
        <v>0</v>
      </c>
      <c r="H121" s="38"/>
      <c r="I121" s="35"/>
      <c r="J121" s="35"/>
      <c r="K121" s="32"/>
      <c r="L121" s="32"/>
      <c r="M121" s="32"/>
      <c r="N121" s="32"/>
      <c r="O121" s="32"/>
      <c r="P121" s="32"/>
      <c r="Q121" s="32"/>
      <c r="R121" s="32"/>
      <c r="S121" s="32"/>
    </row>
    <row r="122" spans="2:19" ht="12.75">
      <c r="B122" s="31"/>
      <c r="C122" s="383">
        <f>IF(G116&lt;&gt;G121,"DE TOTALE KOSTEN MOETEN GELIJK ZIJN AAN HET TOTAAL VAN DE TOEGEREKENDE KOSTEN","")</f>
      </c>
      <c r="D122" s="436"/>
      <c r="E122" s="436"/>
      <c r="F122" s="436"/>
      <c r="G122" s="436"/>
      <c r="H122" s="436"/>
      <c r="I122" s="35"/>
      <c r="J122" s="35"/>
      <c r="K122" s="32"/>
      <c r="L122" s="32"/>
      <c r="M122" s="32"/>
      <c r="N122" s="32"/>
      <c r="O122" s="32"/>
      <c r="P122" s="32"/>
      <c r="Q122" s="32"/>
      <c r="R122" s="32"/>
      <c r="S122" s="32"/>
    </row>
    <row r="123" spans="2:19" ht="12.75">
      <c r="B123" s="31"/>
      <c r="C123" s="448"/>
      <c r="D123" s="449"/>
      <c r="E123" s="449"/>
      <c r="F123" s="449"/>
      <c r="G123" s="449"/>
      <c r="H123" s="38"/>
      <c r="I123" s="35"/>
      <c r="J123" s="35"/>
      <c r="K123" s="32"/>
      <c r="L123" s="32"/>
      <c r="M123" s="32"/>
      <c r="N123" s="32"/>
      <c r="O123" s="32"/>
      <c r="P123" s="32"/>
      <c r="Q123" s="32"/>
      <c r="R123" s="32"/>
      <c r="S123" s="32"/>
    </row>
    <row r="124" spans="2:19" ht="12.75">
      <c r="B124" s="408" t="s">
        <v>127</v>
      </c>
      <c r="C124" s="437"/>
      <c r="D124" s="377"/>
      <c r="E124" s="377"/>
      <c r="F124" s="377"/>
      <c r="G124" s="378"/>
      <c r="H124" s="38"/>
      <c r="I124" s="35"/>
      <c r="J124" s="35"/>
      <c r="K124" s="32"/>
      <c r="L124" s="32"/>
      <c r="M124" s="32"/>
      <c r="N124" s="32"/>
      <c r="O124" s="32"/>
      <c r="P124" s="32"/>
      <c r="Q124" s="32"/>
      <c r="R124" s="32"/>
      <c r="S124" s="32"/>
    </row>
    <row r="125" spans="2:19" ht="23.25">
      <c r="B125" s="55" t="s">
        <v>32</v>
      </c>
      <c r="C125" s="80" t="s">
        <v>58</v>
      </c>
      <c r="D125" s="410" t="s">
        <v>59</v>
      </c>
      <c r="E125" s="411"/>
      <c r="F125" s="411"/>
      <c r="G125" s="76" t="s">
        <v>16</v>
      </c>
      <c r="H125" s="38"/>
      <c r="I125" s="35"/>
      <c r="J125" s="35"/>
      <c r="K125" s="32"/>
      <c r="L125" s="32"/>
      <c r="M125" s="32"/>
      <c r="N125" s="32"/>
      <c r="O125" s="32"/>
      <c r="P125" s="32"/>
      <c r="Q125" s="32"/>
      <c r="R125" s="32"/>
      <c r="S125" s="32"/>
    </row>
    <row r="126" spans="1:19" ht="12.75">
      <c r="A126" s="299">
        <v>370</v>
      </c>
      <c r="B126" s="121"/>
      <c r="C126" s="90"/>
      <c r="D126" s="404"/>
      <c r="E126" s="419"/>
      <c r="F126" s="405"/>
      <c r="G126" s="70">
        <f>C126*D126</f>
        <v>0</v>
      </c>
      <c r="H126" s="38"/>
      <c r="I126" s="35"/>
      <c r="J126" s="35"/>
      <c r="K126" s="32"/>
      <c r="L126" s="32"/>
      <c r="M126" s="32"/>
      <c r="N126" s="32"/>
      <c r="O126" s="32"/>
      <c r="P126" s="32"/>
      <c r="Q126" s="32"/>
      <c r="R126" s="32"/>
      <c r="S126" s="32"/>
    </row>
    <row r="127" spans="1:19" ht="12.75">
      <c r="A127" s="299">
        <v>371</v>
      </c>
      <c r="B127" s="121"/>
      <c r="C127" s="90"/>
      <c r="D127" s="404"/>
      <c r="E127" s="419"/>
      <c r="F127" s="405"/>
      <c r="G127" s="70">
        <f aca="true" t="shared" si="3" ref="G127:G135">C127*D127</f>
        <v>0</v>
      </c>
      <c r="H127" s="38"/>
      <c r="I127" s="35"/>
      <c r="J127" s="35"/>
      <c r="K127" s="32"/>
      <c r="L127" s="32"/>
      <c r="M127" s="32"/>
      <c r="N127" s="32"/>
      <c r="O127" s="32"/>
      <c r="P127" s="32"/>
      <c r="Q127" s="32"/>
      <c r="R127" s="32"/>
      <c r="S127" s="32"/>
    </row>
    <row r="128" spans="1:19" ht="12.75">
      <c r="A128" s="299">
        <v>372</v>
      </c>
      <c r="B128" s="121"/>
      <c r="C128" s="90"/>
      <c r="D128" s="404"/>
      <c r="E128" s="419"/>
      <c r="F128" s="405"/>
      <c r="G128" s="70">
        <f t="shared" si="3"/>
        <v>0</v>
      </c>
      <c r="H128" s="38"/>
      <c r="I128" s="35"/>
      <c r="J128" s="35"/>
      <c r="K128" s="32"/>
      <c r="L128" s="32"/>
      <c r="M128" s="32"/>
      <c r="N128" s="32"/>
      <c r="O128" s="32"/>
      <c r="P128" s="32"/>
      <c r="Q128" s="32"/>
      <c r="R128" s="32"/>
      <c r="S128" s="32"/>
    </row>
    <row r="129" spans="1:19" ht="12.75">
      <c r="A129" s="299">
        <v>373</v>
      </c>
      <c r="B129" s="121"/>
      <c r="C129" s="90"/>
      <c r="D129" s="404"/>
      <c r="E129" s="419"/>
      <c r="F129" s="405"/>
      <c r="G129" s="70">
        <f t="shared" si="3"/>
        <v>0</v>
      </c>
      <c r="H129" s="38"/>
      <c r="I129" s="35"/>
      <c r="J129" s="35"/>
      <c r="K129" s="32"/>
      <c r="L129" s="32"/>
      <c r="M129" s="32"/>
      <c r="N129" s="32"/>
      <c r="O129" s="32"/>
      <c r="P129" s="32"/>
      <c r="Q129" s="32"/>
      <c r="R129" s="32"/>
      <c r="S129" s="32"/>
    </row>
    <row r="130" spans="1:19" ht="12.75">
      <c r="A130" s="299">
        <v>374</v>
      </c>
      <c r="B130" s="121"/>
      <c r="C130" s="90"/>
      <c r="D130" s="404"/>
      <c r="E130" s="419"/>
      <c r="F130" s="405"/>
      <c r="G130" s="70">
        <f t="shared" si="3"/>
        <v>0</v>
      </c>
      <c r="H130" s="38"/>
      <c r="I130" s="35"/>
      <c r="J130" s="35"/>
      <c r="K130" s="32"/>
      <c r="L130" s="32"/>
      <c r="M130" s="32"/>
      <c r="N130" s="32"/>
      <c r="O130" s="32"/>
      <c r="P130" s="32"/>
      <c r="Q130" s="32"/>
      <c r="R130" s="32"/>
      <c r="S130" s="32"/>
    </row>
    <row r="131" spans="1:19" ht="12.75">
      <c r="A131" s="299">
        <v>375</v>
      </c>
      <c r="B131" s="121"/>
      <c r="C131" s="90"/>
      <c r="D131" s="404"/>
      <c r="E131" s="419"/>
      <c r="F131" s="405"/>
      <c r="G131" s="70">
        <f t="shared" si="3"/>
        <v>0</v>
      </c>
      <c r="H131" s="38"/>
      <c r="I131" s="35"/>
      <c r="J131" s="35"/>
      <c r="K131" s="32"/>
      <c r="L131" s="32"/>
      <c r="M131" s="32"/>
      <c r="N131" s="32"/>
      <c r="O131" s="32"/>
      <c r="P131" s="32"/>
      <c r="Q131" s="32"/>
      <c r="R131" s="32"/>
      <c r="S131" s="32"/>
    </row>
    <row r="132" spans="1:19" ht="12.75">
      <c r="A132" s="299">
        <v>376</v>
      </c>
      <c r="B132" s="121"/>
      <c r="C132" s="90"/>
      <c r="D132" s="404"/>
      <c r="E132" s="419"/>
      <c r="F132" s="405"/>
      <c r="G132" s="70">
        <f t="shared" si="3"/>
        <v>0</v>
      </c>
      <c r="H132" s="38"/>
      <c r="I132" s="35"/>
      <c r="J132" s="35"/>
      <c r="K132" s="32"/>
      <c r="L132" s="32"/>
      <c r="M132" s="32"/>
      <c r="N132" s="32"/>
      <c r="O132" s="32"/>
      <c r="P132" s="32"/>
      <c r="Q132" s="32"/>
      <c r="R132" s="32"/>
      <c r="S132" s="32"/>
    </row>
    <row r="133" spans="1:19" ht="12.75">
      <c r="A133" s="299">
        <v>377</v>
      </c>
      <c r="B133" s="121"/>
      <c r="C133" s="90"/>
      <c r="D133" s="404"/>
      <c r="E133" s="419"/>
      <c r="F133" s="405"/>
      <c r="G133" s="70">
        <f t="shared" si="3"/>
        <v>0</v>
      </c>
      <c r="H133" s="38"/>
      <c r="I133" s="35"/>
      <c r="J133" s="35"/>
      <c r="K133" s="32"/>
      <c r="L133" s="32"/>
      <c r="M133" s="32"/>
      <c r="N133" s="32"/>
      <c r="O133" s="32"/>
      <c r="P133" s="32"/>
      <c r="Q133" s="32"/>
      <c r="R133" s="32"/>
      <c r="S133" s="32"/>
    </row>
    <row r="134" spans="1:19" ht="12.75">
      <c r="A134" s="299">
        <v>378</v>
      </c>
      <c r="B134" s="121"/>
      <c r="C134" s="90"/>
      <c r="D134" s="404"/>
      <c r="E134" s="419"/>
      <c r="F134" s="405"/>
      <c r="G134" s="70">
        <f t="shared" si="3"/>
        <v>0</v>
      </c>
      <c r="H134" s="38"/>
      <c r="I134" s="35"/>
      <c r="J134" s="35"/>
      <c r="K134" s="32"/>
      <c r="L134" s="32"/>
      <c r="M134" s="32"/>
      <c r="N134" s="32"/>
      <c r="O134" s="32"/>
      <c r="P134" s="32"/>
      <c r="Q134" s="32"/>
      <c r="R134" s="32"/>
      <c r="S134" s="32"/>
    </row>
    <row r="135" spans="1:19" ht="12.75">
      <c r="A135" s="299">
        <v>379</v>
      </c>
      <c r="B135" s="121"/>
      <c r="C135" s="90"/>
      <c r="D135" s="404"/>
      <c r="E135" s="419"/>
      <c r="F135" s="405"/>
      <c r="G135" s="63">
        <f t="shared" si="3"/>
        <v>0</v>
      </c>
      <c r="H135" s="38"/>
      <c r="I135" s="35"/>
      <c r="J135" s="35"/>
      <c r="K135" s="32"/>
      <c r="L135" s="32"/>
      <c r="M135" s="32"/>
      <c r="N135" s="32"/>
      <c r="O135" s="32"/>
      <c r="P135" s="32"/>
      <c r="Q135" s="32"/>
      <c r="R135" s="32"/>
      <c r="S135" s="32"/>
    </row>
    <row r="136" spans="1:19" ht="12.75">
      <c r="A136" s="299">
        <v>380</v>
      </c>
      <c r="B136" s="31"/>
      <c r="C136" s="397" t="s">
        <v>60</v>
      </c>
      <c r="D136" s="398"/>
      <c r="E136" s="398"/>
      <c r="F136" s="399"/>
      <c r="G136" s="301">
        <f>SUM(G126:G135)</f>
        <v>0</v>
      </c>
      <c r="H136" s="38"/>
      <c r="I136" s="35"/>
      <c r="J136" s="35"/>
      <c r="K136" s="32"/>
      <c r="L136" s="32"/>
      <c r="M136" s="32"/>
      <c r="N136" s="32"/>
      <c r="O136" s="32"/>
      <c r="P136" s="32"/>
      <c r="Q136" s="32"/>
      <c r="R136" s="32"/>
      <c r="S136" s="32"/>
    </row>
    <row r="137" spans="2:19" ht="12.75">
      <c r="B137" s="31"/>
      <c r="C137" s="400"/>
      <c r="D137" s="377"/>
      <c r="E137" s="377"/>
      <c r="F137" s="377"/>
      <c r="G137" s="377"/>
      <c r="H137" s="38"/>
      <c r="I137" s="35"/>
      <c r="J137" s="35"/>
      <c r="K137" s="32"/>
      <c r="L137" s="32"/>
      <c r="M137" s="32"/>
      <c r="N137" s="32"/>
      <c r="O137" s="32"/>
      <c r="P137" s="32"/>
      <c r="Q137" s="32"/>
      <c r="R137" s="32"/>
      <c r="S137" s="32"/>
    </row>
    <row r="138" spans="1:19" ht="12.75">
      <c r="A138" s="299">
        <v>381</v>
      </c>
      <c r="B138" s="31"/>
      <c r="C138" s="407" t="s">
        <v>61</v>
      </c>
      <c r="D138" s="377"/>
      <c r="E138" s="378"/>
      <c r="F138" s="62">
        <v>2012</v>
      </c>
      <c r="G138" s="118"/>
      <c r="H138" s="38"/>
      <c r="I138" s="35"/>
      <c r="J138" s="35"/>
      <c r="K138" s="32"/>
      <c r="L138" s="32"/>
      <c r="M138" s="32"/>
      <c r="N138" s="32"/>
      <c r="O138" s="32"/>
      <c r="P138" s="32"/>
      <c r="Q138" s="32"/>
      <c r="R138" s="32"/>
      <c r="S138" s="32"/>
    </row>
    <row r="139" spans="1:19" ht="12.75">
      <c r="A139" s="299">
        <v>382</v>
      </c>
      <c r="B139" s="31"/>
      <c r="C139" s="69"/>
      <c r="D139" s="35"/>
      <c r="E139" s="35"/>
      <c r="F139" s="35">
        <v>2013</v>
      </c>
      <c r="G139" s="118"/>
      <c r="H139" s="38"/>
      <c r="I139" s="35"/>
      <c r="J139" s="35"/>
      <c r="K139" s="32"/>
      <c r="L139" s="32"/>
      <c r="M139" s="32"/>
      <c r="N139" s="32"/>
      <c r="O139" s="32"/>
      <c r="P139" s="32"/>
      <c r="Q139" s="32"/>
      <c r="R139" s="32"/>
      <c r="S139" s="32"/>
    </row>
    <row r="140" spans="1:19" ht="12.75">
      <c r="A140" s="299">
        <v>383</v>
      </c>
      <c r="B140" s="31"/>
      <c r="C140" s="188"/>
      <c r="D140" s="35"/>
      <c r="E140" s="35"/>
      <c r="F140" s="35">
        <v>2014</v>
      </c>
      <c r="G140" s="118"/>
      <c r="H140" s="38"/>
      <c r="I140" s="35"/>
      <c r="J140" s="35"/>
      <c r="K140" s="32"/>
      <c r="L140" s="32"/>
      <c r="M140" s="32"/>
      <c r="N140" s="32"/>
      <c r="O140" s="32"/>
      <c r="P140" s="32"/>
      <c r="Q140" s="32"/>
      <c r="R140" s="32"/>
      <c r="S140" s="32"/>
    </row>
    <row r="141" spans="1:19" ht="12.75">
      <c r="A141" s="299">
        <v>384</v>
      </c>
      <c r="B141" s="31"/>
      <c r="C141" s="60"/>
      <c r="D141" s="397" t="s">
        <v>60</v>
      </c>
      <c r="E141" s="398"/>
      <c r="F141" s="398"/>
      <c r="G141" s="301">
        <f>SUM(G138:G140)</f>
        <v>0</v>
      </c>
      <c r="H141" s="38"/>
      <c r="I141" s="35"/>
      <c r="J141" s="35"/>
      <c r="K141" s="32"/>
      <c r="L141" s="32"/>
      <c r="M141" s="32"/>
      <c r="N141" s="32"/>
      <c r="O141" s="32"/>
      <c r="P141" s="32"/>
      <c r="Q141" s="32"/>
      <c r="R141" s="32"/>
      <c r="S141" s="32"/>
    </row>
    <row r="142" spans="2:19" ht="12.75">
      <c r="B142" s="31"/>
      <c r="C142" s="383">
        <f>IF(G136&lt;&gt;G141,"DE TOTALE KOSTEN MOETEN GELIJK ZIJN AAN HET TOTAAL VAN DE TOEGEREKENDE KOSTEN","")</f>
      </c>
      <c r="D142" s="337"/>
      <c r="E142" s="337"/>
      <c r="F142" s="337"/>
      <c r="G142" s="337"/>
      <c r="H142" s="337"/>
      <c r="I142" s="35"/>
      <c r="J142" s="35"/>
      <c r="K142" s="32"/>
      <c r="L142" s="32"/>
      <c r="M142" s="32"/>
      <c r="N142" s="32"/>
      <c r="O142" s="32"/>
      <c r="P142" s="32"/>
      <c r="Q142" s="32"/>
      <c r="R142" s="32"/>
      <c r="S142" s="32"/>
    </row>
    <row r="143" spans="2:19" ht="12.75">
      <c r="B143" s="127" t="str">
        <f>"NZa-nummer: 300/"&amp;Voorblad!$G$7</f>
        <v>NZa-nummer: 300/</v>
      </c>
      <c r="C143" s="184"/>
      <c r="D143" s="182"/>
      <c r="E143" s="182"/>
      <c r="F143" s="182"/>
      <c r="G143" s="182"/>
      <c r="H143" s="38"/>
      <c r="I143" s="35" t="s">
        <v>113</v>
      </c>
      <c r="J143" s="35"/>
      <c r="K143" s="32"/>
      <c r="L143" s="32"/>
      <c r="M143" s="32"/>
      <c r="N143" s="32"/>
      <c r="O143" s="32"/>
      <c r="P143" s="32"/>
      <c r="Q143" s="32"/>
      <c r="R143" s="32"/>
      <c r="S143" s="32"/>
    </row>
    <row r="144" spans="2:19" ht="12.75">
      <c r="B144" s="31"/>
      <c r="C144" s="184"/>
      <c r="D144" s="182"/>
      <c r="E144" s="182"/>
      <c r="F144" s="182"/>
      <c r="G144" s="182"/>
      <c r="H144" s="38"/>
      <c r="I144" s="35"/>
      <c r="J144" s="35"/>
      <c r="K144" s="32"/>
      <c r="L144" s="32"/>
      <c r="M144" s="32"/>
      <c r="N144" s="32"/>
      <c r="O144" s="32"/>
      <c r="P144" s="32"/>
      <c r="Q144" s="32"/>
      <c r="R144" s="32"/>
      <c r="S144" s="32"/>
    </row>
    <row r="145" spans="2:19" ht="12.75">
      <c r="B145" s="31"/>
      <c r="C145" s="184"/>
      <c r="D145" s="182"/>
      <c r="E145" s="182"/>
      <c r="F145" s="182"/>
      <c r="G145" s="182"/>
      <c r="H145" s="38"/>
      <c r="I145" s="35"/>
      <c r="J145" s="35"/>
      <c r="K145" s="32"/>
      <c r="L145" s="32"/>
      <c r="M145" s="32"/>
      <c r="N145" s="32"/>
      <c r="O145" s="32"/>
      <c r="P145" s="32"/>
      <c r="Q145" s="32"/>
      <c r="R145" s="32"/>
      <c r="S145" s="32"/>
    </row>
    <row r="146" spans="2:19" ht="12.75">
      <c r="B146" s="467" t="s">
        <v>43</v>
      </c>
      <c r="C146" s="469"/>
      <c r="D146" s="285"/>
      <c r="E146" s="35"/>
      <c r="F146" s="35"/>
      <c r="H146" s="38"/>
      <c r="I146" s="35"/>
      <c r="J146" s="35"/>
      <c r="K146" s="32"/>
      <c r="L146" s="32"/>
      <c r="M146" s="32"/>
      <c r="N146" s="32"/>
      <c r="O146" s="32"/>
      <c r="P146" s="32"/>
      <c r="Q146" s="32"/>
      <c r="R146" s="32"/>
      <c r="S146" s="32"/>
    </row>
    <row r="147" spans="2:19" ht="12.75">
      <c r="B147" s="31"/>
      <c r="C147" s="184"/>
      <c r="D147" s="182"/>
      <c r="E147" s="182"/>
      <c r="F147" s="182"/>
      <c r="G147" s="182"/>
      <c r="H147" s="38"/>
      <c r="I147" s="35"/>
      <c r="J147" s="35"/>
      <c r="K147" s="32"/>
      <c r="L147" s="32"/>
      <c r="M147" s="32"/>
      <c r="N147" s="32"/>
      <c r="O147" s="32"/>
      <c r="P147" s="32"/>
      <c r="Q147" s="32"/>
      <c r="R147" s="32"/>
      <c r="S147" s="32"/>
    </row>
    <row r="148" spans="2:19" ht="12.75">
      <c r="B148" s="31"/>
      <c r="C148" s="60"/>
      <c r="D148" s="35"/>
      <c r="E148" s="35"/>
      <c r="F148" s="35"/>
      <c r="G148" s="167"/>
      <c r="H148" s="38"/>
      <c r="I148" s="35"/>
      <c r="J148" s="35"/>
      <c r="K148" s="32"/>
      <c r="L148" s="32"/>
      <c r="M148" s="32"/>
      <c r="N148" s="32"/>
      <c r="O148" s="32"/>
      <c r="P148" s="32"/>
      <c r="Q148" s="32"/>
      <c r="R148" s="32"/>
      <c r="S148" s="32"/>
    </row>
    <row r="149" spans="2:19" ht="12.75">
      <c r="B149" s="384" t="s">
        <v>128</v>
      </c>
      <c r="C149" s="385"/>
      <c r="D149" s="386"/>
      <c r="E149" s="386"/>
      <c r="F149" s="386"/>
      <c r="G149" s="386"/>
      <c r="H149" s="38"/>
      <c r="I149" s="35"/>
      <c r="J149" s="35"/>
      <c r="K149" s="32"/>
      <c r="L149" s="32"/>
      <c r="M149" s="32"/>
      <c r="N149" s="32"/>
      <c r="O149" s="32"/>
      <c r="P149" s="32"/>
      <c r="Q149" s="32"/>
      <c r="R149" s="32"/>
      <c r="S149" s="32"/>
    </row>
    <row r="150" spans="2:19" ht="23.25">
      <c r="B150" s="55" t="s">
        <v>86</v>
      </c>
      <c r="C150" s="80" t="s">
        <v>46</v>
      </c>
      <c r="D150" s="410" t="s">
        <v>64</v>
      </c>
      <c r="E150" s="411"/>
      <c r="F150" s="411"/>
      <c r="G150" s="76" t="s">
        <v>16</v>
      </c>
      <c r="H150" s="38"/>
      <c r="I150" s="35"/>
      <c r="J150" s="35"/>
      <c r="K150" s="32"/>
      <c r="L150" s="32"/>
      <c r="M150" s="32"/>
      <c r="N150" s="32"/>
      <c r="O150" s="32"/>
      <c r="P150" s="32"/>
      <c r="Q150" s="32"/>
      <c r="R150" s="32"/>
      <c r="S150" s="32"/>
    </row>
    <row r="151" spans="1:19" ht="12.75">
      <c r="A151" s="299">
        <v>385</v>
      </c>
      <c r="B151" s="58" t="s">
        <v>44</v>
      </c>
      <c r="C151" s="90"/>
      <c r="D151" s="389"/>
      <c r="E151" s="390"/>
      <c r="F151" s="390"/>
      <c r="G151" s="70">
        <f>C151*D151</f>
        <v>0</v>
      </c>
      <c r="H151" s="38"/>
      <c r="I151" s="35"/>
      <c r="J151" s="35"/>
      <c r="K151" s="32"/>
      <c r="L151" s="32"/>
      <c r="M151" s="32"/>
      <c r="N151" s="32"/>
      <c r="O151" s="32"/>
      <c r="P151" s="32"/>
      <c r="Q151" s="32"/>
      <c r="R151" s="32"/>
      <c r="S151" s="32"/>
    </row>
    <row r="152" spans="1:19" ht="12.75">
      <c r="A152" s="299">
        <v>386</v>
      </c>
      <c r="B152" s="58" t="s">
        <v>35</v>
      </c>
      <c r="C152" s="91"/>
      <c r="D152" s="404"/>
      <c r="E152" s="419"/>
      <c r="F152" s="405"/>
      <c r="G152" s="70">
        <f>C152*D152</f>
        <v>0</v>
      </c>
      <c r="H152" s="38"/>
      <c r="I152" s="35"/>
      <c r="J152" s="35"/>
      <c r="K152" s="32"/>
      <c r="L152" s="32"/>
      <c r="M152" s="32"/>
      <c r="N152" s="32"/>
      <c r="O152" s="32"/>
      <c r="P152" s="32"/>
      <c r="Q152" s="32"/>
      <c r="R152" s="32"/>
      <c r="S152" s="32"/>
    </row>
    <row r="153" spans="1:19" ht="12.75">
      <c r="A153" s="299">
        <v>387</v>
      </c>
      <c r="B153" s="58" t="s">
        <v>21</v>
      </c>
      <c r="C153" s="91"/>
      <c r="D153" s="389"/>
      <c r="E153" s="390"/>
      <c r="F153" s="390"/>
      <c r="G153" s="63">
        <f>C153*D153</f>
        <v>0</v>
      </c>
      <c r="H153" s="38"/>
      <c r="I153" s="35"/>
      <c r="J153" s="35"/>
      <c r="K153" s="32"/>
      <c r="L153" s="32"/>
      <c r="M153" s="32"/>
      <c r="N153" s="32"/>
      <c r="O153" s="32"/>
      <c r="P153" s="32"/>
      <c r="Q153" s="32"/>
      <c r="R153" s="32"/>
      <c r="S153" s="32"/>
    </row>
    <row r="154" spans="1:19" ht="12.75">
      <c r="A154" s="299">
        <v>388</v>
      </c>
      <c r="B154" s="92"/>
      <c r="C154" s="397" t="s">
        <v>62</v>
      </c>
      <c r="D154" s="398"/>
      <c r="E154" s="398"/>
      <c r="F154" s="399"/>
      <c r="G154" s="301">
        <f>SUM(G151:G153)</f>
        <v>0</v>
      </c>
      <c r="H154" s="38"/>
      <c r="I154" s="35"/>
      <c r="J154" s="35"/>
      <c r="K154" s="32"/>
      <c r="L154" s="32"/>
      <c r="M154" s="32"/>
      <c r="N154" s="32"/>
      <c r="O154" s="32"/>
      <c r="P154" s="32"/>
      <c r="Q154" s="32"/>
      <c r="R154" s="32"/>
      <c r="S154" s="32"/>
    </row>
    <row r="155" spans="2:19" ht="12.75">
      <c r="B155" s="31"/>
      <c r="C155" s="424"/>
      <c r="D155" s="386"/>
      <c r="E155" s="386"/>
      <c r="F155" s="386"/>
      <c r="G155" s="425"/>
      <c r="H155" s="38"/>
      <c r="I155" s="35"/>
      <c r="J155" s="35"/>
      <c r="K155" s="32"/>
      <c r="L155" s="32"/>
      <c r="M155" s="32"/>
      <c r="N155" s="32"/>
      <c r="O155" s="32"/>
      <c r="P155" s="32"/>
      <c r="Q155" s="32"/>
      <c r="R155" s="32"/>
      <c r="S155" s="32"/>
    </row>
    <row r="156" spans="1:19" ht="12.75">
      <c r="A156" s="299">
        <v>389</v>
      </c>
      <c r="B156" s="93"/>
      <c r="C156" s="426" t="s">
        <v>63</v>
      </c>
      <c r="D156" s="386"/>
      <c r="E156" s="386"/>
      <c r="F156" s="89">
        <v>2012</v>
      </c>
      <c r="G156" s="118"/>
      <c r="H156" s="38"/>
      <c r="I156" s="35"/>
      <c r="J156" s="35"/>
      <c r="K156" s="32"/>
      <c r="L156" s="32"/>
      <c r="M156" s="32"/>
      <c r="N156" s="32"/>
      <c r="O156" s="32"/>
      <c r="P156" s="32"/>
      <c r="Q156" s="32"/>
      <c r="R156" s="32"/>
      <c r="S156" s="32"/>
    </row>
    <row r="157" spans="1:19" ht="12.75">
      <c r="A157" s="299">
        <v>390</v>
      </c>
      <c r="B157" s="93"/>
      <c r="C157" s="79"/>
      <c r="D157" s="62"/>
      <c r="E157" s="62"/>
      <c r="F157" s="78">
        <v>2013</v>
      </c>
      <c r="G157" s="118"/>
      <c r="H157" s="38"/>
      <c r="I157" s="35"/>
      <c r="J157" s="35"/>
      <c r="K157" s="32"/>
      <c r="L157" s="32"/>
      <c r="M157" s="32"/>
      <c r="N157" s="32"/>
      <c r="O157" s="32"/>
      <c r="P157" s="32"/>
      <c r="Q157" s="32"/>
      <c r="R157" s="32"/>
      <c r="S157" s="32"/>
    </row>
    <row r="158" spans="1:19" ht="12.75">
      <c r="A158" s="299">
        <v>391</v>
      </c>
      <c r="B158" s="93"/>
      <c r="C158" s="187"/>
      <c r="D158" s="35"/>
      <c r="E158" s="35"/>
      <c r="F158" s="78">
        <v>2014</v>
      </c>
      <c r="G158" s="118"/>
      <c r="H158" s="38"/>
      <c r="I158" s="35"/>
      <c r="J158" s="35"/>
      <c r="K158" s="32"/>
      <c r="L158" s="32"/>
      <c r="M158" s="32"/>
      <c r="N158" s="32"/>
      <c r="O158" s="32"/>
      <c r="P158" s="32"/>
      <c r="Q158" s="32"/>
      <c r="R158" s="32"/>
      <c r="S158" s="32"/>
    </row>
    <row r="159" spans="1:19" ht="12.75">
      <c r="A159" s="299">
        <v>392</v>
      </c>
      <c r="B159" s="31"/>
      <c r="C159" s="60"/>
      <c r="D159" s="397" t="s">
        <v>62</v>
      </c>
      <c r="E159" s="398"/>
      <c r="F159" s="398"/>
      <c r="G159" s="301">
        <f>SUM(G156:G158)</f>
        <v>0</v>
      </c>
      <c r="H159" s="38"/>
      <c r="I159" s="35"/>
      <c r="J159" s="35"/>
      <c r="K159" s="32"/>
      <c r="L159" s="32"/>
      <c r="M159" s="32"/>
      <c r="N159" s="32"/>
      <c r="O159" s="32"/>
      <c r="P159" s="32"/>
      <c r="Q159" s="32"/>
      <c r="R159" s="32"/>
      <c r="S159" s="32"/>
    </row>
    <row r="160" spans="2:19" ht="12.75">
      <c r="B160" s="31"/>
      <c r="C160" s="383">
        <f>IF(G154&lt;&gt;G159,"DE TOTALE KOSTEN MOETEN GELIJK ZIJN AAN HET TOTAAL VAN DE TOEGEREKENDE KOSTEN","")</f>
      </c>
      <c r="D160" s="337"/>
      <c r="E160" s="337"/>
      <c r="F160" s="337"/>
      <c r="G160" s="337"/>
      <c r="H160" s="337"/>
      <c r="I160" s="35"/>
      <c r="J160" s="35"/>
      <c r="K160" s="32"/>
      <c r="L160" s="32"/>
      <c r="M160" s="32"/>
      <c r="N160" s="32"/>
      <c r="O160" s="32"/>
      <c r="P160" s="32"/>
      <c r="Q160" s="32"/>
      <c r="R160" s="32"/>
      <c r="S160" s="32"/>
    </row>
    <row r="161" spans="2:19" ht="12.75">
      <c r="B161" s="31"/>
      <c r="C161" s="60"/>
      <c r="D161" s="35"/>
      <c r="E161" s="35"/>
      <c r="F161" s="35"/>
      <c r="G161" s="167"/>
      <c r="H161" s="38"/>
      <c r="I161" s="35"/>
      <c r="J161" s="35"/>
      <c r="K161" s="32"/>
      <c r="L161" s="32"/>
      <c r="M161" s="32"/>
      <c r="N161" s="32"/>
      <c r="O161" s="32"/>
      <c r="P161" s="32"/>
      <c r="Q161" s="32"/>
      <c r="R161" s="32"/>
      <c r="S161" s="32"/>
    </row>
    <row r="162" spans="2:19" ht="12.75">
      <c r="B162" s="408" t="s">
        <v>129</v>
      </c>
      <c r="C162" s="437"/>
      <c r="D162" s="377"/>
      <c r="E162" s="377"/>
      <c r="F162" s="377"/>
      <c r="G162" s="378"/>
      <c r="H162" s="38"/>
      <c r="I162" s="35"/>
      <c r="J162" s="35"/>
      <c r="K162" s="32"/>
      <c r="L162" s="32"/>
      <c r="M162" s="32"/>
      <c r="N162" s="32"/>
      <c r="O162" s="32"/>
      <c r="P162" s="32"/>
      <c r="Q162" s="32"/>
      <c r="R162" s="32"/>
      <c r="S162" s="32"/>
    </row>
    <row r="163" spans="2:19" ht="23.25">
      <c r="B163" s="55" t="s">
        <v>86</v>
      </c>
      <c r="C163" s="80" t="s">
        <v>46</v>
      </c>
      <c r="D163" s="410" t="s">
        <v>64</v>
      </c>
      <c r="E163" s="411"/>
      <c r="F163" s="411"/>
      <c r="G163" s="76" t="s">
        <v>16</v>
      </c>
      <c r="H163" s="38"/>
      <c r="I163" s="35"/>
      <c r="J163" s="35"/>
      <c r="K163" s="32"/>
      <c r="L163" s="32"/>
      <c r="M163" s="32"/>
      <c r="N163" s="32"/>
      <c r="O163" s="32"/>
      <c r="P163" s="32"/>
      <c r="Q163" s="32"/>
      <c r="R163" s="32"/>
      <c r="S163" s="32"/>
    </row>
    <row r="164" spans="1:19" ht="12.75">
      <c r="A164" s="299">
        <v>393</v>
      </c>
      <c r="B164" s="58" t="s">
        <v>44</v>
      </c>
      <c r="C164" s="90"/>
      <c r="D164" s="389"/>
      <c r="E164" s="390"/>
      <c r="F164" s="390"/>
      <c r="G164" s="70">
        <f>C164*D164</f>
        <v>0</v>
      </c>
      <c r="H164" s="38"/>
      <c r="I164" s="35"/>
      <c r="J164" s="35"/>
      <c r="K164" s="32"/>
      <c r="L164" s="32"/>
      <c r="M164" s="32"/>
      <c r="N164" s="32"/>
      <c r="O164" s="32"/>
      <c r="P164" s="32"/>
      <c r="Q164" s="32"/>
      <c r="R164" s="32"/>
      <c r="S164" s="32"/>
    </row>
    <row r="165" spans="1:19" ht="12.75">
      <c r="A165" s="299">
        <v>394</v>
      </c>
      <c r="B165" s="58" t="s">
        <v>35</v>
      </c>
      <c r="C165" s="91"/>
      <c r="D165" s="404"/>
      <c r="E165" s="419"/>
      <c r="F165" s="405"/>
      <c r="G165" s="70">
        <f>C165*D165</f>
        <v>0</v>
      </c>
      <c r="H165" s="38"/>
      <c r="I165" s="35"/>
      <c r="J165" s="35"/>
      <c r="K165" s="32"/>
      <c r="L165" s="32"/>
      <c r="M165" s="32"/>
      <c r="N165" s="32"/>
      <c r="O165" s="32"/>
      <c r="P165" s="32"/>
      <c r="Q165" s="32"/>
      <c r="R165" s="32"/>
      <c r="S165" s="32"/>
    </row>
    <row r="166" spans="1:19" ht="12.75">
      <c r="A166" s="299">
        <v>395</v>
      </c>
      <c r="B166" s="58" t="s">
        <v>21</v>
      </c>
      <c r="C166" s="91"/>
      <c r="D166" s="389"/>
      <c r="E166" s="390"/>
      <c r="F166" s="390"/>
      <c r="G166" s="63">
        <f>C166*D166</f>
        <v>0</v>
      </c>
      <c r="H166" s="38"/>
      <c r="I166" s="35"/>
      <c r="J166" s="35"/>
      <c r="K166" s="32"/>
      <c r="L166" s="32"/>
      <c r="M166" s="32"/>
      <c r="N166" s="32"/>
      <c r="O166" s="32"/>
      <c r="P166" s="32"/>
      <c r="Q166" s="32"/>
      <c r="R166" s="32"/>
      <c r="S166" s="32"/>
    </row>
    <row r="167" spans="1:19" ht="12.75">
      <c r="A167" s="299">
        <v>396</v>
      </c>
      <c r="B167" s="92"/>
      <c r="C167" s="397" t="s">
        <v>62</v>
      </c>
      <c r="D167" s="398"/>
      <c r="E167" s="398"/>
      <c r="F167" s="399"/>
      <c r="G167" s="301">
        <f>SUM(G164:G166)</f>
        <v>0</v>
      </c>
      <c r="H167" s="38"/>
      <c r="I167" s="35"/>
      <c r="J167" s="35"/>
      <c r="K167" s="32"/>
      <c r="L167" s="32"/>
      <c r="M167" s="32"/>
      <c r="N167" s="32"/>
      <c r="O167" s="32"/>
      <c r="P167" s="32"/>
      <c r="Q167" s="32"/>
      <c r="R167" s="32"/>
      <c r="S167" s="32"/>
    </row>
    <row r="168" spans="2:19" ht="12.75">
      <c r="B168" s="31"/>
      <c r="C168" s="424"/>
      <c r="D168" s="386"/>
      <c r="E168" s="386"/>
      <c r="F168" s="386"/>
      <c r="G168" s="425"/>
      <c r="H168" s="38"/>
      <c r="I168" s="35"/>
      <c r="J168" s="35"/>
      <c r="K168" s="32"/>
      <c r="L168" s="32"/>
      <c r="M168" s="32"/>
      <c r="N168" s="32"/>
      <c r="O168" s="32"/>
      <c r="P168" s="32"/>
      <c r="Q168" s="32"/>
      <c r="R168" s="32"/>
      <c r="S168" s="32"/>
    </row>
    <row r="169" spans="1:19" ht="12.75">
      <c r="A169" s="299">
        <v>397</v>
      </c>
      <c r="B169" s="93"/>
      <c r="C169" s="427" t="s">
        <v>63</v>
      </c>
      <c r="D169" s="428"/>
      <c r="E169" s="428"/>
      <c r="F169" s="89">
        <v>2012</v>
      </c>
      <c r="G169" s="118"/>
      <c r="H169" s="38"/>
      <c r="I169" s="35"/>
      <c r="J169" s="35"/>
      <c r="K169" s="32"/>
      <c r="L169" s="32"/>
      <c r="M169" s="32"/>
      <c r="N169" s="32"/>
      <c r="O169" s="32"/>
      <c r="P169" s="32"/>
      <c r="Q169" s="32"/>
      <c r="R169" s="32"/>
      <c r="S169" s="32"/>
    </row>
    <row r="170" spans="1:19" ht="12.75">
      <c r="A170" s="299">
        <v>398</v>
      </c>
      <c r="B170" s="93"/>
      <c r="C170" s="79"/>
      <c r="D170" s="62"/>
      <c r="E170" s="62"/>
      <c r="F170" s="78">
        <v>2013</v>
      </c>
      <c r="G170" s="118"/>
      <c r="H170" s="38"/>
      <c r="I170" s="35"/>
      <c r="J170" s="35"/>
      <c r="K170" s="32"/>
      <c r="L170" s="32"/>
      <c r="M170" s="32"/>
      <c r="N170" s="32"/>
      <c r="O170" s="32"/>
      <c r="P170" s="32"/>
      <c r="Q170" s="32"/>
      <c r="R170" s="32"/>
      <c r="S170" s="32"/>
    </row>
    <row r="171" spans="1:19" ht="12.75">
      <c r="A171" s="299">
        <v>399</v>
      </c>
      <c r="B171" s="93"/>
      <c r="C171" s="187"/>
      <c r="D171" s="35"/>
      <c r="E171" s="35"/>
      <c r="F171" s="78">
        <v>2014</v>
      </c>
      <c r="G171" s="118"/>
      <c r="H171" s="38"/>
      <c r="I171" s="35"/>
      <c r="J171" s="35"/>
      <c r="K171" s="32"/>
      <c r="L171" s="32"/>
      <c r="M171" s="32"/>
      <c r="N171" s="32"/>
      <c r="O171" s="32"/>
      <c r="P171" s="32"/>
      <c r="Q171" s="32"/>
      <c r="R171" s="32"/>
      <c r="S171" s="32"/>
    </row>
    <row r="172" spans="1:19" ht="12.75">
      <c r="A172" s="299">
        <v>400</v>
      </c>
      <c r="B172" s="31"/>
      <c r="C172" s="60"/>
      <c r="D172" s="397" t="s">
        <v>62</v>
      </c>
      <c r="E172" s="398"/>
      <c r="F172" s="398"/>
      <c r="G172" s="301">
        <f>SUM(G169:G171)</f>
        <v>0</v>
      </c>
      <c r="H172" s="38"/>
      <c r="I172" s="35"/>
      <c r="J172" s="35"/>
      <c r="K172" s="32"/>
      <c r="L172" s="32"/>
      <c r="M172" s="32"/>
      <c r="N172" s="32"/>
      <c r="O172" s="32"/>
      <c r="P172" s="32"/>
      <c r="Q172" s="32"/>
      <c r="R172" s="32"/>
      <c r="S172" s="32"/>
    </row>
    <row r="173" spans="2:19" ht="12.75">
      <c r="B173" s="31"/>
      <c r="C173" s="383">
        <f>IF(G167&lt;&gt;G172,"DE TOTALE KOSTEN MOETEN GELIJK ZIJN AAN HET TOTAAL VAN DE TOEGEREKENDE KOSTEN","")</f>
      </c>
      <c r="D173" s="337"/>
      <c r="E173" s="337"/>
      <c r="F173" s="337"/>
      <c r="G173" s="337"/>
      <c r="H173" s="337"/>
      <c r="I173" s="35"/>
      <c r="J173" s="35"/>
      <c r="K173" s="32"/>
      <c r="L173" s="32"/>
      <c r="M173" s="32"/>
      <c r="N173" s="32"/>
      <c r="O173" s="32"/>
      <c r="P173" s="32"/>
      <c r="Q173" s="32"/>
      <c r="R173" s="32"/>
      <c r="S173" s="32"/>
    </row>
    <row r="174" spans="2:19" ht="12.75">
      <c r="B174" s="127" t="str">
        <f>"NZa-nummer: 300/"&amp;Voorblad!$G$7</f>
        <v>NZa-nummer: 300/</v>
      </c>
      <c r="C174" s="60"/>
      <c r="D174" s="35"/>
      <c r="E174" s="35"/>
      <c r="F174" s="35"/>
      <c r="G174" s="167"/>
      <c r="H174" s="38"/>
      <c r="I174" s="35" t="s">
        <v>114</v>
      </c>
      <c r="J174" s="35"/>
      <c r="K174" s="32"/>
      <c r="L174" s="32"/>
      <c r="M174" s="32"/>
      <c r="N174" s="32"/>
      <c r="O174" s="32"/>
      <c r="P174" s="32"/>
      <c r="Q174" s="32"/>
      <c r="R174" s="32"/>
      <c r="S174" s="32"/>
    </row>
    <row r="175" spans="2:19" ht="12.75">
      <c r="B175" s="190"/>
      <c r="C175" s="60"/>
      <c r="D175" s="35"/>
      <c r="E175" s="35"/>
      <c r="F175" s="35"/>
      <c r="G175" s="167"/>
      <c r="H175" s="38"/>
      <c r="I175" s="35"/>
      <c r="J175" s="35"/>
      <c r="K175" s="32"/>
      <c r="L175" s="32"/>
      <c r="M175" s="32"/>
      <c r="N175" s="32"/>
      <c r="O175" s="32"/>
      <c r="P175" s="32"/>
      <c r="Q175" s="32"/>
      <c r="R175" s="32"/>
      <c r="S175" s="32"/>
    </row>
    <row r="176" spans="2:19" ht="12.75">
      <c r="B176" s="190"/>
      <c r="C176" s="60"/>
      <c r="D176" s="35"/>
      <c r="E176" s="35"/>
      <c r="F176" s="35"/>
      <c r="G176" s="167"/>
      <c r="H176" s="38"/>
      <c r="I176" s="35"/>
      <c r="J176" s="35"/>
      <c r="K176" s="32"/>
      <c r="L176" s="32"/>
      <c r="M176" s="32"/>
      <c r="N176" s="32"/>
      <c r="O176" s="32"/>
      <c r="P176" s="32"/>
      <c r="Q176" s="32"/>
      <c r="R176" s="32"/>
      <c r="S176" s="32"/>
    </row>
    <row r="177" spans="2:19" ht="12.75" customHeight="1">
      <c r="B177" s="471" t="s">
        <v>71</v>
      </c>
      <c r="C177" s="472"/>
      <c r="D177" s="472"/>
      <c r="E177" s="472"/>
      <c r="F177" s="472"/>
      <c r="G177" s="472"/>
      <c r="H177" s="286"/>
      <c r="J177" s="234"/>
      <c r="K177" s="32"/>
      <c r="L177" s="32"/>
      <c r="M177" s="32"/>
      <c r="N177" s="32"/>
      <c r="O177" s="32"/>
      <c r="P177" s="32"/>
      <c r="Q177" s="32"/>
      <c r="R177" s="32"/>
      <c r="S177" s="32"/>
    </row>
    <row r="178" spans="2:19" ht="12.75">
      <c r="B178" s="473"/>
      <c r="C178" s="474"/>
      <c r="D178" s="474"/>
      <c r="E178" s="474"/>
      <c r="F178" s="474"/>
      <c r="G178" s="474"/>
      <c r="H178" s="287"/>
      <c r="J178" s="35"/>
      <c r="K178" s="32"/>
      <c r="L178" s="32"/>
      <c r="M178" s="32"/>
      <c r="N178" s="32"/>
      <c r="O178" s="32"/>
      <c r="P178" s="32"/>
      <c r="Q178" s="32"/>
      <c r="R178" s="32"/>
      <c r="S178" s="32"/>
    </row>
    <row r="179" spans="2:19" ht="12.75">
      <c r="B179" s="31"/>
      <c r="C179" s="60"/>
      <c r="D179" s="35"/>
      <c r="E179" s="35"/>
      <c r="F179" s="35"/>
      <c r="G179" s="167"/>
      <c r="H179" s="38"/>
      <c r="I179" s="35"/>
      <c r="J179" s="35"/>
      <c r="K179" s="32"/>
      <c r="L179" s="32"/>
      <c r="M179" s="32"/>
      <c r="N179" s="32"/>
      <c r="O179" s="32"/>
      <c r="P179" s="32"/>
      <c r="Q179" s="32"/>
      <c r="R179" s="32"/>
      <c r="S179" s="32"/>
    </row>
    <row r="180" spans="2:19" ht="12.75">
      <c r="B180" s="430" t="s">
        <v>130</v>
      </c>
      <c r="C180" s="377"/>
      <c r="D180" s="377"/>
      <c r="E180" s="377"/>
      <c r="F180" s="377"/>
      <c r="G180" s="377"/>
      <c r="H180" s="409"/>
      <c r="I180" s="399"/>
      <c r="J180" s="234"/>
      <c r="K180" s="32"/>
      <c r="L180" s="32"/>
      <c r="M180" s="32"/>
      <c r="N180" s="32"/>
      <c r="O180" s="32"/>
      <c r="P180" s="32"/>
      <c r="Q180" s="32"/>
      <c r="R180" s="32"/>
      <c r="S180" s="32"/>
    </row>
    <row r="181" spans="2:19" ht="27" customHeight="1">
      <c r="B181" s="218" t="s">
        <v>24</v>
      </c>
      <c r="C181" s="434" t="s">
        <v>68</v>
      </c>
      <c r="D181" s="435"/>
      <c r="E181" s="434" t="s">
        <v>67</v>
      </c>
      <c r="F181" s="464"/>
      <c r="G181" s="219" t="s">
        <v>16</v>
      </c>
      <c r="H181" s="38"/>
      <c r="I181" s="35"/>
      <c r="J181" s="35"/>
      <c r="K181" s="32"/>
      <c r="L181" s="32"/>
      <c r="M181" s="32"/>
      <c r="N181" s="32"/>
      <c r="O181" s="32"/>
      <c r="P181" s="32"/>
      <c r="Q181" s="32"/>
      <c r="R181" s="32"/>
      <c r="S181" s="32"/>
    </row>
    <row r="182" spans="1:19" ht="12.75">
      <c r="A182" s="299">
        <v>401</v>
      </c>
      <c r="B182" s="57" t="s">
        <v>66</v>
      </c>
      <c r="C182" s="431"/>
      <c r="D182" s="432"/>
      <c r="E182" s="404"/>
      <c r="F182" s="405"/>
      <c r="G182" s="119">
        <f>C182*E182</f>
        <v>0</v>
      </c>
      <c r="H182" s="38"/>
      <c r="I182" s="35"/>
      <c r="J182" s="35"/>
      <c r="K182" s="32"/>
      <c r="L182" s="32"/>
      <c r="M182" s="32"/>
      <c r="N182" s="32"/>
      <c r="O182" s="32"/>
      <c r="P182" s="32"/>
      <c r="Q182" s="32"/>
      <c r="R182" s="32"/>
      <c r="S182" s="32"/>
    </row>
    <row r="183" spans="1:19" ht="12.75">
      <c r="A183" s="299">
        <v>402</v>
      </c>
      <c r="B183" s="57" t="s">
        <v>25</v>
      </c>
      <c r="C183" s="431"/>
      <c r="D183" s="432"/>
      <c r="E183" s="404"/>
      <c r="F183" s="405"/>
      <c r="G183" s="119">
        <f>C183*E183</f>
        <v>0</v>
      </c>
      <c r="H183" s="38"/>
      <c r="I183" s="35"/>
      <c r="J183" s="35"/>
      <c r="K183" s="32"/>
      <c r="L183" s="32"/>
      <c r="M183" s="32"/>
      <c r="N183" s="32"/>
      <c r="O183" s="32"/>
      <c r="P183" s="32"/>
      <c r="Q183" s="32"/>
      <c r="R183" s="32"/>
      <c r="S183" s="32"/>
    </row>
    <row r="184" spans="2:19" ht="12" customHeight="1">
      <c r="B184" s="92"/>
      <c r="C184" s="397" t="s">
        <v>30</v>
      </c>
      <c r="D184" s="398"/>
      <c r="E184" s="398"/>
      <c r="F184" s="399"/>
      <c r="G184" s="301">
        <f>SUM(G182:G183)</f>
        <v>0</v>
      </c>
      <c r="H184" s="36"/>
      <c r="I184" s="32"/>
      <c r="J184" s="32"/>
      <c r="K184" s="32"/>
      <c r="L184" s="32"/>
      <c r="M184" s="32"/>
      <c r="N184" s="32"/>
      <c r="O184" s="32"/>
      <c r="P184" s="32"/>
      <c r="Q184" s="32"/>
      <c r="R184" s="32"/>
      <c r="S184" s="32"/>
    </row>
    <row r="185" spans="2:19" ht="12" customHeight="1">
      <c r="B185" s="31"/>
      <c r="C185" s="400"/>
      <c r="D185" s="377"/>
      <c r="E185" s="377"/>
      <c r="F185" s="377"/>
      <c r="G185" s="377"/>
      <c r="H185" s="36"/>
      <c r="I185" s="32"/>
      <c r="J185" s="32"/>
      <c r="K185" s="32"/>
      <c r="L185" s="32"/>
      <c r="M185" s="32"/>
      <c r="N185" s="32"/>
      <c r="O185" s="32"/>
      <c r="P185" s="32"/>
      <c r="Q185" s="32"/>
      <c r="R185" s="32"/>
      <c r="S185" s="32"/>
    </row>
    <row r="186" spans="1:19" ht="12" customHeight="1">
      <c r="A186" s="299">
        <v>403</v>
      </c>
      <c r="B186" s="31"/>
      <c r="C186" s="407" t="s">
        <v>70</v>
      </c>
      <c r="D186" s="377"/>
      <c r="E186" s="378"/>
      <c r="F186" s="61">
        <v>2012</v>
      </c>
      <c r="G186" s="118"/>
      <c r="H186" s="36"/>
      <c r="I186" s="32"/>
      <c r="J186" s="32"/>
      <c r="K186" s="32"/>
      <c r="L186" s="32"/>
      <c r="M186" s="32"/>
      <c r="N186" s="32"/>
      <c r="O186" s="32"/>
      <c r="P186" s="32"/>
      <c r="Q186" s="32"/>
      <c r="R186" s="32"/>
      <c r="S186" s="32"/>
    </row>
    <row r="187" spans="1:19" ht="12" customHeight="1">
      <c r="A187" s="299">
        <v>404</v>
      </c>
      <c r="B187" s="31"/>
      <c r="C187" s="69"/>
      <c r="D187" s="35"/>
      <c r="E187" s="35"/>
      <c r="F187" s="78">
        <v>2013</v>
      </c>
      <c r="G187" s="118"/>
      <c r="H187" s="36"/>
      <c r="I187" s="32"/>
      <c r="J187" s="32"/>
      <c r="K187" s="32"/>
      <c r="L187" s="32"/>
      <c r="M187" s="32"/>
      <c r="N187" s="32"/>
      <c r="O187" s="32"/>
      <c r="P187" s="32"/>
      <c r="Q187" s="32"/>
      <c r="R187" s="32"/>
      <c r="S187" s="32"/>
    </row>
    <row r="188" spans="1:19" ht="12" customHeight="1">
      <c r="A188" s="299">
        <v>405</v>
      </c>
      <c r="B188" s="31"/>
      <c r="C188" s="187"/>
      <c r="D188" s="35"/>
      <c r="E188" s="35"/>
      <c r="F188" s="78">
        <v>2014</v>
      </c>
      <c r="G188" s="118"/>
      <c r="H188" s="36"/>
      <c r="I188" s="32"/>
      <c r="J188" s="32"/>
      <c r="K188" s="32"/>
      <c r="L188" s="32"/>
      <c r="M188" s="32"/>
      <c r="N188" s="32"/>
      <c r="O188" s="32"/>
      <c r="P188" s="32"/>
      <c r="Q188" s="32"/>
      <c r="R188" s="32"/>
      <c r="S188" s="32"/>
    </row>
    <row r="189" spans="1:19" ht="12" customHeight="1">
      <c r="A189" s="299">
        <v>406</v>
      </c>
      <c r="B189" s="31"/>
      <c r="C189" s="60"/>
      <c r="D189" s="397" t="s">
        <v>69</v>
      </c>
      <c r="E189" s="398"/>
      <c r="F189" s="398"/>
      <c r="G189" s="301">
        <f>SUM(G186:G188)</f>
        <v>0</v>
      </c>
      <c r="H189" s="36"/>
      <c r="I189" s="32"/>
      <c r="J189" s="32"/>
      <c r="K189" s="32"/>
      <c r="L189" s="32"/>
      <c r="M189" s="32"/>
      <c r="N189" s="32"/>
      <c r="O189" s="32"/>
      <c r="P189" s="32"/>
      <c r="Q189" s="32"/>
      <c r="R189" s="32"/>
      <c r="S189" s="32"/>
    </row>
    <row r="190" spans="2:19" ht="12" customHeight="1">
      <c r="B190" s="31"/>
      <c r="C190" s="447">
        <f>IF(G184&lt;&gt;G189,"DE TOTALE KOSTEN MOETEN GELIJK ZIJN AAN HET TOTAAL VAN DE TOEGEREKENDE KOSTEN","")</f>
      </c>
      <c r="D190" s="337"/>
      <c r="E190" s="337"/>
      <c r="F190" s="337"/>
      <c r="G190" s="337"/>
      <c r="H190" s="337"/>
      <c r="I190" s="32"/>
      <c r="J190" s="32"/>
      <c r="K190" s="32"/>
      <c r="L190" s="32"/>
      <c r="M190" s="32"/>
      <c r="N190" s="32"/>
      <c r="O190" s="32"/>
      <c r="P190" s="32"/>
      <c r="Q190" s="32"/>
      <c r="R190" s="32"/>
      <c r="S190" s="32"/>
    </row>
    <row r="191" spans="2:19" ht="12" customHeight="1">
      <c r="B191" s="32"/>
      <c r="C191" s="429"/>
      <c r="D191" s="429"/>
      <c r="E191" s="429"/>
      <c r="F191" s="429"/>
      <c r="G191" s="429"/>
      <c r="H191" s="36"/>
      <c r="I191" s="32"/>
      <c r="J191" s="32"/>
      <c r="K191" s="32"/>
      <c r="L191" s="32"/>
      <c r="M191" s="32"/>
      <c r="N191" s="32"/>
      <c r="O191" s="32"/>
      <c r="P191" s="32"/>
      <c r="Q191" s="32"/>
      <c r="R191" s="32"/>
      <c r="S191" s="32"/>
    </row>
    <row r="192" spans="2:19" ht="12" customHeight="1">
      <c r="B192" s="32"/>
      <c r="C192" s="175"/>
      <c r="D192" s="175"/>
      <c r="E192" s="175"/>
      <c r="F192" s="175"/>
      <c r="G192" s="175"/>
      <c r="H192" s="36"/>
      <c r="I192" s="32"/>
      <c r="J192" s="32"/>
      <c r="K192" s="32"/>
      <c r="L192" s="32"/>
      <c r="M192" s="32"/>
      <c r="N192" s="32"/>
      <c r="O192" s="32"/>
      <c r="P192" s="32"/>
      <c r="Q192" s="32"/>
      <c r="R192" s="32"/>
      <c r="S192" s="32"/>
    </row>
    <row r="193" spans="2:19" ht="12" customHeight="1">
      <c r="B193" s="430" t="s">
        <v>131</v>
      </c>
      <c r="C193" s="377"/>
      <c r="D193" s="377"/>
      <c r="E193" s="377"/>
      <c r="F193" s="377"/>
      <c r="G193" s="377"/>
      <c r="H193" s="409"/>
      <c r="I193" s="399"/>
      <c r="J193" s="234"/>
      <c r="K193" s="32"/>
      <c r="L193" s="32"/>
      <c r="M193" s="32"/>
      <c r="N193" s="32"/>
      <c r="O193" s="32"/>
      <c r="P193" s="32"/>
      <c r="Q193" s="32"/>
      <c r="R193" s="32"/>
      <c r="S193" s="32"/>
    </row>
    <row r="194" spans="2:19" ht="39.75" customHeight="1">
      <c r="B194" s="218" t="s">
        <v>24</v>
      </c>
      <c r="C194" s="434" t="s">
        <v>68</v>
      </c>
      <c r="D194" s="435"/>
      <c r="E194" s="434" t="s">
        <v>67</v>
      </c>
      <c r="F194" s="464"/>
      <c r="G194" s="219" t="s">
        <v>16</v>
      </c>
      <c r="H194" s="36"/>
      <c r="I194" s="32"/>
      <c r="J194" s="32"/>
      <c r="K194" s="32"/>
      <c r="L194" s="32"/>
      <c r="M194" s="32"/>
      <c r="N194" s="32"/>
      <c r="O194" s="32"/>
      <c r="P194" s="32"/>
      <c r="Q194" s="32"/>
      <c r="R194" s="32"/>
      <c r="S194" s="32"/>
    </row>
    <row r="195" spans="1:19" ht="12" customHeight="1">
      <c r="A195" s="299">
        <v>407</v>
      </c>
      <c r="B195" s="57" t="s">
        <v>66</v>
      </c>
      <c r="C195" s="431"/>
      <c r="D195" s="432"/>
      <c r="E195" s="404"/>
      <c r="F195" s="433"/>
      <c r="G195" s="119">
        <f>C195*E195</f>
        <v>0</v>
      </c>
      <c r="H195" s="36"/>
      <c r="I195" s="32"/>
      <c r="J195" s="32"/>
      <c r="K195" s="32"/>
      <c r="L195" s="32"/>
      <c r="M195" s="32"/>
      <c r="N195" s="32"/>
      <c r="O195" s="32"/>
      <c r="P195" s="32"/>
      <c r="Q195" s="32"/>
      <c r="R195" s="32"/>
      <c r="S195" s="32"/>
    </row>
    <row r="196" spans="1:19" ht="12" customHeight="1">
      <c r="A196" s="299">
        <v>408</v>
      </c>
      <c r="B196" s="57" t="s">
        <v>25</v>
      </c>
      <c r="C196" s="431"/>
      <c r="D196" s="432"/>
      <c r="E196" s="404"/>
      <c r="F196" s="433"/>
      <c r="G196" s="119">
        <f>C196*E196</f>
        <v>0</v>
      </c>
      <c r="H196" s="36"/>
      <c r="I196" s="32"/>
      <c r="J196" s="32"/>
      <c r="K196" s="32"/>
      <c r="L196" s="32"/>
      <c r="M196" s="32"/>
      <c r="N196" s="32"/>
      <c r="O196" s="32"/>
      <c r="P196" s="32"/>
      <c r="Q196" s="32"/>
      <c r="R196" s="32"/>
      <c r="S196" s="32"/>
    </row>
    <row r="197" spans="1:19" ht="12" customHeight="1">
      <c r="A197" s="299">
        <v>409</v>
      </c>
      <c r="B197" s="92"/>
      <c r="C197" s="397" t="s">
        <v>30</v>
      </c>
      <c r="D197" s="398"/>
      <c r="E197" s="398"/>
      <c r="F197" s="399"/>
      <c r="G197" s="301">
        <f>SUM(G195:G196)</f>
        <v>0</v>
      </c>
      <c r="H197" s="36"/>
      <c r="I197" s="32"/>
      <c r="J197" s="32"/>
      <c r="K197" s="32"/>
      <c r="L197" s="32"/>
      <c r="M197" s="32"/>
      <c r="N197" s="32"/>
      <c r="O197" s="32"/>
      <c r="P197" s="32"/>
      <c r="Q197" s="32"/>
      <c r="R197" s="32"/>
      <c r="S197" s="32"/>
    </row>
    <row r="198" spans="2:19" ht="12" customHeight="1">
      <c r="B198" s="31"/>
      <c r="C198" s="400"/>
      <c r="D198" s="377"/>
      <c r="E198" s="377"/>
      <c r="F198" s="377"/>
      <c r="G198" s="377"/>
      <c r="H198" s="36"/>
      <c r="I198" s="32"/>
      <c r="J198" s="32"/>
      <c r="K198" s="32"/>
      <c r="L198" s="32"/>
      <c r="M198" s="32"/>
      <c r="N198" s="32"/>
      <c r="O198" s="32"/>
      <c r="P198" s="32"/>
      <c r="Q198" s="32"/>
      <c r="R198" s="32"/>
      <c r="S198" s="32"/>
    </row>
    <row r="199" spans="1:19" ht="12" customHeight="1">
      <c r="A199" s="299">
        <v>410</v>
      </c>
      <c r="B199" s="31"/>
      <c r="C199" s="407" t="s">
        <v>70</v>
      </c>
      <c r="D199" s="377"/>
      <c r="E199" s="378"/>
      <c r="F199" s="61">
        <v>2012</v>
      </c>
      <c r="G199" s="118"/>
      <c r="H199" s="36"/>
      <c r="I199" s="32"/>
      <c r="J199" s="32"/>
      <c r="K199" s="32"/>
      <c r="L199" s="32"/>
      <c r="M199" s="32"/>
      <c r="N199" s="32"/>
      <c r="O199" s="32"/>
      <c r="P199" s="32"/>
      <c r="Q199" s="32"/>
      <c r="R199" s="32"/>
      <c r="S199" s="32"/>
    </row>
    <row r="200" spans="1:19" ht="12" customHeight="1">
      <c r="A200" s="299">
        <v>411</v>
      </c>
      <c r="B200" s="31"/>
      <c r="C200" s="69"/>
      <c r="D200" s="35"/>
      <c r="E200" s="35"/>
      <c r="F200" s="78">
        <v>2013</v>
      </c>
      <c r="G200" s="118"/>
      <c r="H200" s="36"/>
      <c r="I200" s="32"/>
      <c r="J200" s="32"/>
      <c r="K200" s="32"/>
      <c r="L200" s="32"/>
      <c r="M200" s="32"/>
      <c r="N200" s="32"/>
      <c r="O200" s="32"/>
      <c r="P200" s="32"/>
      <c r="Q200" s="32"/>
      <c r="R200" s="32"/>
      <c r="S200" s="32"/>
    </row>
    <row r="201" spans="1:19" ht="12" customHeight="1">
      <c r="A201" s="299">
        <v>412</v>
      </c>
      <c r="B201" s="31"/>
      <c r="C201" s="187"/>
      <c r="D201" s="35"/>
      <c r="E201" s="35"/>
      <c r="F201" s="78">
        <v>2014</v>
      </c>
      <c r="G201" s="118"/>
      <c r="H201" s="36"/>
      <c r="I201" s="32"/>
      <c r="J201" s="32"/>
      <c r="K201" s="32"/>
      <c r="L201" s="32"/>
      <c r="M201" s="32"/>
      <c r="N201" s="32"/>
      <c r="O201" s="32"/>
      <c r="P201" s="32"/>
      <c r="Q201" s="32"/>
      <c r="R201" s="32"/>
      <c r="S201" s="32"/>
    </row>
    <row r="202" spans="1:19" ht="12" customHeight="1">
      <c r="A202" s="299">
        <v>413</v>
      </c>
      <c r="B202" s="31"/>
      <c r="C202" s="60"/>
      <c r="D202" s="397" t="s">
        <v>69</v>
      </c>
      <c r="E202" s="398"/>
      <c r="F202" s="398"/>
      <c r="G202" s="301">
        <f>SUM(G199:G201)</f>
        <v>0</v>
      </c>
      <c r="H202" s="36"/>
      <c r="I202" s="32"/>
      <c r="J202" s="32"/>
      <c r="K202" s="32"/>
      <c r="L202" s="32"/>
      <c r="M202" s="32"/>
      <c r="N202" s="32"/>
      <c r="O202" s="32"/>
      <c r="P202" s="32"/>
      <c r="Q202" s="32"/>
      <c r="R202" s="32"/>
      <c r="S202" s="32"/>
    </row>
    <row r="203" spans="2:19" ht="12" customHeight="1">
      <c r="B203" s="32"/>
      <c r="C203" s="447">
        <f>IF(G197&lt;&gt;G202,"DE TOTALE KOSTEN MOETEN GELIJK ZIJN AAN HET TOTAAL VAN DE TOEGEREKENDE KOSTEN","")</f>
      </c>
      <c r="D203" s="337"/>
      <c r="E203" s="337"/>
      <c r="F203" s="337"/>
      <c r="G203" s="337"/>
      <c r="H203" s="337"/>
      <c r="I203" s="32"/>
      <c r="J203" s="32"/>
      <c r="K203" s="32"/>
      <c r="L203" s="32"/>
      <c r="M203" s="32"/>
      <c r="N203" s="32"/>
      <c r="O203" s="32"/>
      <c r="P203" s="32"/>
      <c r="Q203" s="32"/>
      <c r="R203" s="32"/>
      <c r="S203" s="32"/>
    </row>
    <row r="204" spans="2:19" ht="12" customHeight="1">
      <c r="B204" s="127" t="str">
        <f>"NZa-nummer: 300/"&amp;Voorblad!$G$7</f>
        <v>NZa-nummer: 300/</v>
      </c>
      <c r="C204" s="182"/>
      <c r="D204" s="182"/>
      <c r="E204" s="182"/>
      <c r="F204" s="182"/>
      <c r="G204" s="182"/>
      <c r="H204" s="36"/>
      <c r="I204" s="32" t="s">
        <v>117</v>
      </c>
      <c r="J204" s="32"/>
      <c r="K204" s="32"/>
      <c r="L204" s="32"/>
      <c r="M204" s="32"/>
      <c r="N204" s="32"/>
      <c r="O204" s="32"/>
      <c r="P204" s="32"/>
      <c r="Q204" s="32"/>
      <c r="R204" s="32"/>
      <c r="S204" s="32"/>
    </row>
    <row r="205" spans="2:19" ht="12" customHeight="1">
      <c r="B205" s="32"/>
      <c r="C205" s="182"/>
      <c r="D205" s="182"/>
      <c r="E205" s="182"/>
      <c r="F205" s="182"/>
      <c r="G205" s="182"/>
      <c r="H205" s="36"/>
      <c r="I205" s="32"/>
      <c r="J205" s="32"/>
      <c r="K205" s="32"/>
      <c r="L205" s="32"/>
      <c r="M205" s="32"/>
      <c r="N205" s="32"/>
      <c r="O205" s="32"/>
      <c r="P205" s="32"/>
      <c r="Q205" s="32"/>
      <c r="R205" s="32"/>
      <c r="S205" s="32"/>
    </row>
    <row r="206" spans="2:19" ht="12" customHeight="1">
      <c r="B206" s="32"/>
      <c r="C206" s="182"/>
      <c r="D206" s="182"/>
      <c r="E206" s="182"/>
      <c r="F206" s="182"/>
      <c r="G206" s="182"/>
      <c r="H206" s="36"/>
      <c r="I206" s="32"/>
      <c r="J206" s="32"/>
      <c r="K206" s="32"/>
      <c r="L206" s="32"/>
      <c r="M206" s="32"/>
      <c r="N206" s="32"/>
      <c r="O206" s="32"/>
      <c r="P206" s="32"/>
      <c r="Q206" s="32"/>
      <c r="R206" s="32"/>
      <c r="S206" s="32"/>
    </row>
    <row r="207" spans="2:19" ht="12" customHeight="1">
      <c r="B207" s="293" t="s">
        <v>108</v>
      </c>
      <c r="C207" s="294"/>
      <c r="D207" s="285"/>
      <c r="E207" s="35"/>
      <c r="F207" s="35"/>
      <c r="H207" s="36"/>
      <c r="I207" s="32"/>
      <c r="J207" s="32"/>
      <c r="K207" s="32"/>
      <c r="L207" s="32"/>
      <c r="M207" s="32"/>
      <c r="N207" s="32"/>
      <c r="O207" s="32"/>
      <c r="P207" s="32"/>
      <c r="Q207" s="32"/>
      <c r="R207" s="32"/>
      <c r="S207" s="32"/>
    </row>
    <row r="208" ht="12" customHeight="1">
      <c r="H208"/>
    </row>
    <row r="209" spans="2:19" ht="12" customHeight="1">
      <c r="B209" s="32"/>
      <c r="C209" s="175"/>
      <c r="D209" s="175"/>
      <c r="E209" s="175"/>
      <c r="F209" s="175"/>
      <c r="G209" s="175"/>
      <c r="H209" s="36"/>
      <c r="I209" s="32"/>
      <c r="J209" s="32"/>
      <c r="K209" s="32"/>
      <c r="L209" s="32"/>
      <c r="M209" s="32"/>
      <c r="N209" s="32"/>
      <c r="O209" s="32"/>
      <c r="P209" s="32"/>
      <c r="Q209" s="32"/>
      <c r="R209" s="32"/>
      <c r="S209" s="32"/>
    </row>
    <row r="210" spans="2:19" ht="12" customHeight="1">
      <c r="B210" s="384" t="s">
        <v>132</v>
      </c>
      <c r="C210" s="385"/>
      <c r="D210" s="386"/>
      <c r="E210" s="386"/>
      <c r="F210" s="386"/>
      <c r="G210" s="386"/>
      <c r="H210" s="36"/>
      <c r="I210" s="32"/>
      <c r="J210" s="32"/>
      <c r="K210" s="32"/>
      <c r="L210" s="32"/>
      <c r="M210" s="32"/>
      <c r="N210" s="32"/>
      <c r="O210" s="32"/>
      <c r="P210" s="32"/>
      <c r="Q210" s="32"/>
      <c r="R210" s="32"/>
      <c r="S210" s="32"/>
    </row>
    <row r="211" spans="2:19" ht="12" customHeight="1">
      <c r="B211" s="55" t="s">
        <v>24</v>
      </c>
      <c r="C211" s="80" t="s">
        <v>47</v>
      </c>
      <c r="D211" s="410" t="s">
        <v>81</v>
      </c>
      <c r="E211" s="411"/>
      <c r="F211" s="411"/>
      <c r="G211" s="76" t="s">
        <v>16</v>
      </c>
      <c r="H211" s="36"/>
      <c r="I211" s="32"/>
      <c r="J211" s="32"/>
      <c r="K211" s="32"/>
      <c r="L211" s="32"/>
      <c r="M211" s="32"/>
      <c r="N211" s="32"/>
      <c r="O211" s="32"/>
      <c r="P211" s="32"/>
      <c r="Q211" s="32"/>
      <c r="R211" s="32"/>
      <c r="S211" s="32"/>
    </row>
    <row r="212" spans="1:19" ht="12" customHeight="1">
      <c r="A212" s="299">
        <v>414</v>
      </c>
      <c r="B212" s="58" t="s">
        <v>26</v>
      </c>
      <c r="C212" s="90"/>
      <c r="D212" s="389"/>
      <c r="E212" s="390"/>
      <c r="F212" s="390"/>
      <c r="G212" s="70">
        <f>C212*D212</f>
        <v>0</v>
      </c>
      <c r="H212" s="36"/>
      <c r="I212" s="32"/>
      <c r="J212" s="32"/>
      <c r="K212" s="32"/>
      <c r="L212" s="32"/>
      <c r="M212" s="32"/>
      <c r="N212" s="32"/>
      <c r="O212" s="32"/>
      <c r="P212" s="32"/>
      <c r="Q212" s="32"/>
      <c r="R212" s="32"/>
      <c r="S212" s="32"/>
    </row>
    <row r="213" spans="1:19" ht="12" customHeight="1">
      <c r="A213" s="299">
        <v>415</v>
      </c>
      <c r="B213" s="58" t="s">
        <v>27</v>
      </c>
      <c r="C213" s="91"/>
      <c r="D213" s="404"/>
      <c r="E213" s="419"/>
      <c r="F213" s="405"/>
      <c r="G213" s="70">
        <f>C213*D213</f>
        <v>0</v>
      </c>
      <c r="H213" s="36"/>
      <c r="I213" s="32"/>
      <c r="J213" s="32"/>
      <c r="K213" s="32"/>
      <c r="L213" s="32"/>
      <c r="M213" s="32"/>
      <c r="N213" s="32"/>
      <c r="O213" s="32"/>
      <c r="P213" s="32"/>
      <c r="Q213" s="32"/>
      <c r="R213" s="32"/>
      <c r="S213" s="32"/>
    </row>
    <row r="214" spans="1:19" ht="12" customHeight="1">
      <c r="A214" s="299">
        <v>416</v>
      </c>
      <c r="B214" s="92"/>
      <c r="C214" s="397" t="s">
        <v>78</v>
      </c>
      <c r="D214" s="398"/>
      <c r="E214" s="398"/>
      <c r="F214" s="399"/>
      <c r="G214" s="301">
        <f>SUM(G212:G213)</f>
        <v>0</v>
      </c>
      <c r="H214" s="36"/>
      <c r="I214" s="32"/>
      <c r="J214" s="32"/>
      <c r="K214" s="32"/>
      <c r="L214" s="32"/>
      <c r="M214" s="32"/>
      <c r="N214" s="32"/>
      <c r="O214" s="32"/>
      <c r="P214" s="32"/>
      <c r="Q214" s="32"/>
      <c r="R214" s="32"/>
      <c r="S214" s="32"/>
    </row>
    <row r="215" spans="2:19" ht="12" customHeight="1">
      <c r="B215" s="31"/>
      <c r="C215" s="424"/>
      <c r="D215" s="386"/>
      <c r="E215" s="386"/>
      <c r="F215" s="386"/>
      <c r="G215" s="425"/>
      <c r="H215" s="36"/>
      <c r="I215" s="32"/>
      <c r="J215" s="32"/>
      <c r="K215" s="32"/>
      <c r="L215" s="32"/>
      <c r="M215" s="32"/>
      <c r="N215" s="32"/>
      <c r="O215" s="32"/>
      <c r="P215" s="32"/>
      <c r="Q215" s="32"/>
      <c r="R215" s="32"/>
      <c r="S215" s="32"/>
    </row>
    <row r="216" spans="1:19" ht="12" customHeight="1">
      <c r="A216" s="299">
        <v>417</v>
      </c>
      <c r="B216" s="93"/>
      <c r="C216" s="426" t="s">
        <v>79</v>
      </c>
      <c r="D216" s="386"/>
      <c r="E216" s="386"/>
      <c r="F216" s="89">
        <v>2012</v>
      </c>
      <c r="G216" s="118"/>
      <c r="H216" s="36"/>
      <c r="I216" s="32"/>
      <c r="J216" s="32"/>
      <c r="K216" s="32"/>
      <c r="L216" s="32"/>
      <c r="M216" s="32"/>
      <c r="N216" s="32"/>
      <c r="O216" s="32"/>
      <c r="P216" s="32"/>
      <c r="Q216" s="32"/>
      <c r="R216" s="32"/>
      <c r="S216" s="32"/>
    </row>
    <row r="217" spans="1:19" ht="12" customHeight="1">
      <c r="A217" s="299">
        <v>418</v>
      </c>
      <c r="B217" s="93"/>
      <c r="C217" s="79"/>
      <c r="D217" s="62"/>
      <c r="E217" s="62"/>
      <c r="F217" s="78">
        <v>2013</v>
      </c>
      <c r="G217" s="118"/>
      <c r="H217" s="36"/>
      <c r="I217" s="32"/>
      <c r="J217" s="32"/>
      <c r="K217" s="32"/>
      <c r="L217" s="32"/>
      <c r="M217" s="32"/>
      <c r="N217" s="32"/>
      <c r="O217" s="32"/>
      <c r="P217" s="32"/>
      <c r="Q217" s="32"/>
      <c r="R217" s="32"/>
      <c r="S217" s="32"/>
    </row>
    <row r="218" spans="1:19" ht="12" customHeight="1">
      <c r="A218" s="299">
        <v>419</v>
      </c>
      <c r="B218" s="93"/>
      <c r="C218" s="187"/>
      <c r="D218" s="35"/>
      <c r="E218" s="35"/>
      <c r="F218" s="78">
        <v>2014</v>
      </c>
      <c r="G218" s="118"/>
      <c r="H218" s="36"/>
      <c r="I218" s="32"/>
      <c r="J218" s="32"/>
      <c r="K218" s="32"/>
      <c r="L218" s="32"/>
      <c r="M218" s="32"/>
      <c r="N218" s="32"/>
      <c r="O218" s="32"/>
      <c r="P218" s="32"/>
      <c r="Q218" s="32"/>
      <c r="R218" s="32"/>
      <c r="S218" s="32"/>
    </row>
    <row r="219" spans="1:19" ht="12" customHeight="1">
      <c r="A219" s="299">
        <v>420</v>
      </c>
      <c r="B219" s="31"/>
      <c r="C219" s="60"/>
      <c r="D219" s="397" t="s">
        <v>78</v>
      </c>
      <c r="E219" s="398"/>
      <c r="F219" s="398"/>
      <c r="G219" s="301">
        <f>SUM(G216:G218)</f>
        <v>0</v>
      </c>
      <c r="H219" s="36"/>
      <c r="I219" s="32"/>
      <c r="J219" s="32"/>
      <c r="K219" s="32"/>
      <c r="L219" s="32"/>
      <c r="M219" s="32"/>
      <c r="N219" s="32"/>
      <c r="O219" s="32"/>
      <c r="P219" s="32"/>
      <c r="Q219" s="32"/>
      <c r="R219" s="32"/>
      <c r="S219" s="32"/>
    </row>
    <row r="220" spans="2:19" ht="12" customHeight="1">
      <c r="B220" s="31"/>
      <c r="C220" s="383">
        <f>IF(G214&lt;&gt;G219,"DE TOTALE KOSTEN MOETEN GELIJK ZIJN AAN HET TOTAAL VAN DE TOEGEREKENDE KOSTEN","")</f>
      </c>
      <c r="D220" s="337"/>
      <c r="E220" s="337"/>
      <c r="F220" s="337"/>
      <c r="G220" s="337"/>
      <c r="H220" s="337"/>
      <c r="I220" s="32"/>
      <c r="J220" s="32"/>
      <c r="K220" s="32"/>
      <c r="L220" s="32"/>
      <c r="M220" s="32"/>
      <c r="N220" s="32"/>
      <c r="O220" s="32"/>
      <c r="P220" s="32"/>
      <c r="Q220" s="32"/>
      <c r="R220" s="32"/>
      <c r="S220" s="32"/>
    </row>
    <row r="221" spans="2:19" ht="12" customHeight="1">
      <c r="B221" s="31"/>
      <c r="C221" s="60"/>
      <c r="D221" s="35"/>
      <c r="E221" s="35"/>
      <c r="F221" s="35"/>
      <c r="G221" s="167"/>
      <c r="H221" s="36"/>
      <c r="I221" s="32"/>
      <c r="J221" s="32"/>
      <c r="K221" s="32"/>
      <c r="L221" s="32"/>
      <c r="M221" s="32"/>
      <c r="N221" s="32"/>
      <c r="O221" s="32"/>
      <c r="P221" s="32"/>
      <c r="Q221" s="32"/>
      <c r="R221" s="32"/>
      <c r="S221" s="32"/>
    </row>
    <row r="222" spans="2:19" ht="12" customHeight="1">
      <c r="B222" s="31"/>
      <c r="C222" s="60"/>
      <c r="D222" s="35"/>
      <c r="E222" s="35"/>
      <c r="F222" s="35"/>
      <c r="G222" s="167"/>
      <c r="H222" s="36"/>
      <c r="I222" s="32"/>
      <c r="J222" s="32"/>
      <c r="K222" s="32"/>
      <c r="L222" s="32"/>
      <c r="M222" s="32"/>
      <c r="N222" s="32"/>
      <c r="O222" s="32"/>
      <c r="P222" s="32"/>
      <c r="Q222" s="32"/>
      <c r="R222" s="32"/>
      <c r="S222" s="32"/>
    </row>
    <row r="223" spans="2:19" ht="12" customHeight="1">
      <c r="B223" s="408" t="s">
        <v>133</v>
      </c>
      <c r="C223" s="437"/>
      <c r="D223" s="377"/>
      <c r="E223" s="377"/>
      <c r="F223" s="377"/>
      <c r="G223" s="378"/>
      <c r="H223" s="36"/>
      <c r="I223" s="32"/>
      <c r="J223" s="32"/>
      <c r="K223" s="32"/>
      <c r="L223" s="32"/>
      <c r="M223" s="32"/>
      <c r="N223" s="32"/>
      <c r="O223" s="32"/>
      <c r="P223" s="32"/>
      <c r="Q223" s="32"/>
      <c r="R223" s="32"/>
      <c r="S223" s="32"/>
    </row>
    <row r="224" spans="2:19" ht="12" customHeight="1">
      <c r="B224" s="55" t="s">
        <v>24</v>
      </c>
      <c r="C224" s="80" t="s">
        <v>47</v>
      </c>
      <c r="D224" s="410" t="s">
        <v>81</v>
      </c>
      <c r="E224" s="411"/>
      <c r="F224" s="411"/>
      <c r="G224" s="76" t="s">
        <v>16</v>
      </c>
      <c r="H224" s="36"/>
      <c r="I224" s="32"/>
      <c r="J224" s="32"/>
      <c r="K224" s="32"/>
      <c r="L224" s="32"/>
      <c r="M224" s="32"/>
      <c r="N224" s="32"/>
      <c r="O224" s="32"/>
      <c r="P224" s="32"/>
      <c r="Q224" s="32"/>
      <c r="R224" s="32"/>
      <c r="S224" s="32"/>
    </row>
    <row r="225" spans="1:19" ht="12" customHeight="1">
      <c r="A225" s="299">
        <v>421</v>
      </c>
      <c r="B225" s="58" t="s">
        <v>26</v>
      </c>
      <c r="C225" s="90"/>
      <c r="D225" s="389"/>
      <c r="E225" s="390"/>
      <c r="F225" s="390"/>
      <c r="G225" s="70">
        <f>C225*D225</f>
        <v>0</v>
      </c>
      <c r="H225" s="36"/>
      <c r="I225" s="32"/>
      <c r="J225" s="32"/>
      <c r="K225" s="32"/>
      <c r="L225" s="32"/>
      <c r="M225" s="32"/>
      <c r="N225" s="32"/>
      <c r="O225" s="32"/>
      <c r="P225" s="32"/>
      <c r="Q225" s="32"/>
      <c r="R225" s="32"/>
      <c r="S225" s="32"/>
    </row>
    <row r="226" spans="1:19" ht="12" customHeight="1">
      <c r="A226" s="299">
        <v>422</v>
      </c>
      <c r="B226" s="58" t="s">
        <v>27</v>
      </c>
      <c r="C226" s="91"/>
      <c r="D226" s="404"/>
      <c r="E226" s="419"/>
      <c r="F226" s="405"/>
      <c r="G226" s="70">
        <f>C226*D226</f>
        <v>0</v>
      </c>
      <c r="H226" s="36"/>
      <c r="I226" s="32"/>
      <c r="J226" s="32"/>
      <c r="K226" s="32"/>
      <c r="L226" s="32"/>
      <c r="M226" s="32"/>
      <c r="N226" s="32"/>
      <c r="O226" s="32"/>
      <c r="P226" s="32"/>
      <c r="Q226" s="32"/>
      <c r="R226" s="32"/>
      <c r="S226" s="32"/>
    </row>
    <row r="227" spans="1:19" ht="12" customHeight="1">
      <c r="A227" s="299">
        <v>423</v>
      </c>
      <c r="B227" s="92"/>
      <c r="C227" s="397" t="s">
        <v>78</v>
      </c>
      <c r="D227" s="398"/>
      <c r="E227" s="398"/>
      <c r="F227" s="399"/>
      <c r="G227" s="301">
        <f>SUM(G225:G226)</f>
        <v>0</v>
      </c>
      <c r="H227" s="36"/>
      <c r="I227" s="32"/>
      <c r="J227" s="32"/>
      <c r="K227" s="32"/>
      <c r="L227" s="32"/>
      <c r="M227" s="32"/>
      <c r="N227" s="32"/>
      <c r="O227" s="32"/>
      <c r="P227" s="32"/>
      <c r="Q227" s="32"/>
      <c r="R227" s="32"/>
      <c r="S227" s="32"/>
    </row>
    <row r="228" spans="2:19" ht="12" customHeight="1">
      <c r="B228" s="31"/>
      <c r="C228" s="424"/>
      <c r="D228" s="386"/>
      <c r="E228" s="386"/>
      <c r="F228" s="386"/>
      <c r="G228" s="425"/>
      <c r="H228" s="36"/>
      <c r="I228" s="32"/>
      <c r="J228" s="32"/>
      <c r="K228" s="32"/>
      <c r="L228" s="32"/>
      <c r="M228" s="32"/>
      <c r="N228" s="32"/>
      <c r="O228" s="32"/>
      <c r="P228" s="32"/>
      <c r="Q228" s="32"/>
      <c r="R228" s="32"/>
      <c r="S228" s="32"/>
    </row>
    <row r="229" spans="1:19" ht="12" customHeight="1">
      <c r="A229" s="299">
        <v>424</v>
      </c>
      <c r="B229" s="93"/>
      <c r="C229" s="426" t="s">
        <v>79</v>
      </c>
      <c r="D229" s="386"/>
      <c r="E229" s="386"/>
      <c r="F229" s="89">
        <v>2012</v>
      </c>
      <c r="G229" s="118"/>
      <c r="H229" s="36"/>
      <c r="I229" s="32"/>
      <c r="J229" s="32"/>
      <c r="K229" s="32"/>
      <c r="L229" s="32"/>
      <c r="M229" s="32"/>
      <c r="N229" s="32"/>
      <c r="O229" s="32"/>
      <c r="P229" s="32"/>
      <c r="Q229" s="32"/>
      <c r="R229" s="32"/>
      <c r="S229" s="32"/>
    </row>
    <row r="230" spans="1:19" ht="12" customHeight="1">
      <c r="A230" s="299">
        <v>425</v>
      </c>
      <c r="B230" s="93"/>
      <c r="C230" s="79"/>
      <c r="D230" s="62"/>
      <c r="E230" s="62"/>
      <c r="F230" s="78">
        <v>2013</v>
      </c>
      <c r="G230" s="118"/>
      <c r="H230" s="36"/>
      <c r="I230" s="32"/>
      <c r="J230" s="32"/>
      <c r="K230" s="32"/>
      <c r="L230" s="32"/>
      <c r="M230" s="32"/>
      <c r="N230" s="32"/>
      <c r="O230" s="32"/>
      <c r="P230" s="32"/>
      <c r="Q230" s="32"/>
      <c r="R230" s="32"/>
      <c r="S230" s="32"/>
    </row>
    <row r="231" spans="1:19" ht="12" customHeight="1">
      <c r="A231" s="299">
        <v>426</v>
      </c>
      <c r="B231" s="93"/>
      <c r="C231" s="187"/>
      <c r="D231" s="35"/>
      <c r="E231" s="35"/>
      <c r="F231" s="78">
        <v>2014</v>
      </c>
      <c r="G231" s="118"/>
      <c r="H231" s="36"/>
      <c r="I231" s="32"/>
      <c r="J231" s="32"/>
      <c r="K231" s="32"/>
      <c r="L231" s="32"/>
      <c r="M231" s="32"/>
      <c r="N231" s="32"/>
      <c r="O231" s="32"/>
      <c r="P231" s="32"/>
      <c r="Q231" s="32"/>
      <c r="R231" s="32"/>
      <c r="S231" s="32"/>
    </row>
    <row r="232" spans="1:19" ht="12" customHeight="1">
      <c r="A232" s="299">
        <v>427</v>
      </c>
      <c r="B232" s="31"/>
      <c r="C232" s="60"/>
      <c r="D232" s="397" t="s">
        <v>78</v>
      </c>
      <c r="E232" s="398"/>
      <c r="F232" s="398"/>
      <c r="G232" s="301">
        <f>SUM(G229:G231)</f>
        <v>0</v>
      </c>
      <c r="H232" s="36"/>
      <c r="I232" s="32"/>
      <c r="J232" s="32"/>
      <c r="K232" s="32"/>
      <c r="L232" s="32"/>
      <c r="M232" s="32"/>
      <c r="N232" s="32"/>
      <c r="O232" s="32"/>
      <c r="P232" s="32"/>
      <c r="Q232" s="32"/>
      <c r="R232" s="32"/>
      <c r="S232" s="32"/>
    </row>
    <row r="233" spans="2:19" ht="12" customHeight="1">
      <c r="B233" s="32"/>
      <c r="C233" s="383">
        <f>IF(G227&lt;&gt;G232,"DE TOTALE KOSTEN MOETEN GELIJK ZIJN AAN HET TOTAAL VAN DE TOEGEREKENDE KOSTEN","")</f>
      </c>
      <c r="D233" s="337"/>
      <c r="E233" s="337"/>
      <c r="F233" s="337"/>
      <c r="G233" s="337"/>
      <c r="H233" s="337"/>
      <c r="I233" s="32"/>
      <c r="J233" s="32"/>
      <c r="K233" s="32"/>
      <c r="L233" s="32"/>
      <c r="M233" s="32"/>
      <c r="N233" s="32"/>
      <c r="O233" s="32"/>
      <c r="P233" s="32"/>
      <c r="Q233" s="32"/>
      <c r="R233" s="32"/>
      <c r="S233" s="32"/>
    </row>
    <row r="234" spans="2:19" ht="12" customHeight="1">
      <c r="B234" s="127" t="str">
        <f>"NZa-nummer: 300/"&amp;Voorblad!$G$7</f>
        <v>NZa-nummer: 300/</v>
      </c>
      <c r="C234" s="184"/>
      <c r="D234" s="217"/>
      <c r="E234" s="217"/>
      <c r="F234" s="217"/>
      <c r="G234" s="217"/>
      <c r="H234" s="36"/>
      <c r="I234" s="32" t="s">
        <v>115</v>
      </c>
      <c r="J234" s="32"/>
      <c r="K234" s="32"/>
      <c r="L234" s="32"/>
      <c r="M234" s="32"/>
      <c r="N234" s="32"/>
      <c r="O234" s="32"/>
      <c r="P234" s="32"/>
      <c r="Q234" s="32"/>
      <c r="R234" s="32"/>
      <c r="S234" s="32"/>
    </row>
    <row r="235" spans="2:19" ht="12" customHeight="1">
      <c r="B235" s="32"/>
      <c r="C235" s="184"/>
      <c r="D235" s="217"/>
      <c r="E235" s="217"/>
      <c r="F235" s="217"/>
      <c r="G235" s="217"/>
      <c r="H235" s="36"/>
      <c r="I235" s="32"/>
      <c r="J235" s="32"/>
      <c r="K235" s="32"/>
      <c r="L235" s="32"/>
      <c r="M235" s="32"/>
      <c r="N235" s="32"/>
      <c r="O235" s="32"/>
      <c r="P235" s="32"/>
      <c r="Q235" s="32"/>
      <c r="R235" s="32"/>
      <c r="S235" s="32"/>
    </row>
    <row r="236" spans="2:19" ht="12" customHeight="1">
      <c r="B236" s="32"/>
      <c r="C236" s="184"/>
      <c r="D236" s="217"/>
      <c r="E236" s="217"/>
      <c r="F236" s="217"/>
      <c r="G236" s="217"/>
      <c r="H236" s="36"/>
      <c r="I236" s="32"/>
      <c r="J236" s="32"/>
      <c r="K236" s="32"/>
      <c r="L236" s="32"/>
      <c r="M236" s="32"/>
      <c r="N236" s="32"/>
      <c r="O236" s="32"/>
      <c r="P236" s="32"/>
      <c r="Q236" s="32"/>
      <c r="R236" s="32"/>
      <c r="S236" s="32"/>
    </row>
    <row r="237" spans="2:19" ht="12" customHeight="1">
      <c r="B237" s="290" t="s">
        <v>89</v>
      </c>
      <c r="C237" s="291"/>
      <c r="D237" s="291"/>
      <c r="E237" s="291"/>
      <c r="F237" s="292"/>
      <c r="H237" s="36"/>
      <c r="I237" s="32"/>
      <c r="J237" s="32"/>
      <c r="K237" s="32"/>
      <c r="L237" s="32"/>
      <c r="M237" s="32"/>
      <c r="N237" s="32"/>
      <c r="O237" s="32"/>
      <c r="P237" s="32"/>
      <c r="Q237" s="32"/>
      <c r="R237" s="32"/>
      <c r="S237" s="32"/>
    </row>
    <row r="238" spans="2:19" ht="12" customHeight="1">
      <c r="B238" s="32"/>
      <c r="C238" s="184"/>
      <c r="D238" s="217"/>
      <c r="E238" s="217"/>
      <c r="F238" s="217"/>
      <c r="G238" s="217"/>
      <c r="H238" s="36"/>
      <c r="I238" s="32"/>
      <c r="J238" s="32"/>
      <c r="K238" s="32"/>
      <c r="L238" s="32"/>
      <c r="M238" s="32"/>
      <c r="N238" s="32"/>
      <c r="O238" s="32"/>
      <c r="P238" s="32"/>
      <c r="Q238" s="32"/>
      <c r="R238" s="32"/>
      <c r="S238" s="32"/>
    </row>
    <row r="239" spans="2:19" ht="12.75" customHeight="1">
      <c r="B239" s="51"/>
      <c r="C239" s="33"/>
      <c r="D239" s="35"/>
      <c r="E239" s="35"/>
      <c r="F239" s="35"/>
      <c r="G239" s="38"/>
      <c r="H239" s="38"/>
      <c r="I239" s="38"/>
      <c r="J239" s="38"/>
      <c r="K239" s="32"/>
      <c r="L239" s="32"/>
      <c r="M239" s="32"/>
      <c r="N239" s="32"/>
      <c r="O239" s="32"/>
      <c r="P239" s="32"/>
      <c r="Q239" s="32"/>
      <c r="R239" s="32"/>
      <c r="S239" s="32"/>
    </row>
    <row r="240" spans="2:19" ht="12.75">
      <c r="B240" s="420" t="s">
        <v>120</v>
      </c>
      <c r="C240" s="409"/>
      <c r="D240" s="409"/>
      <c r="E240" s="409"/>
      <c r="F240" s="399"/>
      <c r="G240" s="38"/>
      <c r="H240" s="38"/>
      <c r="I240" s="38"/>
      <c r="J240" s="38"/>
      <c r="K240" s="32"/>
      <c r="L240" s="32"/>
      <c r="M240" s="32"/>
      <c r="N240" s="32"/>
      <c r="O240" s="32"/>
      <c r="P240" s="32"/>
      <c r="Q240" s="32"/>
      <c r="R240" s="32"/>
      <c r="S240" s="32"/>
    </row>
    <row r="241" spans="2:19" ht="12.75">
      <c r="B241" s="101"/>
      <c r="C241" s="176"/>
      <c r="D241" s="176"/>
      <c r="E241" s="176"/>
      <c r="F241" s="176"/>
      <c r="G241" s="38"/>
      <c r="H241" s="231"/>
      <c r="I241" s="229"/>
      <c r="J241" s="229"/>
      <c r="K241" s="32"/>
      <c r="L241" s="32"/>
      <c r="M241" s="32"/>
      <c r="N241" s="224"/>
      <c r="O241" s="32"/>
      <c r="P241" s="224"/>
      <c r="Q241" s="32"/>
      <c r="R241" s="32"/>
      <c r="S241" s="32"/>
    </row>
    <row r="242" spans="1:19" ht="12.75" customHeight="1">
      <c r="A242" s="299">
        <v>428</v>
      </c>
      <c r="B242" s="418" t="s">
        <v>84</v>
      </c>
      <c r="C242" s="313"/>
      <c r="D242" s="313"/>
      <c r="E242" s="313"/>
      <c r="F242" s="313"/>
      <c r="G242" s="263">
        <f>G9</f>
        <v>0</v>
      </c>
      <c r="H242" s="229"/>
      <c r="I242" s="229"/>
      <c r="J242" s="229"/>
      <c r="K242" s="220"/>
      <c r="L242" s="220"/>
      <c r="M242" s="220"/>
      <c r="N242" s="220"/>
      <c r="O242" s="220"/>
      <c r="P242" s="220"/>
      <c r="Q242" s="32"/>
      <c r="R242" s="32"/>
      <c r="S242" s="32"/>
    </row>
    <row r="243" spans="1:19" ht="12.75" customHeight="1">
      <c r="A243" s="299">
        <v>429</v>
      </c>
      <c r="B243" s="421" t="s">
        <v>85</v>
      </c>
      <c r="C243" s="422"/>
      <c r="D243" s="422"/>
      <c r="E243" s="422"/>
      <c r="F243" s="423"/>
      <c r="G243" s="263">
        <f>G10</f>
        <v>0</v>
      </c>
      <c r="H243" s="262"/>
      <c r="I243" s="228"/>
      <c r="J243" s="228"/>
      <c r="L243" s="220"/>
      <c r="M243" s="32"/>
      <c r="N243" s="32"/>
      <c r="O243" s="32"/>
      <c r="P243" s="32"/>
      <c r="Q243" s="32"/>
      <c r="R243" s="32"/>
      <c r="S243" s="32"/>
    </row>
    <row r="244" spans="2:19" ht="12.75">
      <c r="B244" s="103"/>
      <c r="C244" s="168"/>
      <c r="D244" s="168"/>
      <c r="E244" s="169"/>
      <c r="F244" s="168"/>
      <c r="G244" s="104"/>
      <c r="H244" s="83"/>
      <c r="I244" s="83"/>
      <c r="J244" s="83"/>
      <c r="L244" s="220"/>
      <c r="M244" s="32"/>
      <c r="N244" s="32"/>
      <c r="O244" s="32"/>
      <c r="P244" s="32"/>
      <c r="Q244" s="32"/>
      <c r="R244" s="32"/>
      <c r="S244" s="32"/>
    </row>
    <row r="245" spans="2:19" ht="12.75" customHeight="1">
      <c r="B245" s="103"/>
      <c r="C245" s="168"/>
      <c r="D245" s="168"/>
      <c r="E245" s="414" t="s">
        <v>50</v>
      </c>
      <c r="F245" s="415"/>
      <c r="G245" s="416"/>
      <c r="H245" s="77"/>
      <c r="I245" s="77"/>
      <c r="J245" s="77"/>
      <c r="K245" s="32"/>
      <c r="L245" s="32"/>
      <c r="M245" s="32"/>
      <c r="N245" s="32"/>
      <c r="O245" s="32"/>
      <c r="P245" s="32"/>
      <c r="Q245" s="32"/>
      <c r="R245" s="32"/>
      <c r="S245" s="32"/>
    </row>
    <row r="246" spans="2:19" s="44" customFormat="1" ht="33.75" customHeight="1">
      <c r="B246" s="391" t="s">
        <v>103</v>
      </c>
      <c r="C246" s="392"/>
      <c r="D246" s="393"/>
      <c r="E246" s="110">
        <v>2012</v>
      </c>
      <c r="F246" s="111">
        <v>2013</v>
      </c>
      <c r="G246" s="145">
        <v>2014</v>
      </c>
      <c r="H246" s="272" t="s">
        <v>76</v>
      </c>
      <c r="I246" s="191"/>
      <c r="J246" s="191"/>
      <c r="K246" s="45"/>
      <c r="L246" s="45"/>
      <c r="M246" s="45"/>
      <c r="N246" s="45"/>
      <c r="O246" s="45"/>
      <c r="P246" s="45"/>
      <c r="Q246" s="45"/>
      <c r="R246" s="45"/>
      <c r="S246" s="45"/>
    </row>
    <row r="247" spans="1:19" s="44" customFormat="1" ht="12.75" customHeight="1">
      <c r="A247" s="299">
        <v>430</v>
      </c>
      <c r="B247" s="394"/>
      <c r="C247" s="395"/>
      <c r="D247" s="396"/>
      <c r="E247" s="296">
        <f>+G15</f>
        <v>0</v>
      </c>
      <c r="F247" s="296">
        <f>+H15</f>
        <v>0</v>
      </c>
      <c r="G247" s="296">
        <f>+I15</f>
        <v>0</v>
      </c>
      <c r="H247" s="301">
        <f>SUM(E247:G247)</f>
        <v>0</v>
      </c>
      <c r="I247" s="192"/>
      <c r="J247" s="192"/>
      <c r="K247" s="45"/>
      <c r="L247" s="45"/>
      <c r="M247" s="45"/>
      <c r="N247" s="45"/>
      <c r="O247" s="45"/>
      <c r="P247" s="45"/>
      <c r="Q247" s="45"/>
      <c r="R247" s="45"/>
      <c r="S247" s="45"/>
    </row>
    <row r="248" spans="2:19" ht="12.75">
      <c r="B248" s="103"/>
      <c r="C248" s="168"/>
      <c r="D248" s="168"/>
      <c r="E248" s="387"/>
      <c r="F248" s="388"/>
      <c r="G248" s="388"/>
      <c r="H248" s="388"/>
      <c r="I248" s="171"/>
      <c r="J248" s="171"/>
      <c r="K248" s="32"/>
      <c r="L248" s="32"/>
      <c r="M248" s="32">
        <f>+E247*(40178-K242)</f>
        <v>0</v>
      </c>
      <c r="N248" s="168">
        <f>$F$247*(O242-P242)</f>
        <v>0</v>
      </c>
      <c r="O248" s="32"/>
      <c r="P248" s="32"/>
      <c r="Q248" s="32"/>
      <c r="R248" s="32"/>
      <c r="S248" s="32"/>
    </row>
    <row r="249" spans="2:19" ht="12.75">
      <c r="B249" s="103"/>
      <c r="C249" s="168"/>
      <c r="D249" s="168"/>
      <c r="E249" s="387"/>
      <c r="F249" s="388"/>
      <c r="G249" s="388"/>
      <c r="H249" s="388"/>
      <c r="I249" s="171"/>
      <c r="J249" s="171"/>
      <c r="K249" s="32"/>
      <c r="L249" s="32"/>
      <c r="M249" s="32"/>
      <c r="N249" s="168"/>
      <c r="O249" s="32"/>
      <c r="P249" s="32"/>
      <c r="Q249" s="32"/>
      <c r="R249" s="32"/>
      <c r="S249" s="32"/>
    </row>
    <row r="250" spans="2:19" ht="12.75">
      <c r="B250" s="103"/>
      <c r="C250" s="168"/>
      <c r="D250" s="168"/>
      <c r="E250" s="387"/>
      <c r="F250" s="388"/>
      <c r="G250" s="388"/>
      <c r="H250" s="388"/>
      <c r="I250" s="171"/>
      <c r="J250" s="171"/>
      <c r="K250" s="32"/>
      <c r="L250" s="32"/>
      <c r="M250" s="32"/>
      <c r="N250" s="168"/>
      <c r="O250" s="32"/>
      <c r="P250" s="32"/>
      <c r="Q250" s="32"/>
      <c r="R250" s="32"/>
      <c r="S250" s="32"/>
    </row>
    <row r="251" spans="2:19" ht="12.75">
      <c r="B251" s="101"/>
      <c r="C251" s="176"/>
      <c r="D251" s="176"/>
      <c r="E251" s="417" t="s">
        <v>50</v>
      </c>
      <c r="F251" s="409"/>
      <c r="G251" s="399"/>
      <c r="H251" s="35"/>
      <c r="I251" s="35"/>
      <c r="J251" s="35"/>
      <c r="K251" s="32"/>
      <c r="L251" s="32"/>
      <c r="M251" s="32"/>
      <c r="N251" s="32"/>
      <c r="O251" s="32"/>
      <c r="P251" s="32"/>
      <c r="Q251" s="32"/>
      <c r="R251" s="32"/>
      <c r="S251" s="32"/>
    </row>
    <row r="252" spans="2:19" ht="12.75">
      <c r="B252" s="420" t="s">
        <v>119</v>
      </c>
      <c r="C252" s="377"/>
      <c r="D252" s="378"/>
      <c r="E252" s="102">
        <v>2012</v>
      </c>
      <c r="F252" s="64">
        <v>2013</v>
      </c>
      <c r="G252" s="81">
        <v>2014</v>
      </c>
      <c r="H252" s="272" t="s">
        <v>76</v>
      </c>
      <c r="I252" s="99"/>
      <c r="J252" s="99"/>
      <c r="K252" s="32"/>
      <c r="L252" s="32"/>
      <c r="M252" s="32"/>
      <c r="N252" s="32"/>
      <c r="O252" s="32"/>
      <c r="P252" s="32"/>
      <c r="Q252" s="32"/>
      <c r="R252" s="32"/>
      <c r="S252" s="32"/>
    </row>
    <row r="253" spans="1:19" ht="12.75">
      <c r="A253" s="299">
        <v>431</v>
      </c>
      <c r="B253" s="412" t="s">
        <v>2</v>
      </c>
      <c r="C253" s="377"/>
      <c r="D253" s="378"/>
      <c r="E253" s="120"/>
      <c r="F253" s="120"/>
      <c r="G253" s="273"/>
      <c r="H253" s="301">
        <f>SUM(E253:G253)</f>
        <v>0</v>
      </c>
      <c r="I253" s="194"/>
      <c r="J253" s="194"/>
      <c r="K253" s="32"/>
      <c r="L253" s="32"/>
      <c r="M253" s="32"/>
      <c r="N253" s="32"/>
      <c r="O253" s="32"/>
      <c r="P253" s="32"/>
      <c r="Q253" s="32"/>
      <c r="R253" s="32"/>
      <c r="S253" s="32"/>
    </row>
    <row r="254" spans="2:19" ht="12.75">
      <c r="B254" s="101"/>
      <c r="C254" s="35"/>
      <c r="D254" s="387">
        <f>IF(AND($E$247&gt;=0,$E$253&lt;=$E$247*365),0,"het aantal opgegeven dagen 2012 wijkt af van het aantal bedden")</f>
        <v>0</v>
      </c>
      <c r="E254" s="337"/>
      <c r="F254" s="337"/>
      <c r="G254" s="337"/>
      <c r="H254" s="337"/>
      <c r="I254" s="100"/>
      <c r="J254" s="100"/>
      <c r="K254" s="32"/>
      <c r="L254" s="32"/>
      <c r="M254" s="32"/>
      <c r="N254" s="32"/>
      <c r="O254" s="32"/>
      <c r="P254" s="32"/>
      <c r="Q254" s="32"/>
      <c r="R254" s="32"/>
      <c r="S254" s="32"/>
    </row>
    <row r="255" spans="2:19" ht="12.75">
      <c r="B255" s="261"/>
      <c r="C255" s="261"/>
      <c r="D255" s="387">
        <f>IF(AND($F$247&gt;=0,$F$253&lt;=$F$247*365),0,"het aantal opgegeven dagen 2013 wijkt af van het aantal bedden")</f>
        <v>0</v>
      </c>
      <c r="E255" s="337"/>
      <c r="F255" s="337"/>
      <c r="G255" s="337"/>
      <c r="H255" s="337"/>
      <c r="I255" s="223"/>
      <c r="J255" s="223"/>
      <c r="K255" s="223"/>
      <c r="L255" s="223"/>
      <c r="M255" s="223"/>
      <c r="N255" s="223"/>
      <c r="O255" s="223"/>
      <c r="P255" s="223"/>
      <c r="Q255" s="223"/>
      <c r="R255" s="223"/>
      <c r="S255" s="223"/>
    </row>
    <row r="256" spans="2:19" ht="12.75">
      <c r="B256" s="31"/>
      <c r="C256" s="33"/>
      <c r="D256" s="387">
        <f>IF(AND($G$247&gt;=0,$G$253&lt;=$G$247*365),0,"het aantal opgegeven dagen 2014 wijkt af van het aantal bedden")</f>
        <v>0</v>
      </c>
      <c r="E256" s="337"/>
      <c r="F256" s="337"/>
      <c r="G256" s="337"/>
      <c r="H256" s="337"/>
      <c r="I256" s="34"/>
      <c r="J256" s="34"/>
      <c r="K256" s="32"/>
      <c r="L256" s="32"/>
      <c r="M256" s="32"/>
      <c r="N256" s="32"/>
      <c r="O256" s="32"/>
      <c r="P256" s="32"/>
      <c r="Q256" s="32"/>
      <c r="R256" s="32"/>
      <c r="S256" s="32"/>
    </row>
    <row r="257" spans="2:19" ht="12.75">
      <c r="B257" s="420" t="s">
        <v>121</v>
      </c>
      <c r="C257" s="462"/>
      <c r="D257" s="462"/>
      <c r="E257" s="462"/>
      <c r="F257" s="463"/>
      <c r="G257" s="38"/>
      <c r="H257" s="38"/>
      <c r="I257" s="38"/>
      <c r="J257" s="38"/>
      <c r="K257" s="32"/>
      <c r="L257" s="32"/>
      <c r="M257" s="32"/>
      <c r="N257" s="32"/>
      <c r="O257" s="32"/>
      <c r="P257" s="32"/>
      <c r="Q257" s="32"/>
      <c r="R257" s="32"/>
      <c r="S257" s="32"/>
    </row>
    <row r="258" spans="2:19" ht="12.75">
      <c r="B258" s="101"/>
      <c r="C258" s="176"/>
      <c r="D258" s="176"/>
      <c r="E258" s="176"/>
      <c r="F258" s="176"/>
      <c r="G258" s="38"/>
      <c r="H258" s="38"/>
      <c r="I258" s="38"/>
      <c r="J258" s="38"/>
      <c r="K258" s="32"/>
      <c r="L258" s="32"/>
      <c r="M258" s="32"/>
      <c r="N258" s="32"/>
      <c r="O258" s="32"/>
      <c r="P258" s="32"/>
      <c r="Q258" s="32"/>
      <c r="R258" s="32"/>
      <c r="S258" s="32"/>
    </row>
    <row r="259" spans="1:19" ht="12.75">
      <c r="A259" s="299">
        <v>432</v>
      </c>
      <c r="B259" s="418" t="s">
        <v>84</v>
      </c>
      <c r="C259" s="313"/>
      <c r="D259" s="313"/>
      <c r="E259" s="313"/>
      <c r="F259" s="313"/>
      <c r="G259" s="65"/>
      <c r="H259" s="38"/>
      <c r="I259" s="38"/>
      <c r="J259" s="38"/>
      <c r="K259" s="32"/>
      <c r="L259" s="32"/>
      <c r="M259" s="32"/>
      <c r="N259" s="32"/>
      <c r="O259" s="32"/>
      <c r="P259" s="32"/>
      <c r="Q259" s="32"/>
      <c r="R259" s="32"/>
      <c r="S259" s="32"/>
    </row>
    <row r="260" spans="1:19" ht="12.75">
      <c r="A260" s="299">
        <v>433</v>
      </c>
      <c r="B260" s="421" t="s">
        <v>85</v>
      </c>
      <c r="C260" s="422"/>
      <c r="D260" s="422"/>
      <c r="E260" s="422"/>
      <c r="F260" s="423"/>
      <c r="G260" s="65"/>
      <c r="H260" s="460"/>
      <c r="I260" s="461"/>
      <c r="J260" s="228"/>
      <c r="K260" s="32"/>
      <c r="L260" s="32"/>
      <c r="M260" s="32"/>
      <c r="N260" s="32"/>
      <c r="O260" s="32"/>
      <c r="P260" s="32"/>
      <c r="Q260" s="32"/>
      <c r="R260" s="32"/>
      <c r="S260" s="32"/>
    </row>
    <row r="261" spans="2:19" ht="12.75">
      <c r="B261" s="103"/>
      <c r="C261" s="168"/>
      <c r="D261" s="168"/>
      <c r="E261" s="77"/>
      <c r="F261" s="177"/>
      <c r="G261" s="177"/>
      <c r="H261" s="177"/>
      <c r="I261" s="177"/>
      <c r="J261" s="177"/>
      <c r="K261" s="32"/>
      <c r="L261" s="32"/>
      <c r="M261" s="32"/>
      <c r="N261" s="32"/>
      <c r="O261" s="32"/>
      <c r="P261" s="32"/>
      <c r="Q261" s="32"/>
      <c r="R261" s="32"/>
      <c r="S261" s="32"/>
    </row>
    <row r="262" spans="2:19" ht="12.75">
      <c r="B262" s="103"/>
      <c r="C262" s="168"/>
      <c r="D262" s="168"/>
      <c r="E262" s="414" t="s">
        <v>50</v>
      </c>
      <c r="F262" s="415"/>
      <c r="G262" s="416"/>
      <c r="H262" s="77"/>
      <c r="I262" s="77"/>
      <c r="J262" s="77"/>
      <c r="K262" s="31"/>
      <c r="L262" s="31"/>
      <c r="M262" s="32"/>
      <c r="N262" s="32"/>
      <c r="O262" s="32"/>
      <c r="P262" s="32"/>
      <c r="Q262" s="32"/>
      <c r="R262" s="32"/>
      <c r="S262" s="32"/>
    </row>
    <row r="263" spans="2:19" ht="12.75">
      <c r="B263" s="391" t="s">
        <v>104</v>
      </c>
      <c r="C263" s="392"/>
      <c r="D263" s="393"/>
      <c r="E263" s="110">
        <v>2012</v>
      </c>
      <c r="F263" s="111">
        <v>2013</v>
      </c>
      <c r="G263" s="145">
        <v>2014</v>
      </c>
      <c r="H263" s="272" t="s">
        <v>76</v>
      </c>
      <c r="I263" s="232"/>
      <c r="J263" s="232"/>
      <c r="K263" s="160"/>
      <c r="L263" s="160"/>
      <c r="M263" s="45"/>
      <c r="N263" s="45"/>
      <c r="O263" s="45"/>
      <c r="P263" s="45"/>
      <c r="Q263" s="45"/>
      <c r="R263" s="45"/>
      <c r="S263" s="45"/>
    </row>
    <row r="264" spans="1:19" ht="12.75">
      <c r="A264" s="299">
        <v>434</v>
      </c>
      <c r="B264" s="394"/>
      <c r="C264" s="395"/>
      <c r="D264" s="396"/>
      <c r="E264" s="296">
        <f>+G15</f>
        <v>0</v>
      </c>
      <c r="F264" s="296">
        <f>+H15</f>
        <v>0</v>
      </c>
      <c r="G264" s="296">
        <f>+I15</f>
        <v>0</v>
      </c>
      <c r="H264" s="301">
        <f>SUM(E264:G264)</f>
        <v>0</v>
      </c>
      <c r="I264" s="192"/>
      <c r="J264" s="192"/>
      <c r="K264" s="160"/>
      <c r="L264" s="160"/>
      <c r="M264" s="45"/>
      <c r="N264" s="45"/>
      <c r="O264" s="45"/>
      <c r="P264" s="45"/>
      <c r="Q264" s="45"/>
      <c r="R264" s="45"/>
      <c r="S264" s="45"/>
    </row>
    <row r="265" spans="2:19" ht="12.75">
      <c r="B265" s="103"/>
      <c r="C265" s="168"/>
      <c r="D265" s="168"/>
      <c r="E265" s="168"/>
      <c r="F265" s="168"/>
      <c r="G265" s="105"/>
      <c r="H265" s="170"/>
      <c r="I265" s="171"/>
      <c r="J265" s="171"/>
      <c r="K265" s="31"/>
      <c r="L265" s="31"/>
      <c r="M265" s="32"/>
      <c r="N265" s="32"/>
      <c r="O265" s="32"/>
      <c r="P265" s="32"/>
      <c r="Q265" s="32"/>
      <c r="R265" s="32"/>
      <c r="S265" s="32"/>
    </row>
    <row r="266" spans="2:19" ht="12.75">
      <c r="B266" s="101"/>
      <c r="C266" s="176"/>
      <c r="D266" s="176"/>
      <c r="E266" s="417" t="s">
        <v>50</v>
      </c>
      <c r="F266" s="409"/>
      <c r="G266" s="399"/>
      <c r="H266" s="35"/>
      <c r="I266" s="35"/>
      <c r="J266" s="35"/>
      <c r="K266" s="31"/>
      <c r="L266" s="31"/>
      <c r="M266" s="32"/>
      <c r="N266" s="32"/>
      <c r="O266" s="32"/>
      <c r="P266" s="32"/>
      <c r="Q266" s="32"/>
      <c r="R266" s="32"/>
      <c r="S266" s="32"/>
    </row>
    <row r="267" spans="2:19" ht="12.75">
      <c r="B267" s="420" t="s">
        <v>82</v>
      </c>
      <c r="C267" s="377"/>
      <c r="D267" s="378"/>
      <c r="E267" s="102">
        <v>2012</v>
      </c>
      <c r="F267" s="64">
        <v>2013</v>
      </c>
      <c r="G267" s="81">
        <v>2014</v>
      </c>
      <c r="H267" s="272" t="s">
        <v>76</v>
      </c>
      <c r="I267" s="99"/>
      <c r="J267" s="99"/>
      <c r="K267" s="31"/>
      <c r="L267" s="31"/>
      <c r="M267" s="32"/>
      <c r="N267" s="32"/>
      <c r="O267" s="32"/>
      <c r="P267" s="32"/>
      <c r="Q267" s="32"/>
      <c r="R267" s="32"/>
      <c r="S267" s="32"/>
    </row>
    <row r="268" spans="1:19" ht="12.75">
      <c r="A268" s="299">
        <v>435</v>
      </c>
      <c r="B268" s="412" t="s">
        <v>2</v>
      </c>
      <c r="C268" s="413"/>
      <c r="D268" s="378"/>
      <c r="E268" s="120"/>
      <c r="F268" s="120"/>
      <c r="G268" s="120"/>
      <c r="H268" s="301">
        <f>SUM(E268:G268)</f>
        <v>0</v>
      </c>
      <c r="I268" s="193"/>
      <c r="J268" s="193"/>
      <c r="K268" s="31"/>
      <c r="L268" s="31"/>
      <c r="M268" s="32"/>
      <c r="N268" s="32"/>
      <c r="O268" s="32"/>
      <c r="P268" s="32"/>
      <c r="Q268" s="32"/>
      <c r="R268" s="32"/>
      <c r="S268" s="32"/>
    </row>
    <row r="269" spans="2:19" ht="12.75">
      <c r="B269" s="101"/>
      <c r="C269" s="35"/>
      <c r="D269" s="387">
        <f>IF(AND($E$268&gt;=0,$E$268&lt;=$E$264*365),0,"het aantal opgegeven dagen 2012 wijkt af van het aantal bedden")</f>
        <v>0</v>
      </c>
      <c r="E269" s="337"/>
      <c r="F269" s="337"/>
      <c r="G269" s="337"/>
      <c r="H269" s="337"/>
      <c r="I269" s="182"/>
      <c r="J269" s="182"/>
      <c r="K269" s="32"/>
      <c r="L269" s="32"/>
      <c r="M269" s="32"/>
      <c r="N269" s="32"/>
      <c r="O269" s="32"/>
      <c r="P269" s="32"/>
      <c r="Q269" s="32"/>
      <c r="R269" s="32"/>
      <c r="S269" s="32"/>
    </row>
    <row r="270" spans="2:19" ht="12.75" customHeight="1">
      <c r="B270" s="261"/>
      <c r="C270" s="261"/>
      <c r="D270" s="387">
        <f>IF(AND($F$268&gt;=0,$F$268&lt;=$F$264*365),0,"het aantal opgegeven dagen 2014 wijkt af van het aantal bedden")</f>
        <v>0</v>
      </c>
      <c r="E270" s="337"/>
      <c r="F270" s="337"/>
      <c r="G270" s="337"/>
      <c r="H270" s="337"/>
      <c r="I270" s="175"/>
      <c r="J270" s="175"/>
      <c r="K270" s="175"/>
      <c r="L270" s="175"/>
      <c r="M270" s="175"/>
      <c r="N270" s="175"/>
      <c r="O270" s="175"/>
      <c r="P270" s="175"/>
      <c r="Q270" s="175"/>
      <c r="R270" s="175"/>
      <c r="S270" s="175"/>
    </row>
    <row r="271" spans="2:19" ht="12.75">
      <c r="B271" s="51"/>
      <c r="C271" s="33"/>
      <c r="D271" s="35"/>
      <c r="E271" s="35"/>
      <c r="F271" s="35"/>
      <c r="G271" s="38"/>
      <c r="H271" s="38"/>
      <c r="I271" s="38"/>
      <c r="J271" s="38"/>
      <c r="K271" s="32"/>
      <c r="L271" s="32"/>
      <c r="M271" s="32"/>
      <c r="N271" s="32"/>
      <c r="O271" s="32"/>
      <c r="P271" s="32"/>
      <c r="Q271" s="32"/>
      <c r="R271" s="32"/>
      <c r="S271" s="32"/>
    </row>
    <row r="272" spans="2:19" ht="12.75" hidden="1">
      <c r="B272" s="51"/>
      <c r="C272" s="33"/>
      <c r="D272" s="35"/>
      <c r="E272" s="35"/>
      <c r="F272" s="35"/>
      <c r="G272" s="38"/>
      <c r="H272" s="38"/>
      <c r="I272" s="38"/>
      <c r="J272" s="38"/>
      <c r="K272" s="32"/>
      <c r="L272" s="32"/>
      <c r="M272" s="32"/>
      <c r="N272" s="32"/>
      <c r="O272" s="32"/>
      <c r="P272" s="32"/>
      <c r="Q272" s="32"/>
      <c r="R272" s="32"/>
      <c r="S272" s="32"/>
    </row>
    <row r="273" spans="2:19" ht="12.75" hidden="1">
      <c r="B273" s="51"/>
      <c r="C273" s="33"/>
      <c r="D273" s="35"/>
      <c r="E273" s="35"/>
      <c r="F273" s="35"/>
      <c r="G273" s="38"/>
      <c r="H273" s="38"/>
      <c r="I273" s="38"/>
      <c r="J273" s="38"/>
      <c r="K273" s="32"/>
      <c r="L273" s="32"/>
      <c r="M273" s="32"/>
      <c r="N273" s="32"/>
      <c r="O273" s="32"/>
      <c r="P273" s="32"/>
      <c r="Q273" s="32"/>
      <c r="R273" s="32"/>
      <c r="S273" s="32"/>
    </row>
    <row r="274" spans="2:19" ht="12.75" hidden="1">
      <c r="B274" s="51"/>
      <c r="C274" s="33"/>
      <c r="D274" s="35"/>
      <c r="E274" s="35"/>
      <c r="F274" s="35"/>
      <c r="G274" s="38"/>
      <c r="H274" s="38"/>
      <c r="I274" s="38"/>
      <c r="J274" s="38"/>
      <c r="K274" s="32"/>
      <c r="L274" s="32"/>
      <c r="M274" s="32"/>
      <c r="N274" s="32"/>
      <c r="O274" s="32"/>
      <c r="P274" s="32"/>
      <c r="Q274" s="32"/>
      <c r="R274" s="32"/>
      <c r="S274" s="32"/>
    </row>
    <row r="275" spans="2:19" ht="12.75" hidden="1">
      <c r="B275" s="51"/>
      <c r="C275" s="33"/>
      <c r="D275" s="35"/>
      <c r="E275" s="35"/>
      <c r="F275" s="35"/>
      <c r="G275" s="38"/>
      <c r="H275" s="38"/>
      <c r="I275" s="38"/>
      <c r="J275" s="38"/>
      <c r="K275" s="32"/>
      <c r="L275" s="32"/>
      <c r="M275" s="32"/>
      <c r="N275" s="32"/>
      <c r="O275" s="32"/>
      <c r="P275" s="32"/>
      <c r="Q275" s="32"/>
      <c r="R275" s="32"/>
      <c r="S275" s="32"/>
    </row>
    <row r="276" spans="2:19" ht="12.75" hidden="1">
      <c r="B276" s="51"/>
      <c r="C276" s="33"/>
      <c r="D276" s="35"/>
      <c r="E276" s="35"/>
      <c r="F276" s="35"/>
      <c r="G276" s="38"/>
      <c r="H276" s="38"/>
      <c r="I276" s="38"/>
      <c r="J276" s="38"/>
      <c r="K276" s="32"/>
      <c r="L276" s="32"/>
      <c r="M276" s="32"/>
      <c r="N276" s="32"/>
      <c r="O276" s="32"/>
      <c r="P276" s="32"/>
      <c r="Q276" s="32"/>
      <c r="R276" s="32"/>
      <c r="S276" s="32"/>
    </row>
    <row r="277" spans="2:19" ht="12.75" hidden="1">
      <c r="B277" s="51"/>
      <c r="C277" s="33"/>
      <c r="D277" s="35"/>
      <c r="E277" s="35"/>
      <c r="F277" s="35"/>
      <c r="G277" s="38"/>
      <c r="H277" s="38"/>
      <c r="I277" s="38"/>
      <c r="J277" s="38"/>
      <c r="K277" s="32"/>
      <c r="L277" s="32"/>
      <c r="M277" s="32"/>
      <c r="N277" s="32"/>
      <c r="O277" s="32"/>
      <c r="P277" s="32"/>
      <c r="Q277" s="32"/>
      <c r="R277" s="32"/>
      <c r="S277" s="32"/>
    </row>
    <row r="278" spans="2:19" ht="12.75" hidden="1">
      <c r="B278" s="51"/>
      <c r="C278" s="33"/>
      <c r="D278" s="35"/>
      <c r="E278" s="35"/>
      <c r="F278" s="35"/>
      <c r="G278" s="38"/>
      <c r="H278" s="38"/>
      <c r="I278" s="38"/>
      <c r="J278" s="38"/>
      <c r="K278" s="32"/>
      <c r="L278" s="32"/>
      <c r="M278" s="32"/>
      <c r="N278" s="32"/>
      <c r="O278" s="32"/>
      <c r="P278" s="32"/>
      <c r="Q278" s="32"/>
      <c r="R278" s="32"/>
      <c r="S278" s="32"/>
    </row>
    <row r="279" spans="2:19" ht="12.75" hidden="1">
      <c r="B279" s="51"/>
      <c r="C279" s="33"/>
      <c r="D279" s="35"/>
      <c r="E279" s="35"/>
      <c r="F279" s="35"/>
      <c r="G279" s="38"/>
      <c r="H279" s="38"/>
      <c r="I279" s="38"/>
      <c r="J279" s="38"/>
      <c r="K279" s="32"/>
      <c r="L279" s="32"/>
      <c r="M279" s="32"/>
      <c r="N279" s="32"/>
      <c r="O279" s="32"/>
      <c r="P279" s="32"/>
      <c r="Q279" s="32"/>
      <c r="R279" s="32"/>
      <c r="S279" s="32"/>
    </row>
    <row r="280" spans="2:19" ht="12.75" hidden="1">
      <c r="B280" s="51"/>
      <c r="C280" s="33"/>
      <c r="D280" s="35"/>
      <c r="E280" s="35"/>
      <c r="F280" s="35"/>
      <c r="G280" s="38"/>
      <c r="H280" s="38"/>
      <c r="I280" s="38"/>
      <c r="J280" s="38"/>
      <c r="K280" s="32"/>
      <c r="L280" s="32"/>
      <c r="M280" s="32"/>
      <c r="N280" s="32"/>
      <c r="O280" s="32"/>
      <c r="P280" s="32"/>
      <c r="Q280" s="32"/>
      <c r="R280" s="32"/>
      <c r="S280" s="32"/>
    </row>
    <row r="281" spans="2:19" ht="12.75" hidden="1">
      <c r="B281" s="51"/>
      <c r="C281" s="33"/>
      <c r="D281" s="35"/>
      <c r="E281" s="35"/>
      <c r="F281" s="35"/>
      <c r="G281" s="38"/>
      <c r="H281" s="38"/>
      <c r="I281" s="38"/>
      <c r="J281" s="38"/>
      <c r="K281" s="32"/>
      <c r="L281" s="32"/>
      <c r="M281" s="32"/>
      <c r="N281" s="32"/>
      <c r="O281" s="32"/>
      <c r="P281" s="32"/>
      <c r="Q281" s="32"/>
      <c r="R281" s="32"/>
      <c r="S281" s="32"/>
    </row>
    <row r="282" spans="2:19" ht="12.75" hidden="1">
      <c r="B282" s="51"/>
      <c r="C282" s="33"/>
      <c r="D282" s="35"/>
      <c r="E282" s="35"/>
      <c r="F282" s="35"/>
      <c r="G282" s="38"/>
      <c r="H282" s="38"/>
      <c r="I282" s="38"/>
      <c r="J282" s="38"/>
      <c r="K282" s="32"/>
      <c r="L282" s="32"/>
      <c r="M282" s="32"/>
      <c r="N282" s="32"/>
      <c r="O282" s="32"/>
      <c r="P282" s="32"/>
      <c r="Q282" s="32"/>
      <c r="R282" s="32"/>
      <c r="S282" s="32"/>
    </row>
    <row r="283" spans="2:19" ht="12.75" hidden="1">
      <c r="B283" s="51"/>
      <c r="C283" s="33"/>
      <c r="D283" s="35"/>
      <c r="E283" s="35"/>
      <c r="F283" s="35"/>
      <c r="G283" s="38"/>
      <c r="H283" s="38"/>
      <c r="I283" s="38"/>
      <c r="J283" s="38"/>
      <c r="K283" s="32"/>
      <c r="L283" s="32"/>
      <c r="M283" s="32"/>
      <c r="N283" s="32"/>
      <c r="O283" s="32"/>
      <c r="P283" s="32"/>
      <c r="Q283" s="32"/>
      <c r="R283" s="32"/>
      <c r="S283" s="32"/>
    </row>
    <row r="284" spans="2:19" ht="12.75" hidden="1">
      <c r="B284" s="51"/>
      <c r="C284" s="33"/>
      <c r="D284" s="35"/>
      <c r="E284" s="35"/>
      <c r="F284" s="35"/>
      <c r="G284" s="38"/>
      <c r="H284" s="38"/>
      <c r="I284" s="38"/>
      <c r="J284" s="38"/>
      <c r="K284" s="32"/>
      <c r="L284" s="32"/>
      <c r="M284" s="32"/>
      <c r="N284" s="32"/>
      <c r="O284" s="32"/>
      <c r="P284" s="32"/>
      <c r="Q284" s="32"/>
      <c r="R284" s="32"/>
      <c r="S284" s="32"/>
    </row>
    <row r="285" spans="2:19" ht="12.75" hidden="1">
      <c r="B285" s="51"/>
      <c r="C285" s="33"/>
      <c r="D285" s="35"/>
      <c r="E285" s="35"/>
      <c r="F285" s="35"/>
      <c r="G285" s="38"/>
      <c r="H285" s="38"/>
      <c r="I285" s="38"/>
      <c r="J285" s="38"/>
      <c r="K285" s="32"/>
      <c r="L285" s="32"/>
      <c r="M285" s="32"/>
      <c r="N285" s="32"/>
      <c r="O285" s="32"/>
      <c r="P285" s="32"/>
      <c r="Q285" s="32"/>
      <c r="R285" s="32"/>
      <c r="S285" s="32"/>
    </row>
    <row r="286" spans="2:19" ht="12.75" hidden="1">
      <c r="B286" s="51"/>
      <c r="C286" s="33"/>
      <c r="D286" s="35"/>
      <c r="E286" s="35"/>
      <c r="F286" s="35"/>
      <c r="G286" s="38"/>
      <c r="H286" s="38"/>
      <c r="I286" s="38"/>
      <c r="J286" s="38"/>
      <c r="K286" s="32"/>
      <c r="L286" s="32"/>
      <c r="M286" s="32"/>
      <c r="N286" s="32"/>
      <c r="O286" s="32"/>
      <c r="P286" s="32"/>
      <c r="Q286" s="32"/>
      <c r="R286" s="32"/>
      <c r="S286" s="32"/>
    </row>
    <row r="287" spans="2:19" ht="12.75" hidden="1">
      <c r="B287" s="51"/>
      <c r="C287" s="33"/>
      <c r="D287" s="35"/>
      <c r="E287" s="35"/>
      <c r="F287" s="35"/>
      <c r="G287" s="38"/>
      <c r="H287" s="38"/>
      <c r="I287" s="38"/>
      <c r="J287" s="38"/>
      <c r="K287" s="32"/>
      <c r="L287" s="32"/>
      <c r="M287" s="32"/>
      <c r="N287" s="32"/>
      <c r="O287" s="32"/>
      <c r="P287" s="32"/>
      <c r="Q287" s="32"/>
      <c r="R287" s="32"/>
      <c r="S287" s="32"/>
    </row>
    <row r="288" spans="2:19" ht="12.75" hidden="1">
      <c r="B288" s="51"/>
      <c r="C288" s="33"/>
      <c r="D288" s="35"/>
      <c r="E288" s="35"/>
      <c r="F288" s="35"/>
      <c r="G288" s="38"/>
      <c r="H288" s="38"/>
      <c r="I288" s="38"/>
      <c r="J288" s="38"/>
      <c r="K288" s="32"/>
      <c r="L288" s="32"/>
      <c r="M288" s="32"/>
      <c r="N288" s="32"/>
      <c r="O288" s="32"/>
      <c r="P288" s="32"/>
      <c r="Q288" s="32"/>
      <c r="R288" s="32"/>
      <c r="S288" s="32"/>
    </row>
    <row r="289" spans="2:19" ht="12.75" hidden="1">
      <c r="B289" s="51"/>
      <c r="C289" s="33"/>
      <c r="D289" s="35"/>
      <c r="E289" s="35"/>
      <c r="F289" s="35"/>
      <c r="G289" s="38"/>
      <c r="H289" s="38"/>
      <c r="I289" s="38"/>
      <c r="J289" s="38"/>
      <c r="K289" s="32"/>
      <c r="L289" s="32"/>
      <c r="M289" s="32"/>
      <c r="N289" s="32"/>
      <c r="O289" s="32"/>
      <c r="P289" s="32"/>
      <c r="Q289" s="32"/>
      <c r="R289" s="32"/>
      <c r="S289" s="32"/>
    </row>
    <row r="290" spans="2:19" ht="12.75" hidden="1">
      <c r="B290" s="32"/>
      <c r="C290" s="32"/>
      <c r="D290" s="32"/>
      <c r="E290" s="32"/>
      <c r="F290" s="32"/>
      <c r="G290" s="32"/>
      <c r="H290" s="36"/>
      <c r="I290" s="32"/>
      <c r="J290" s="32"/>
      <c r="K290" s="32"/>
      <c r="L290" s="32"/>
      <c r="M290" s="32"/>
      <c r="N290" s="32"/>
      <c r="O290" s="32"/>
      <c r="P290" s="32"/>
      <c r="Q290" s="32"/>
      <c r="R290" s="32"/>
      <c r="S290" s="32"/>
    </row>
    <row r="291" spans="2:19" ht="12.75" hidden="1">
      <c r="B291" s="59"/>
      <c r="C291" s="59"/>
      <c r="D291" s="59"/>
      <c r="E291" s="59"/>
      <c r="F291" s="59"/>
      <c r="G291" s="59"/>
      <c r="H291" s="172"/>
      <c r="I291" s="59"/>
      <c r="J291" s="59"/>
      <c r="K291" s="32"/>
      <c r="L291" s="32"/>
      <c r="M291" s="32"/>
      <c r="N291" s="32"/>
      <c r="O291" s="32"/>
      <c r="P291" s="32"/>
      <c r="Q291" s="32"/>
      <c r="R291" s="32"/>
      <c r="S291" s="32"/>
    </row>
    <row r="292" spans="2:19" ht="16.5" customHeight="1" hidden="1">
      <c r="B292" s="32"/>
      <c r="C292" s="32"/>
      <c r="D292" s="32"/>
      <c r="E292" s="32"/>
      <c r="F292" s="32"/>
      <c r="G292" s="32"/>
      <c r="H292" s="36"/>
      <c r="I292" s="32"/>
      <c r="J292" s="32"/>
      <c r="K292" s="32"/>
      <c r="L292" s="32"/>
      <c r="M292" s="32"/>
      <c r="N292" s="32"/>
      <c r="O292" s="32"/>
      <c r="P292" s="32"/>
      <c r="Q292" s="32"/>
      <c r="R292" s="32"/>
      <c r="S292" s="32"/>
    </row>
    <row r="293" spans="2:19" ht="12.75" hidden="1">
      <c r="B293" s="50"/>
      <c r="C293" s="50"/>
      <c r="D293" s="50"/>
      <c r="E293" s="50"/>
      <c r="F293" s="50"/>
      <c r="G293" s="50"/>
      <c r="H293" s="99"/>
      <c r="I293" s="50"/>
      <c r="J293" s="50"/>
      <c r="K293" s="32"/>
      <c r="L293" s="32"/>
      <c r="M293" s="32"/>
      <c r="N293" s="32"/>
      <c r="O293" s="32"/>
      <c r="P293" s="32"/>
      <c r="Q293" s="32"/>
      <c r="R293" s="32"/>
      <c r="S293" s="32"/>
    </row>
    <row r="294" spans="2:19" ht="12.75" hidden="1">
      <c r="B294" s="32"/>
      <c r="C294" s="32"/>
      <c r="D294" s="32"/>
      <c r="E294" s="32"/>
      <c r="F294" s="32"/>
      <c r="G294" s="32"/>
      <c r="H294" s="36"/>
      <c r="I294" s="32"/>
      <c r="J294" s="32"/>
      <c r="K294" s="32"/>
      <c r="L294" s="32"/>
      <c r="M294" s="32"/>
      <c r="N294" s="32"/>
      <c r="O294" s="32"/>
      <c r="P294" s="32"/>
      <c r="Q294" s="32"/>
      <c r="R294" s="32"/>
      <c r="S294" s="32"/>
    </row>
    <row r="295" spans="2:19" ht="12.75" hidden="1">
      <c r="B295" s="32"/>
      <c r="C295" s="32"/>
      <c r="D295" s="32"/>
      <c r="E295" s="32"/>
      <c r="F295" s="32"/>
      <c r="G295" s="32"/>
      <c r="H295" s="36"/>
      <c r="I295" s="32"/>
      <c r="J295" s="32"/>
      <c r="K295" s="32"/>
      <c r="L295" s="32"/>
      <c r="M295" s="32"/>
      <c r="N295" s="32"/>
      <c r="O295" s="32"/>
      <c r="P295" s="32"/>
      <c r="Q295" s="32"/>
      <c r="R295" s="32"/>
      <c r="S295" s="32"/>
    </row>
    <row r="296" spans="2:19" ht="12.75" hidden="1">
      <c r="B296" s="32"/>
      <c r="C296" s="32"/>
      <c r="D296" s="32"/>
      <c r="E296" s="32"/>
      <c r="F296" s="32"/>
      <c r="G296" s="32"/>
      <c r="H296" s="36"/>
      <c r="I296" s="32"/>
      <c r="J296" s="32"/>
      <c r="K296" s="32"/>
      <c r="L296" s="32"/>
      <c r="M296" s="32"/>
      <c r="N296" s="32"/>
      <c r="O296" s="32"/>
      <c r="P296" s="32"/>
      <c r="Q296" s="32"/>
      <c r="R296" s="32"/>
      <c r="S296" s="32"/>
    </row>
    <row r="297" spans="2:19" ht="12.75" hidden="1">
      <c r="B297" s="32"/>
      <c r="C297" s="32"/>
      <c r="D297" s="32"/>
      <c r="E297" s="32"/>
      <c r="F297" s="32"/>
      <c r="G297" s="32"/>
      <c r="H297" s="36"/>
      <c r="I297" s="32"/>
      <c r="J297" s="32"/>
      <c r="K297" s="32"/>
      <c r="L297" s="32"/>
      <c r="M297" s="32"/>
      <c r="N297" s="32"/>
      <c r="O297" s="32"/>
      <c r="P297" s="32"/>
      <c r="Q297" s="32"/>
      <c r="R297" s="32"/>
      <c r="S297" s="32"/>
    </row>
    <row r="298" spans="2:19" ht="12.75" hidden="1">
      <c r="B298" s="32"/>
      <c r="C298" s="32"/>
      <c r="D298" s="32"/>
      <c r="E298" s="32"/>
      <c r="F298" s="32"/>
      <c r="G298" s="32"/>
      <c r="H298" s="36"/>
      <c r="I298" s="32"/>
      <c r="J298" s="32"/>
      <c r="K298" s="32"/>
      <c r="L298" s="32"/>
      <c r="M298" s="32"/>
      <c r="N298" s="32"/>
      <c r="O298" s="32"/>
      <c r="P298" s="32"/>
      <c r="Q298" s="32"/>
      <c r="R298" s="32"/>
      <c r="S298" s="32"/>
    </row>
    <row r="299" spans="2:19" ht="12.75" hidden="1">
      <c r="B299" s="32"/>
      <c r="C299" s="32"/>
      <c r="D299" s="32"/>
      <c r="E299" s="32"/>
      <c r="F299" s="32"/>
      <c r="G299" s="32"/>
      <c r="H299" s="36"/>
      <c r="I299" s="32"/>
      <c r="J299" s="32"/>
      <c r="K299" s="32"/>
      <c r="L299" s="32"/>
      <c r="M299" s="32"/>
      <c r="N299" s="32"/>
      <c r="O299" s="32"/>
      <c r="P299" s="32"/>
      <c r="Q299" s="32"/>
      <c r="R299" s="32"/>
      <c r="S299" s="32"/>
    </row>
    <row r="300" spans="2:19" ht="12.75" hidden="1">
      <c r="B300" s="32"/>
      <c r="C300" s="32"/>
      <c r="D300" s="32"/>
      <c r="E300" s="32"/>
      <c r="F300" s="32"/>
      <c r="G300" s="32"/>
      <c r="H300" s="36"/>
      <c r="I300" s="32"/>
      <c r="J300" s="32"/>
      <c r="K300" s="32"/>
      <c r="L300" s="32"/>
      <c r="M300" s="32"/>
      <c r="N300" s="32"/>
      <c r="O300" s="32"/>
      <c r="P300" s="32"/>
      <c r="Q300" s="32"/>
      <c r="R300" s="32"/>
      <c r="S300" s="32"/>
    </row>
    <row r="301" spans="2:19" ht="12.75" hidden="1">
      <c r="B301" s="32"/>
      <c r="C301" s="32"/>
      <c r="D301" s="32"/>
      <c r="E301" s="32"/>
      <c r="F301" s="32"/>
      <c r="G301" s="32"/>
      <c r="H301" s="36"/>
      <c r="I301" s="32"/>
      <c r="J301" s="32"/>
      <c r="K301" s="32"/>
      <c r="L301" s="32"/>
      <c r="M301" s="32"/>
      <c r="N301" s="32"/>
      <c r="O301" s="32"/>
      <c r="P301" s="32"/>
      <c r="Q301" s="32"/>
      <c r="R301" s="32"/>
      <c r="S301" s="32"/>
    </row>
    <row r="302" spans="2:19" ht="12.75" hidden="1">
      <c r="B302" s="32"/>
      <c r="C302" s="32"/>
      <c r="D302" s="32"/>
      <c r="E302" s="32"/>
      <c r="F302" s="32"/>
      <c r="G302" s="32"/>
      <c r="H302" s="36"/>
      <c r="I302" s="32"/>
      <c r="J302" s="32"/>
      <c r="K302" s="32"/>
      <c r="L302" s="32"/>
      <c r="M302" s="32"/>
      <c r="N302" s="32"/>
      <c r="O302" s="32"/>
      <c r="P302" s="32"/>
      <c r="Q302" s="32"/>
      <c r="R302" s="32"/>
      <c r="S302" s="32"/>
    </row>
    <row r="303" spans="2:19" ht="12.75" hidden="1">
      <c r="B303" s="32"/>
      <c r="C303" s="32"/>
      <c r="D303" s="32"/>
      <c r="E303" s="32"/>
      <c r="F303" s="32"/>
      <c r="G303" s="32"/>
      <c r="H303" s="36"/>
      <c r="I303" s="32"/>
      <c r="J303" s="32"/>
      <c r="K303" s="32"/>
      <c r="L303" s="32"/>
      <c r="M303" s="32"/>
      <c r="N303" s="32"/>
      <c r="O303" s="32"/>
      <c r="P303" s="32"/>
      <c r="Q303" s="32"/>
      <c r="R303" s="32"/>
      <c r="S303" s="32"/>
    </row>
    <row r="304" spans="2:19" ht="12.75" hidden="1">
      <c r="B304" s="32"/>
      <c r="C304" s="32"/>
      <c r="D304" s="32"/>
      <c r="E304" s="32"/>
      <c r="F304" s="32"/>
      <c r="G304" s="32"/>
      <c r="H304" s="36"/>
      <c r="I304" s="32"/>
      <c r="J304" s="32"/>
      <c r="K304" s="32"/>
      <c r="L304" s="32"/>
      <c r="M304" s="32"/>
      <c r="N304" s="32"/>
      <c r="O304" s="32"/>
      <c r="P304" s="32"/>
      <c r="Q304" s="32"/>
      <c r="R304" s="32"/>
      <c r="S304" s="32"/>
    </row>
    <row r="305" spans="2:19" ht="12.75" hidden="1">
      <c r="B305" s="32"/>
      <c r="C305" s="32"/>
      <c r="D305" s="32"/>
      <c r="E305" s="32"/>
      <c r="F305" s="32"/>
      <c r="G305" s="32"/>
      <c r="H305" s="36"/>
      <c r="I305" s="32"/>
      <c r="J305" s="32"/>
      <c r="K305" s="32"/>
      <c r="L305" s="32"/>
      <c r="M305" s="32"/>
      <c r="N305" s="32"/>
      <c r="O305" s="32"/>
      <c r="P305" s="32"/>
      <c r="Q305" s="32"/>
      <c r="R305" s="32"/>
      <c r="S305" s="32"/>
    </row>
    <row r="306" spans="2:19" ht="12.75" hidden="1">
      <c r="B306" s="32"/>
      <c r="C306" s="32"/>
      <c r="D306" s="32"/>
      <c r="E306" s="32"/>
      <c r="F306" s="32"/>
      <c r="G306" s="32"/>
      <c r="H306" s="36"/>
      <c r="I306" s="32"/>
      <c r="J306" s="32"/>
      <c r="K306" s="32"/>
      <c r="L306" s="32"/>
      <c r="M306" s="32"/>
      <c r="N306" s="32"/>
      <c r="O306" s="32"/>
      <c r="P306" s="32"/>
      <c r="Q306" s="32"/>
      <c r="R306" s="32"/>
      <c r="S306" s="32"/>
    </row>
    <row r="307" spans="2:19" ht="12.75" hidden="1">
      <c r="B307" s="32"/>
      <c r="C307" s="32"/>
      <c r="D307" s="32"/>
      <c r="E307" s="32"/>
      <c r="F307" s="32"/>
      <c r="G307" s="32"/>
      <c r="H307" s="36"/>
      <c r="I307" s="32"/>
      <c r="J307" s="32"/>
      <c r="K307" s="32"/>
      <c r="L307" s="32"/>
      <c r="M307" s="32"/>
      <c r="N307" s="32"/>
      <c r="O307" s="32"/>
      <c r="P307" s="32"/>
      <c r="Q307" s="32"/>
      <c r="R307" s="32"/>
      <c r="S307" s="32"/>
    </row>
    <row r="308" spans="2:19" ht="12.75" hidden="1">
      <c r="B308" s="32"/>
      <c r="C308" s="32"/>
      <c r="D308" s="32"/>
      <c r="E308" s="32"/>
      <c r="F308" s="32"/>
      <c r="G308" s="32"/>
      <c r="H308" s="36"/>
      <c r="I308" s="32"/>
      <c r="J308" s="32"/>
      <c r="K308" s="32"/>
      <c r="L308" s="32"/>
      <c r="M308" s="32"/>
      <c r="N308" s="32"/>
      <c r="O308" s="32"/>
      <c r="P308" s="32"/>
      <c r="Q308" s="32"/>
      <c r="R308" s="32"/>
      <c r="S308" s="32"/>
    </row>
    <row r="309" spans="2:19" ht="12.75" hidden="1">
      <c r="B309" s="32"/>
      <c r="C309" s="32"/>
      <c r="D309" s="32"/>
      <c r="E309" s="32"/>
      <c r="F309" s="32"/>
      <c r="G309" s="32"/>
      <c r="H309" s="36"/>
      <c r="I309" s="32"/>
      <c r="J309" s="32"/>
      <c r="K309" s="32"/>
      <c r="L309" s="32"/>
      <c r="M309" s="32"/>
      <c r="N309" s="32"/>
      <c r="O309" s="32"/>
      <c r="P309" s="32"/>
      <c r="Q309" s="32"/>
      <c r="R309" s="32"/>
      <c r="S309" s="32"/>
    </row>
    <row r="310" spans="2:19" ht="12.75" hidden="1">
      <c r="B310" s="32"/>
      <c r="C310" s="32"/>
      <c r="D310" s="32"/>
      <c r="E310" s="32"/>
      <c r="F310" s="32"/>
      <c r="G310" s="32"/>
      <c r="H310" s="36"/>
      <c r="I310" s="32"/>
      <c r="J310" s="32"/>
      <c r="K310" s="32"/>
      <c r="L310" s="32"/>
      <c r="M310" s="32"/>
      <c r="N310" s="32"/>
      <c r="O310" s="32"/>
      <c r="P310" s="32"/>
      <c r="Q310" s="32"/>
      <c r="R310" s="32"/>
      <c r="S310" s="32"/>
    </row>
    <row r="311" spans="2:19" ht="12.75" hidden="1">
      <c r="B311" s="32"/>
      <c r="C311" s="32"/>
      <c r="D311" s="32"/>
      <c r="E311" s="32"/>
      <c r="F311" s="32"/>
      <c r="G311" s="32"/>
      <c r="H311" s="36"/>
      <c r="I311" s="32"/>
      <c r="J311" s="32"/>
      <c r="K311" s="32"/>
      <c r="L311" s="32"/>
      <c r="M311" s="32"/>
      <c r="N311" s="32"/>
      <c r="O311" s="32"/>
      <c r="P311" s="32"/>
      <c r="Q311" s="32"/>
      <c r="R311" s="32"/>
      <c r="S311" s="32"/>
    </row>
    <row r="312" spans="2:19" ht="12.75" hidden="1">
      <c r="B312" s="32"/>
      <c r="C312" s="32"/>
      <c r="D312" s="32"/>
      <c r="E312" s="32"/>
      <c r="F312" s="32"/>
      <c r="G312" s="32"/>
      <c r="H312" s="36"/>
      <c r="I312" s="32"/>
      <c r="J312" s="32"/>
      <c r="K312" s="32"/>
      <c r="L312" s="32"/>
      <c r="M312" s="32"/>
      <c r="N312" s="32"/>
      <c r="O312" s="32"/>
      <c r="P312" s="32"/>
      <c r="Q312" s="32"/>
      <c r="R312" s="32"/>
      <c r="S312" s="32"/>
    </row>
    <row r="313" spans="2:19" ht="12.75" hidden="1">
      <c r="B313" s="32"/>
      <c r="C313" s="32"/>
      <c r="D313" s="32"/>
      <c r="E313" s="32"/>
      <c r="F313" s="32"/>
      <c r="G313" s="32"/>
      <c r="H313" s="36"/>
      <c r="I313" s="32"/>
      <c r="J313" s="32"/>
      <c r="K313" s="32"/>
      <c r="L313" s="32"/>
      <c r="M313" s="32"/>
      <c r="N313" s="32"/>
      <c r="O313" s="32"/>
      <c r="P313" s="32"/>
      <c r="Q313" s="32"/>
      <c r="R313" s="32"/>
      <c r="S313" s="32"/>
    </row>
    <row r="314" spans="2:19" ht="12.75" hidden="1">
      <c r="B314" s="32"/>
      <c r="C314" s="32"/>
      <c r="D314" s="32"/>
      <c r="E314" s="32"/>
      <c r="F314" s="32"/>
      <c r="G314" s="32"/>
      <c r="H314" s="36"/>
      <c r="I314" s="32"/>
      <c r="J314" s="32"/>
      <c r="K314" s="32"/>
      <c r="L314" s="32"/>
      <c r="M314" s="32"/>
      <c r="N314" s="32"/>
      <c r="O314" s="32"/>
      <c r="P314" s="32"/>
      <c r="Q314" s="32"/>
      <c r="R314" s="32"/>
      <c r="S314" s="32"/>
    </row>
    <row r="315" spans="2:19" ht="12.75" hidden="1">
      <c r="B315" s="32"/>
      <c r="C315" s="32"/>
      <c r="D315" s="32"/>
      <c r="E315" s="32"/>
      <c r="F315" s="32"/>
      <c r="G315" s="32"/>
      <c r="H315" s="36"/>
      <c r="I315" s="32"/>
      <c r="J315" s="32"/>
      <c r="K315" s="32"/>
      <c r="L315" s="32"/>
      <c r="M315" s="32"/>
      <c r="N315" s="32"/>
      <c r="O315" s="32"/>
      <c r="P315" s="32"/>
      <c r="Q315" s="32"/>
      <c r="R315" s="32"/>
      <c r="S315" s="32"/>
    </row>
    <row r="316" spans="2:19" ht="12.75" hidden="1">
      <c r="B316" s="32"/>
      <c r="C316" s="32"/>
      <c r="D316" s="32"/>
      <c r="E316" s="32"/>
      <c r="F316" s="32"/>
      <c r="G316" s="32"/>
      <c r="H316" s="36"/>
      <c r="I316" s="32"/>
      <c r="J316" s="32"/>
      <c r="K316" s="32"/>
      <c r="L316" s="32"/>
      <c r="M316" s="32"/>
      <c r="N316" s="32"/>
      <c r="O316" s="32"/>
      <c r="P316" s="32"/>
      <c r="Q316" s="32"/>
      <c r="R316" s="32"/>
      <c r="S316" s="32"/>
    </row>
    <row r="317" spans="2:19" ht="12.75" hidden="1">
      <c r="B317" s="32"/>
      <c r="C317" s="32"/>
      <c r="D317" s="32"/>
      <c r="E317" s="32"/>
      <c r="F317" s="32"/>
      <c r="G317" s="32"/>
      <c r="H317" s="36"/>
      <c r="I317" s="32"/>
      <c r="J317" s="32"/>
      <c r="K317" s="32"/>
      <c r="L317" s="32"/>
      <c r="M317" s="32"/>
      <c r="N317" s="32"/>
      <c r="O317" s="32"/>
      <c r="P317" s="32"/>
      <c r="Q317" s="32"/>
      <c r="R317" s="32"/>
      <c r="S317" s="32"/>
    </row>
    <row r="318" spans="2:19" ht="12.75" hidden="1">
      <c r="B318" s="32"/>
      <c r="C318" s="32"/>
      <c r="D318" s="32"/>
      <c r="E318" s="32"/>
      <c r="F318" s="32"/>
      <c r="G318" s="32"/>
      <c r="H318" s="36"/>
      <c r="I318" s="32"/>
      <c r="J318" s="32"/>
      <c r="K318" s="32"/>
      <c r="L318" s="32"/>
      <c r="M318" s="32"/>
      <c r="N318" s="32"/>
      <c r="O318" s="32"/>
      <c r="P318" s="32"/>
      <c r="Q318" s="32"/>
      <c r="R318" s="32"/>
      <c r="S318" s="32"/>
    </row>
    <row r="319" spans="2:19" ht="12.75" hidden="1">
      <c r="B319" s="32"/>
      <c r="C319" s="32"/>
      <c r="D319" s="32"/>
      <c r="E319" s="32"/>
      <c r="F319" s="32"/>
      <c r="G319" s="32"/>
      <c r="H319" s="36"/>
      <c r="I319" s="32"/>
      <c r="J319" s="32"/>
      <c r="K319" s="32"/>
      <c r="L319" s="32"/>
      <c r="M319" s="32"/>
      <c r="N319" s="32"/>
      <c r="O319" s="32"/>
      <c r="P319" s="32"/>
      <c r="Q319" s="32"/>
      <c r="R319" s="32"/>
      <c r="S319" s="32"/>
    </row>
    <row r="320" spans="2:19" ht="12.75" hidden="1">
      <c r="B320" s="32"/>
      <c r="C320" s="32"/>
      <c r="D320" s="32"/>
      <c r="E320" s="32"/>
      <c r="F320" s="32"/>
      <c r="G320" s="32"/>
      <c r="H320" s="36"/>
      <c r="I320" s="32"/>
      <c r="J320" s="32"/>
      <c r="K320" s="32"/>
      <c r="L320" s="32"/>
      <c r="M320" s="32"/>
      <c r="N320" s="32"/>
      <c r="O320" s="32"/>
      <c r="P320" s="32"/>
      <c r="Q320" s="32"/>
      <c r="R320" s="32"/>
      <c r="S320" s="32"/>
    </row>
    <row r="321" spans="2:19" ht="12.75" hidden="1">
      <c r="B321" s="32"/>
      <c r="C321" s="32"/>
      <c r="D321" s="32"/>
      <c r="E321" s="32"/>
      <c r="F321" s="32"/>
      <c r="G321" s="32"/>
      <c r="H321" s="36"/>
      <c r="I321" s="32"/>
      <c r="J321" s="32"/>
      <c r="K321" s="32"/>
      <c r="L321" s="32"/>
      <c r="M321" s="32"/>
      <c r="N321" s="32"/>
      <c r="O321" s="32"/>
      <c r="P321" s="32"/>
      <c r="Q321" s="32"/>
      <c r="R321" s="32"/>
      <c r="S321" s="32"/>
    </row>
    <row r="322" spans="2:19" ht="12.75" hidden="1">
      <c r="B322" s="32"/>
      <c r="C322" s="32"/>
      <c r="D322" s="32"/>
      <c r="E322" s="32"/>
      <c r="F322" s="32"/>
      <c r="G322" s="32"/>
      <c r="H322" s="36"/>
      <c r="I322" s="32"/>
      <c r="J322" s="32"/>
      <c r="K322" s="32"/>
      <c r="L322" s="32"/>
      <c r="M322" s="32"/>
      <c r="N322" s="32"/>
      <c r="O322" s="32"/>
      <c r="P322" s="32"/>
      <c r="Q322" s="32"/>
      <c r="R322" s="32"/>
      <c r="S322" s="32"/>
    </row>
    <row r="323" spans="2:19" ht="12.75" hidden="1">
      <c r="B323" s="32"/>
      <c r="C323" s="32"/>
      <c r="D323" s="32"/>
      <c r="E323" s="32"/>
      <c r="F323" s="32"/>
      <c r="G323" s="32"/>
      <c r="H323" s="36"/>
      <c r="I323" s="32"/>
      <c r="J323" s="32"/>
      <c r="K323" s="32"/>
      <c r="L323" s="32"/>
      <c r="M323" s="32"/>
      <c r="N323" s="32"/>
      <c r="O323" s="32"/>
      <c r="P323" s="32"/>
      <c r="Q323" s="32"/>
      <c r="R323" s="32"/>
      <c r="S323" s="32"/>
    </row>
    <row r="324" spans="2:19" ht="12.75" hidden="1">
      <c r="B324" s="32"/>
      <c r="C324" s="32"/>
      <c r="D324" s="32"/>
      <c r="E324" s="32"/>
      <c r="F324" s="32"/>
      <c r="G324" s="32"/>
      <c r="H324" s="36"/>
      <c r="I324" s="32"/>
      <c r="J324" s="32"/>
      <c r="K324" s="32"/>
      <c r="L324" s="32"/>
      <c r="M324" s="32"/>
      <c r="N324" s="32"/>
      <c r="O324" s="32"/>
      <c r="P324" s="32"/>
      <c r="Q324" s="32"/>
      <c r="R324" s="32"/>
      <c r="S324" s="32"/>
    </row>
    <row r="325" spans="2:19" ht="12.75" hidden="1">
      <c r="B325" s="32"/>
      <c r="C325" s="32"/>
      <c r="D325" s="32"/>
      <c r="E325" s="32"/>
      <c r="F325" s="32"/>
      <c r="G325" s="32"/>
      <c r="H325" s="36"/>
      <c r="I325" s="32"/>
      <c r="J325" s="32"/>
      <c r="K325" s="32"/>
      <c r="L325" s="32"/>
      <c r="M325" s="32"/>
      <c r="N325" s="32"/>
      <c r="O325" s="32"/>
      <c r="P325" s="32"/>
      <c r="Q325" s="32"/>
      <c r="R325" s="32"/>
      <c r="S325" s="32"/>
    </row>
    <row r="326" spans="2:19" ht="12.75" hidden="1">
      <c r="B326" s="32"/>
      <c r="C326" s="32"/>
      <c r="D326" s="32"/>
      <c r="E326" s="32"/>
      <c r="F326" s="32"/>
      <c r="G326" s="32"/>
      <c r="H326" s="36"/>
      <c r="I326" s="32"/>
      <c r="J326" s="32"/>
      <c r="K326" s="32"/>
      <c r="L326" s="32"/>
      <c r="M326" s="32"/>
      <c r="N326" s="32"/>
      <c r="O326" s="32"/>
      <c r="P326" s="32"/>
      <c r="Q326" s="32"/>
      <c r="R326" s="32"/>
      <c r="S326" s="32"/>
    </row>
    <row r="327" spans="2:19" ht="12.75" hidden="1">
      <c r="B327" s="32"/>
      <c r="C327" s="32"/>
      <c r="D327" s="32"/>
      <c r="E327" s="227" t="e">
        <f>IF(AND($G$264&gt;=0,#REF!&lt;=$G$264*365),0,"het aantal opgegeven dagen 2011 wijkt af van het aantal bedden")</f>
        <v>#REF!</v>
      </c>
      <c r="F327" s="32"/>
      <c r="G327" s="32"/>
      <c r="H327" s="36"/>
      <c r="I327" s="32"/>
      <c r="J327" s="32"/>
      <c r="K327" s="32"/>
      <c r="L327" s="32"/>
      <c r="M327" s="32"/>
      <c r="N327" s="32"/>
      <c r="O327" s="32"/>
      <c r="P327" s="32"/>
      <c r="Q327" s="32"/>
      <c r="R327" s="32"/>
      <c r="S327" s="32"/>
    </row>
    <row r="328" spans="2:19" ht="12.75" hidden="1">
      <c r="B328" s="195"/>
      <c r="C328" s="32"/>
      <c r="D328" s="32"/>
      <c r="E328" s="32"/>
      <c r="F328" s="32"/>
      <c r="G328" s="32"/>
      <c r="H328" s="36"/>
      <c r="I328" s="32"/>
      <c r="J328" s="32"/>
      <c r="K328" s="32"/>
      <c r="L328" s="32"/>
      <c r="M328" s="32"/>
      <c r="N328" s="32"/>
      <c r="O328" s="32"/>
      <c r="P328" s="32"/>
      <c r="Q328" s="32"/>
      <c r="R328" s="32"/>
      <c r="S328" s="32"/>
    </row>
    <row r="329" spans="2:19" ht="12.75" hidden="1">
      <c r="B329" s="32"/>
      <c r="C329" s="32"/>
      <c r="D329" s="32"/>
      <c r="E329" s="32"/>
      <c r="F329" s="32"/>
      <c r="G329" s="32"/>
      <c r="H329" s="36"/>
      <c r="I329" s="32"/>
      <c r="J329" s="32"/>
      <c r="K329" s="32"/>
      <c r="L329" s="32"/>
      <c r="M329" s="32"/>
      <c r="N329" s="32"/>
      <c r="O329" s="32"/>
      <c r="P329" s="32"/>
      <c r="Q329" s="32"/>
      <c r="R329" s="32"/>
      <c r="S329" s="32"/>
    </row>
    <row r="330" ht="12.75" hidden="1"/>
    <row r="331" ht="12.75" hidden="1"/>
    <row r="332" ht="12.75" hidden="1"/>
    <row r="333" ht="12.75" hidden="1"/>
    <row r="334" ht="12.75" hidden="1"/>
    <row r="335" ht="12.75" hidden="1"/>
    <row r="336" spans="3:5" ht="12.75" hidden="1">
      <c r="C336" s="196"/>
      <c r="D336" s="196"/>
      <c r="E336" s="196"/>
    </row>
    <row r="337" ht="12.75" hidden="1">
      <c r="C337" s="197"/>
    </row>
    <row r="338" spans="3:5" ht="12.75" hidden="1">
      <c r="C338" s="83"/>
      <c r="D338" s="83"/>
      <c r="E338" s="83"/>
    </row>
    <row r="339" spans="3:5" ht="12.75" hidden="1">
      <c r="C339" s="83"/>
      <c r="D339" s="83"/>
      <c r="E339" s="83"/>
    </row>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spans="4:8" ht="12.75" hidden="1">
      <c r="D472" s="387">
        <f>IF(AND($G$268&gt;=0,$G$268&lt;=$G$264*365),0,"het aantal opgegeven dagen 2012 wijkt af van het aantal bedden")</f>
        <v>0</v>
      </c>
      <c r="E472" s="337"/>
      <c r="F472" s="337"/>
      <c r="G472" s="337"/>
      <c r="H472" s="337"/>
    </row>
    <row r="473" ht="12.75" hidden="1"/>
    <row r="474" ht="12.75" hidden="1"/>
    <row r="475" ht="12.75" hidden="1"/>
    <row r="476" ht="12.75" hidden="1"/>
    <row r="477" ht="12.75" hidden="1"/>
    <row r="478" ht="12.75" hidden="1"/>
    <row r="479" ht="12.75" hidden="1"/>
    <row r="480" ht="12.75" hidden="1"/>
    <row r="481" ht="12.75" hidden="1"/>
    <row r="482" ht="12.75" hidden="1"/>
    <row r="483" ht="12.75" hidden="1"/>
  </sheetData>
  <sheetProtection password="CA0C" sheet="1"/>
  <mergeCells count="194">
    <mergeCell ref="C214:F214"/>
    <mergeCell ref="C197:F197"/>
    <mergeCell ref="C184:F184"/>
    <mergeCell ref="D153:F153"/>
    <mergeCell ref="D166:F166"/>
    <mergeCell ref="D189:F189"/>
    <mergeCell ref="C185:G185"/>
    <mergeCell ref="B177:G178"/>
    <mergeCell ref="E182:F182"/>
    <mergeCell ref="E183:F183"/>
    <mergeCell ref="C155:G155"/>
    <mergeCell ref="B149:G149"/>
    <mergeCell ref="B24:F24"/>
    <mergeCell ref="B53:D53"/>
    <mergeCell ref="B101:C101"/>
    <mergeCell ref="B146:C146"/>
    <mergeCell ref="D133:F133"/>
    <mergeCell ref="D128:F128"/>
    <mergeCell ref="D130:F130"/>
    <mergeCell ref="B78:G78"/>
    <mergeCell ref="D269:H269"/>
    <mergeCell ref="D270:H270"/>
    <mergeCell ref="D472:H472"/>
    <mergeCell ref="D111:F111"/>
    <mergeCell ref="D141:F141"/>
    <mergeCell ref="C138:E138"/>
    <mergeCell ref="D151:F151"/>
    <mergeCell ref="E181:F181"/>
    <mergeCell ref="D129:F129"/>
    <mergeCell ref="D132:F132"/>
    <mergeCell ref="D212:F212"/>
    <mergeCell ref="D219:F219"/>
    <mergeCell ref="C220:H220"/>
    <mergeCell ref="D224:F224"/>
    <mergeCell ref="G7:I7"/>
    <mergeCell ref="C97:H97"/>
    <mergeCell ref="D109:F109"/>
    <mergeCell ref="D110:F110"/>
    <mergeCell ref="D105:F105"/>
    <mergeCell ref="D107:F107"/>
    <mergeCell ref="B263:D264"/>
    <mergeCell ref="D226:F226"/>
    <mergeCell ref="E194:F194"/>
    <mergeCell ref="D150:F150"/>
    <mergeCell ref="C199:E199"/>
    <mergeCell ref="E196:F196"/>
    <mergeCell ref="B223:G223"/>
    <mergeCell ref="C203:H203"/>
    <mergeCell ref="C215:G215"/>
    <mergeCell ref="C216:E216"/>
    <mergeCell ref="H260:I260"/>
    <mergeCell ref="B257:F257"/>
    <mergeCell ref="B259:F259"/>
    <mergeCell ref="B260:F260"/>
    <mergeCell ref="E262:G262"/>
    <mergeCell ref="D256:H256"/>
    <mergeCell ref="C76:G76"/>
    <mergeCell ref="C69:F69"/>
    <mergeCell ref="C71:E71"/>
    <mergeCell ref="C75:H75"/>
    <mergeCell ref="E66:F66"/>
    <mergeCell ref="E62:F62"/>
    <mergeCell ref="E63:F63"/>
    <mergeCell ref="D74:F74"/>
    <mergeCell ref="E64:F64"/>
    <mergeCell ref="E65:F65"/>
    <mergeCell ref="E67:F67"/>
    <mergeCell ref="E68:F68"/>
    <mergeCell ref="E58:F58"/>
    <mergeCell ref="E59:F59"/>
    <mergeCell ref="E60:F60"/>
    <mergeCell ref="E61:F61"/>
    <mergeCell ref="D39:F39"/>
    <mergeCell ref="D40:F40"/>
    <mergeCell ref="D41:F41"/>
    <mergeCell ref="E57:F57"/>
    <mergeCell ref="B56:G56"/>
    <mergeCell ref="C50:H50"/>
    <mergeCell ref="C43:G43"/>
    <mergeCell ref="C44:E44"/>
    <mergeCell ref="D47:F47"/>
    <mergeCell ref="C48:H48"/>
    <mergeCell ref="H26:I26"/>
    <mergeCell ref="D28:F28"/>
    <mergeCell ref="D29:F29"/>
    <mergeCell ref="B38:G38"/>
    <mergeCell ref="C31:G31"/>
    <mergeCell ref="D35:F35"/>
    <mergeCell ref="C137:G137"/>
    <mergeCell ref="C118:E118"/>
    <mergeCell ref="D134:F134"/>
    <mergeCell ref="D135:F135"/>
    <mergeCell ref="C123:G123"/>
    <mergeCell ref="D127:F127"/>
    <mergeCell ref="B124:G124"/>
    <mergeCell ref="D125:F125"/>
    <mergeCell ref="C136:F136"/>
    <mergeCell ref="D121:F121"/>
    <mergeCell ref="C195:D195"/>
    <mergeCell ref="D152:F152"/>
    <mergeCell ref="D159:F159"/>
    <mergeCell ref="C156:E156"/>
    <mergeCell ref="C154:F154"/>
    <mergeCell ref="C168:G168"/>
    <mergeCell ref="C183:D183"/>
    <mergeCell ref="C167:F167"/>
    <mergeCell ref="C182:D182"/>
    <mergeCell ref="C190:H190"/>
    <mergeCell ref="D115:F115"/>
    <mergeCell ref="C116:F116"/>
    <mergeCell ref="E90:F90"/>
    <mergeCell ref="C91:F91"/>
    <mergeCell ref="D112:F112"/>
    <mergeCell ref="D113:F113"/>
    <mergeCell ref="D114:F114"/>
    <mergeCell ref="C93:E93"/>
    <mergeCell ref="D106:F106"/>
    <mergeCell ref="D108:F108"/>
    <mergeCell ref="B16:F16"/>
    <mergeCell ref="D96:F96"/>
    <mergeCell ref="B104:G104"/>
    <mergeCell ref="H10:K10"/>
    <mergeCell ref="B17:F17"/>
    <mergeCell ref="E79:F79"/>
    <mergeCell ref="E80:F80"/>
    <mergeCell ref="E87:F87"/>
    <mergeCell ref="E88:F88"/>
    <mergeCell ref="E89:F89"/>
    <mergeCell ref="D164:F164"/>
    <mergeCell ref="D126:F126"/>
    <mergeCell ref="D131:F131"/>
    <mergeCell ref="C117:G117"/>
    <mergeCell ref="B7:F7"/>
    <mergeCell ref="B14:F14"/>
    <mergeCell ref="B9:F9"/>
    <mergeCell ref="B10:F10"/>
    <mergeCell ref="E81:F81"/>
    <mergeCell ref="E82:F82"/>
    <mergeCell ref="C196:D196"/>
    <mergeCell ref="E195:F195"/>
    <mergeCell ref="C181:D181"/>
    <mergeCell ref="C194:D194"/>
    <mergeCell ref="D165:F165"/>
    <mergeCell ref="C122:H122"/>
    <mergeCell ref="C160:H160"/>
    <mergeCell ref="D163:F163"/>
    <mergeCell ref="C186:E186"/>
    <mergeCell ref="B162:G162"/>
    <mergeCell ref="C169:E169"/>
    <mergeCell ref="C191:G191"/>
    <mergeCell ref="B180:I180"/>
    <mergeCell ref="B193:I193"/>
    <mergeCell ref="D172:F172"/>
    <mergeCell ref="C173:H173"/>
    <mergeCell ref="B267:D267"/>
    <mergeCell ref="B252:D252"/>
    <mergeCell ref="B253:D253"/>
    <mergeCell ref="B243:F243"/>
    <mergeCell ref="B240:F240"/>
    <mergeCell ref="C228:G228"/>
    <mergeCell ref="C229:E229"/>
    <mergeCell ref="E266:G266"/>
    <mergeCell ref="D254:H254"/>
    <mergeCell ref="D255:H255"/>
    <mergeCell ref="E250:H250"/>
    <mergeCell ref="B268:D268"/>
    <mergeCell ref="D211:F211"/>
    <mergeCell ref="E245:G245"/>
    <mergeCell ref="E251:G251"/>
    <mergeCell ref="B242:F242"/>
    <mergeCell ref="C233:H233"/>
    <mergeCell ref="D213:F213"/>
    <mergeCell ref="D232:F232"/>
    <mergeCell ref="E249:H249"/>
    <mergeCell ref="B15:F15"/>
    <mergeCell ref="B18:F18"/>
    <mergeCell ref="E83:F83"/>
    <mergeCell ref="E86:F86"/>
    <mergeCell ref="E84:F84"/>
    <mergeCell ref="E85:F85"/>
    <mergeCell ref="C36:H36"/>
    <mergeCell ref="C32:E32"/>
    <mergeCell ref="B26:G26"/>
    <mergeCell ref="D27:F27"/>
    <mergeCell ref="C42:F42"/>
    <mergeCell ref="C30:F30"/>
    <mergeCell ref="C142:H142"/>
    <mergeCell ref="B210:G210"/>
    <mergeCell ref="E248:H248"/>
    <mergeCell ref="D225:F225"/>
    <mergeCell ref="B246:D247"/>
    <mergeCell ref="C227:F227"/>
    <mergeCell ref="D202:F202"/>
    <mergeCell ref="C198:G198"/>
  </mergeCells>
  <conditionalFormatting sqref="H265 H260 H11 H12:J13">
    <cfRule type="expression" priority="1" dxfId="3" stopIfTrue="1">
      <formula>$B$1=TRUE</formula>
    </cfRule>
  </conditionalFormatting>
  <conditionalFormatting sqref="E268:G268 G259:G260 C40:F41 G229:G231 C225:F226 C195:F196 G199:G201 G169:G171 C164:F166 B126:F135 G138:G140 G93:G95 C80:F90 B84:B90 G44:G46">
    <cfRule type="expression" priority="2" dxfId="2" stopIfTrue="1">
      <formula>$B$1=TRUE</formula>
    </cfRule>
  </conditionalFormatting>
  <conditionalFormatting sqref="C151:F153 G156:G158 C182:F183 G186:G188 C212:F213 G216:G218 G14:I18 G32:G34 C58:F68 B62:B68 G71:G73 B106:F115 G118:G120 G9:G10 G7 C28:F29 E253:G253 G242:G243">
    <cfRule type="expression" priority="3" dxfId="1" stopIfTrue="1">
      <formula>$B$1=TRUE</formula>
    </cfRule>
  </conditionalFormatting>
  <conditionalFormatting sqref="G19:I19">
    <cfRule type="expression" priority="4" dxfId="0" stopIfTrue="1">
      <formula>$B$1=TRUE</formula>
    </cfRule>
  </conditionalFormatting>
  <dataValidations count="24">
    <dataValidation type="whole" operator="greaterThan" allowBlank="1" showInputMessage="1" showErrorMessage="1" error="Er moet een positief aantal op 2 decimalen worden ingevuld." sqref="H19">
      <formula1>H18</formula1>
    </dataValidation>
    <dataValidation type="whole" operator="lessThanOrEqual" allowBlank="1" showInputMessage="1" showErrorMessage="1" error="Er moet een positief aantal op 2 decimalen worden ingevuld en het aantal niet bezette bedden mag nooit hoger zijn dan het totaal aantal bedden" sqref="J15">
      <formula1>J14</formula1>
    </dataValidation>
    <dataValidation type="whole" operator="greaterThan" allowBlank="1" showInputMessage="1" showErrorMessage="1" error="Er moet een geheel aantal groter dan nul worden ingevuld." sqref="G263 D182:D183 C151:C153 C164:C166 C225:C226 C212:C213 G246 C28:C29 C40:C41 G19 C106:C115 D58:D68 D80:D90 C126:C135 J16:J19 I19">
      <formula1>0</formula1>
    </dataValidation>
    <dataValidation type="date" allowBlank="1" showInputMessage="1" showErrorMessage="1" error="De datum openstelling moet liggen tussen                  01-01-2008 en 01-01-2011." sqref="G265 G244">
      <formula1>38718</formula1>
      <formula2>40543</formula2>
    </dataValidation>
    <dataValidation type="decimal" allowBlank="1" showInputMessage="1" showErrorMessage="1" error="Er moet een positief getal worden ingevuld." sqref="E264:G264">
      <formula1>0</formula1>
      <formula2>1000</formula2>
    </dataValidation>
    <dataValidation type="whole" operator="greaterThanOrEqual" allowBlank="1" showInputMessage="1" showErrorMessage="1" error="Er moet een geheel aantal groter of gelijk aan nul worden ingevuld. " sqref="E268 E253:G253">
      <formula1>0</formula1>
    </dataValidation>
    <dataValidation type="date" allowBlank="1" showInputMessage="1" showErrorMessage="1" error="De sluitingsdatum ligt tussen&#10;01-01-2011 en 1-1-2014." sqref="G259">
      <formula1>40544</formula1>
      <formula2>41640</formula2>
    </dataValidation>
    <dataValidation operator="greaterThan" allowBlank="1" showInputMessage="1" showErrorMessage="1" sqref="H267 H263:J263 H252 G80:G90 G182:G183 H246:J246 B62:B68 G195:G196 B84:B90 G58:G68"/>
    <dataValidation operator="greaterThanOrEqual" allowBlank="1" showInputMessage="1" showErrorMessage="1" sqref="F268:G268 I253:J253"/>
    <dataValidation type="date" allowBlank="1" showInputMessage="1" showErrorMessage="1" error="De datum openstelling moet liggen tussen 01-01-2013 en 01-01-2014." sqref="G260">
      <formula1>41275</formula1>
      <formula2>41640</formula2>
    </dataValidation>
    <dataValidation type="decimal" operator="greaterThan" allowBlank="1" showInputMessage="1" showErrorMessage="1" error="Er moet een getal groter dan nul worden ingevuld." sqref="G229:G231 E195:F196 E182:F183 G186:G188 G199:G201 G156:G158 G169:G171 G216:G218 D212:E213 D225:E226 G32:G34 G44:G46 G71:G73 G93:G95 G138:G140 G118:G120">
      <formula1>0</formula1>
    </dataValidation>
    <dataValidation type="decimal" operator="greaterThan" allowBlank="1" showInputMessage="1" showErrorMessage="1" error="Er moet een prijs groter dan nul worden ingevoerd. " sqref="F212 E164:F164 D164:D165 D151:D152 E151:F151 D28:F28 D40:F40 D126:F135 D106:D114 E106:F106">
      <formula1>0</formula1>
    </dataValidation>
    <dataValidation type="whole" operator="greaterThan" allowBlank="1" showInputMessage="1" showErrorMessage="1" error="Er moet een geheel aantal groter dan nul worden ingevoerd" sqref="C195:D196 C182:C183 C58:C68 C80:C90">
      <formula1>0</formula1>
    </dataValidation>
    <dataValidation type="decimal" operator="greaterThan" allowBlank="1" showInputMessage="1" showErrorMessage="1" error="Er moet een prijs groter dan nul worden ingevoerd." sqref="D166:F166 D153:F153 D29:F29 D41:F41 D115:F115">
      <formula1>0</formula1>
    </dataValidation>
    <dataValidation type="decimal" operator="greaterThan" allowBlank="1" showInputMessage="1" showErrorMessage="1" error="Er moet een prijs groter dan nul worden ingevuld." sqref="E58:F68 E80:F90">
      <formula1>0</formula1>
    </dataValidation>
    <dataValidation operator="greaterThan" allowBlank="1" showInputMessage="1" showErrorMessage="1" error="Er moet een geheel aantal groter dan nul worden ingevuld." sqref="H28:J29"/>
    <dataValidation type="date" allowBlank="1" showInputMessage="1" showErrorMessage="1" error="De datum openstelling moet liggen tussen                  01-01-2008 tot en met 31-12-2010. " sqref="G11:G12">
      <formula1>39448</formula1>
      <formula2>40543</formula2>
    </dataValidation>
    <dataValidation allowBlank="1" showInputMessage="1" showErrorMessage="1" error="De datum openstelling moet liggen tussen                  01-01-2008 tot en met 31-12-2010. " sqref="G13"/>
    <dataValidation type="whole" operator="greaterThan" allowBlank="1" showInputMessage="1" showErrorMessage="1" error="Er moet een positief aantal op 2 decimalen worden ingevuld." sqref="J14">
      <formula1>0</formula1>
    </dataValidation>
    <dataValidation type="decimal" operator="greaterThan" allowBlank="1" showInputMessage="1" showErrorMessage="1" error="Er moet een positief aantal op 2 decimalen worden ingevuld." sqref="G14:I18">
      <formula1>0</formula1>
    </dataValidation>
    <dataValidation type="date" allowBlank="1" showInputMessage="1" showErrorMessage="1" error="De sluitingsdatum ligt tussen&#10;01-01-2011 en 1-1-2014." sqref="G9">
      <formula1>40909</formula1>
      <formula2>42004</formula2>
    </dataValidation>
    <dataValidation type="date" allowBlank="1" showInputMessage="1" showErrorMessage="1" error="De datum openstelling moet liggen tussen 01-01-2013 en 01-01-2014." sqref="G10">
      <formula1>G9</formula1>
      <formula2>42004</formula2>
    </dataValidation>
    <dataValidation type="date" allowBlank="1" showInputMessage="1" showErrorMessage="1" error="De sluitingsdatum ligt tussen&#10;01-01-2011 en 1-1-2014." sqref="G242">
      <formula1>40544</formula1>
      <formula2>41640</formula2>
    </dataValidation>
    <dataValidation type="date" allowBlank="1" showInputMessage="1" showErrorMessage="1" error="De datum openstelling moet liggen tussen 01-01-2013 en 01-01-2014." sqref="G243">
      <formula1>41275</formula1>
      <formula2>41640</formula2>
    </dataValidation>
  </dataValidations>
  <printOptions/>
  <pageMargins left="0.5905511811023623" right="0.5118110236220472" top="0.984251968503937" bottom="0.5511811023622047" header="0.5118110236220472" footer="0.5118110236220472"/>
  <pageSetup firstPageNumber="1" useFirstPageNumber="1" horizontalDpi="600" verticalDpi="600" orientation="landscape" paperSize="9" scale="73" r:id="rId1"/>
  <rowBreaks count="7" manualBreakCount="7">
    <brk id="19" max="255" man="1"/>
    <brk id="48" min="1" max="9" man="1"/>
    <brk id="97" min="1" max="9" man="1"/>
    <brk id="142" min="1" max="9" man="1"/>
    <brk id="173" min="1" max="9" man="1"/>
    <brk id="203" min="1" max="9" man="1"/>
    <brk id="233" min="1" max="9" man="1"/>
  </rowBreaks>
  <ignoredErrors>
    <ignoredError sqref="G11" unlockedFormula="1"/>
  </ignoredErrors>
</worksheet>
</file>

<file path=xl/worksheets/sheet4.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1" sqref="A1"/>
    </sheetView>
  </sheetViews>
  <sheetFormatPr defaultColWidth="0" defaultRowHeight="12.75" zeroHeight="1"/>
  <cols>
    <col min="1" max="1" width="77.140625" style="83" customWidth="1"/>
    <col min="2" max="2" width="13.7109375" style="0" customWidth="1"/>
    <col min="3" max="3" width="13.7109375" style="44" customWidth="1"/>
    <col min="4" max="4" width="13.7109375" style="0" customWidth="1"/>
    <col min="5" max="5" width="13.8515625" style="0" customWidth="1"/>
    <col min="6" max="6" width="9.140625" style="0" customWidth="1"/>
    <col min="7" max="16384" width="9.140625" style="0" hidden="1" customWidth="1"/>
  </cols>
  <sheetData>
    <row r="1" spans="1:6" ht="12.75">
      <c r="A1" s="131" t="str">
        <f>"NZa-nummer: 300/"&amp;Voorblad!$G$7</f>
        <v>NZa-nummer: 300/</v>
      </c>
      <c r="B1" s="32"/>
      <c r="C1" s="45"/>
      <c r="D1" s="32"/>
      <c r="E1" s="84" t="str">
        <f>"Pagina 9"</f>
        <v>Pagina 9</v>
      </c>
      <c r="F1" s="32"/>
    </row>
    <row r="2" spans="1:6" ht="13.5" thickBot="1">
      <c r="A2" s="150"/>
      <c r="B2" s="477"/>
      <c r="C2" s="477"/>
      <c r="D2" s="477"/>
      <c r="E2" s="84"/>
      <c r="F2" s="32"/>
    </row>
    <row r="3" spans="1:6" ht="13.5" thickBot="1">
      <c r="A3" s="135" t="s">
        <v>92</v>
      </c>
      <c r="B3" s="475" t="s">
        <v>1</v>
      </c>
      <c r="C3" s="476"/>
      <c r="D3" s="476"/>
      <c r="E3" s="155"/>
      <c r="F3" s="32"/>
    </row>
    <row r="4" spans="1:6" ht="13.5" thickBot="1">
      <c r="A4" s="136"/>
      <c r="B4" s="146">
        <v>2012</v>
      </c>
      <c r="C4" s="146">
        <v>2013</v>
      </c>
      <c r="D4" s="147">
        <v>2014</v>
      </c>
      <c r="E4" s="148" t="s">
        <v>76</v>
      </c>
      <c r="F4" s="32"/>
    </row>
    <row r="5" spans="1:6" ht="12.75">
      <c r="A5" s="137" t="s">
        <v>72</v>
      </c>
      <c r="B5" s="200">
        <f>Rubrieken!G32</f>
        <v>0</v>
      </c>
      <c r="C5" s="201">
        <f>Rubrieken!G33</f>
        <v>0</v>
      </c>
      <c r="D5" s="202">
        <f>Rubrieken!G34</f>
        <v>0</v>
      </c>
      <c r="E5" s="203">
        <f aca="true" t="shared" si="0" ref="E5:E10">SUM(B5:D5)</f>
        <v>0</v>
      </c>
      <c r="F5" s="32"/>
    </row>
    <row r="6" spans="1:6" ht="12.75">
      <c r="A6" s="137" t="s">
        <v>73</v>
      </c>
      <c r="B6" s="200">
        <f>Rubrieken!G71</f>
        <v>0</v>
      </c>
      <c r="C6" s="201">
        <f>Rubrieken!G72</f>
        <v>0</v>
      </c>
      <c r="D6" s="202">
        <f>Rubrieken!G73</f>
        <v>0</v>
      </c>
      <c r="E6" s="203">
        <f t="shared" si="0"/>
        <v>0</v>
      </c>
      <c r="F6" s="32"/>
    </row>
    <row r="7" spans="1:6" ht="12.75">
      <c r="A7" s="137" t="s">
        <v>74</v>
      </c>
      <c r="B7" s="200">
        <f>Rubrieken!G118</f>
        <v>0</v>
      </c>
      <c r="C7" s="201">
        <f>Rubrieken!G119</f>
        <v>0</v>
      </c>
      <c r="D7" s="202">
        <f>Rubrieken!G120</f>
        <v>0</v>
      </c>
      <c r="E7" s="203">
        <f t="shared" si="0"/>
        <v>0</v>
      </c>
      <c r="F7" s="32"/>
    </row>
    <row r="8" spans="1:6" ht="12.75">
      <c r="A8" s="137" t="s">
        <v>75</v>
      </c>
      <c r="B8" s="200">
        <f>Rubrieken!G156</f>
        <v>0</v>
      </c>
      <c r="C8" s="201">
        <f>Rubrieken!G157</f>
        <v>0</v>
      </c>
      <c r="D8" s="202">
        <f>Rubrieken!G158</f>
        <v>0</v>
      </c>
      <c r="E8" s="203">
        <f t="shared" si="0"/>
        <v>0</v>
      </c>
      <c r="F8" s="32"/>
    </row>
    <row r="9" spans="1:6" s="44" customFormat="1" ht="27" customHeight="1">
      <c r="A9" s="138" t="s">
        <v>91</v>
      </c>
      <c r="B9" s="201">
        <f>Rubrieken!G186</f>
        <v>0</v>
      </c>
      <c r="C9" s="201">
        <f>Rubrieken!G187</f>
        <v>0</v>
      </c>
      <c r="D9" s="204">
        <f>Rubrieken!G188</f>
        <v>0</v>
      </c>
      <c r="E9" s="205">
        <f t="shared" si="0"/>
        <v>0</v>
      </c>
      <c r="F9" s="45"/>
    </row>
    <row r="10" spans="1:6" s="44" customFormat="1" ht="19.5" customHeight="1" thickBot="1">
      <c r="A10" s="139" t="s">
        <v>118</v>
      </c>
      <c r="B10" s="206">
        <f>Rubrieken!G216</f>
        <v>0</v>
      </c>
      <c r="C10" s="206">
        <f>Rubrieken!G217</f>
        <v>0</v>
      </c>
      <c r="D10" s="207">
        <f>Rubrieken!G218</f>
        <v>0</v>
      </c>
      <c r="E10" s="208">
        <f t="shared" si="0"/>
        <v>0</v>
      </c>
      <c r="F10" s="45"/>
    </row>
    <row r="11" spans="1:6" ht="13.5" thickBot="1">
      <c r="A11" s="150"/>
      <c r="B11" s="84"/>
      <c r="C11" s="151"/>
      <c r="D11" s="84"/>
      <c r="E11" s="32"/>
      <c r="F11" s="32"/>
    </row>
    <row r="12" spans="1:6" ht="13.5" thickBot="1">
      <c r="A12" s="132" t="s">
        <v>95</v>
      </c>
      <c r="B12" s="209">
        <f>SUM(B5:B10)</f>
        <v>0</v>
      </c>
      <c r="C12" s="210">
        <f>SUM(C5:C10)</f>
        <v>0</v>
      </c>
      <c r="D12" s="211">
        <f>SUM(D5:D10)</f>
        <v>0</v>
      </c>
      <c r="E12" s="212">
        <f>SUM(E5:E10)</f>
        <v>0</v>
      </c>
      <c r="F12" s="32"/>
    </row>
    <row r="13" spans="1:6" ht="12.75">
      <c r="A13" s="150"/>
      <c r="B13" s="84"/>
      <c r="C13" s="151"/>
      <c r="D13" s="84"/>
      <c r="E13" s="32"/>
      <c r="F13" s="32"/>
    </row>
    <row r="14" spans="1:6" ht="13.5" thickBot="1">
      <c r="A14" s="150"/>
      <c r="B14" s="84"/>
      <c r="C14" s="151"/>
      <c r="D14" s="84"/>
      <c r="E14" s="32"/>
      <c r="F14" s="32"/>
    </row>
    <row r="15" spans="1:6" ht="13.5" thickBot="1">
      <c r="A15" s="135" t="s">
        <v>93</v>
      </c>
      <c r="B15" s="475" t="s">
        <v>0</v>
      </c>
      <c r="C15" s="476"/>
      <c r="D15" s="476"/>
      <c r="E15" s="149"/>
      <c r="F15" s="32"/>
    </row>
    <row r="16" spans="1:6" ht="13.5" thickBot="1">
      <c r="A16" s="137"/>
      <c r="B16" s="146">
        <v>2012</v>
      </c>
      <c r="C16" s="146">
        <v>2013</v>
      </c>
      <c r="D16" s="147">
        <v>2014</v>
      </c>
      <c r="E16" s="147" t="s">
        <v>76</v>
      </c>
      <c r="F16" s="32"/>
    </row>
    <row r="17" spans="1:6" ht="12.75" customHeight="1">
      <c r="A17" s="140" t="s">
        <v>89</v>
      </c>
      <c r="B17" s="213"/>
      <c r="C17" s="214"/>
      <c r="D17" s="215"/>
      <c r="E17" s="216"/>
      <c r="F17" s="32"/>
    </row>
    <row r="18" spans="1:6" ht="12" customHeight="1" thickBot="1">
      <c r="A18" s="283" t="s">
        <v>3</v>
      </c>
      <c r="B18" s="274">
        <f>+Rubrieken!E253</f>
        <v>0</v>
      </c>
      <c r="C18" s="275">
        <f>+Rubrieken!F253</f>
        <v>0</v>
      </c>
      <c r="D18" s="276">
        <f>+Rubrieken!G253</f>
        <v>0</v>
      </c>
      <c r="E18" s="277">
        <f>+Rubrieken!H253</f>
        <v>0</v>
      </c>
      <c r="F18" s="32"/>
    </row>
    <row r="19" spans="1:6" ht="12.75">
      <c r="A19" s="150"/>
      <c r="B19" s="32"/>
      <c r="C19" s="45"/>
      <c r="D19" s="32"/>
      <c r="E19" s="32"/>
      <c r="F19" s="32"/>
    </row>
    <row r="20" spans="1:6" ht="12.75">
      <c r="A20" s="150"/>
      <c r="B20" s="32"/>
      <c r="C20" s="45"/>
      <c r="D20" s="32"/>
      <c r="E20" s="32"/>
      <c r="F20" s="32"/>
    </row>
    <row r="21" spans="1:6" ht="12.75">
      <c r="A21" s="150"/>
      <c r="B21" s="32"/>
      <c r="C21" s="45"/>
      <c r="D21" s="32"/>
      <c r="E21" s="32"/>
      <c r="F21" s="32"/>
    </row>
    <row r="22" spans="1:6" ht="12.75">
      <c r="A22" s="150"/>
      <c r="B22" s="32"/>
      <c r="C22" s="45"/>
      <c r="D22" s="32"/>
      <c r="E22" s="32"/>
      <c r="F22" s="32"/>
    </row>
    <row r="23" spans="1:6" ht="12.75">
      <c r="A23" s="131" t="str">
        <f>"NZa-nummer: 300/"&amp;Voorblad!$G$7</f>
        <v>NZa-nummer: 300/</v>
      </c>
      <c r="B23" s="32"/>
      <c r="C23" s="45"/>
      <c r="D23" s="32"/>
      <c r="E23" s="84" t="str">
        <f>"Pagina 10"</f>
        <v>Pagina 10</v>
      </c>
      <c r="F23" s="32"/>
    </row>
    <row r="24" spans="1:6" ht="13.5" thickBot="1">
      <c r="A24" s="150"/>
      <c r="B24" s="477"/>
      <c r="C24" s="477"/>
      <c r="D24" s="477"/>
      <c r="E24" s="84"/>
      <c r="F24" s="32"/>
    </row>
    <row r="25" spans="1:6" ht="13.5" thickBot="1">
      <c r="A25" s="135" t="s">
        <v>92</v>
      </c>
      <c r="B25" s="475" t="s">
        <v>94</v>
      </c>
      <c r="C25" s="476"/>
      <c r="D25" s="476"/>
      <c r="E25" s="155"/>
      <c r="F25" s="32"/>
    </row>
    <row r="26" spans="1:6" ht="13.5" thickBot="1">
      <c r="A26" s="136"/>
      <c r="B26" s="146">
        <v>2012</v>
      </c>
      <c r="C26" s="146">
        <v>2013</v>
      </c>
      <c r="D26" s="147">
        <v>2014</v>
      </c>
      <c r="E26" s="148" t="s">
        <v>76</v>
      </c>
      <c r="F26" s="32"/>
    </row>
    <row r="27" spans="1:6" ht="12.75">
      <c r="A27" s="137" t="s">
        <v>72</v>
      </c>
      <c r="B27" s="200">
        <f>Rubrieken!G44</f>
        <v>0</v>
      </c>
      <c r="C27" s="201">
        <f>Rubrieken!G45</f>
        <v>0</v>
      </c>
      <c r="D27" s="202">
        <f>Rubrieken!G46</f>
        <v>0</v>
      </c>
      <c r="E27" s="203">
        <f aca="true" t="shared" si="1" ref="E27:E32">SUM(B27:D27)</f>
        <v>0</v>
      </c>
      <c r="F27" s="32"/>
    </row>
    <row r="28" spans="1:6" ht="12.75">
      <c r="A28" s="137" t="s">
        <v>73</v>
      </c>
      <c r="B28" s="200">
        <f>Rubrieken!G93</f>
        <v>0</v>
      </c>
      <c r="C28" s="201">
        <f>Rubrieken!G94</f>
        <v>0</v>
      </c>
      <c r="D28" s="202">
        <f>Rubrieken!G95</f>
        <v>0</v>
      </c>
      <c r="E28" s="203">
        <f t="shared" si="1"/>
        <v>0</v>
      </c>
      <c r="F28" s="32"/>
    </row>
    <row r="29" spans="1:6" ht="12.75">
      <c r="A29" s="137" t="s">
        <v>74</v>
      </c>
      <c r="B29" s="200">
        <f>Rubrieken!G138</f>
        <v>0</v>
      </c>
      <c r="C29" s="201">
        <f>Rubrieken!G139</f>
        <v>0</v>
      </c>
      <c r="D29" s="202">
        <f>Rubrieken!G140</f>
        <v>0</v>
      </c>
      <c r="E29" s="203">
        <f t="shared" si="1"/>
        <v>0</v>
      </c>
      <c r="F29" s="32"/>
    </row>
    <row r="30" spans="1:6" ht="12.75">
      <c r="A30" s="137" t="s">
        <v>75</v>
      </c>
      <c r="B30" s="142">
        <f>Rubrieken!G169</f>
        <v>0</v>
      </c>
      <c r="C30" s="143">
        <f>Rubrieken!G170</f>
        <v>0</v>
      </c>
      <c r="D30" s="95">
        <f>Rubrieken!G171</f>
        <v>0</v>
      </c>
      <c r="E30" s="203">
        <f t="shared" si="1"/>
        <v>0</v>
      </c>
      <c r="F30" s="32"/>
    </row>
    <row r="31" spans="1:6" ht="23.25">
      <c r="A31" s="138" t="s">
        <v>91</v>
      </c>
      <c r="B31" s="143">
        <f>Rubrieken!G199</f>
        <v>0</v>
      </c>
      <c r="C31" s="143">
        <f>Rubrieken!G200</f>
        <v>0</v>
      </c>
      <c r="D31" s="98">
        <f>Rubrieken!G201</f>
        <v>0</v>
      </c>
      <c r="E31" s="205">
        <f t="shared" si="1"/>
        <v>0</v>
      </c>
      <c r="F31" s="32"/>
    </row>
    <row r="32" spans="1:6" ht="13.5" thickBot="1">
      <c r="A32" s="139" t="s">
        <v>118</v>
      </c>
      <c r="B32" s="144">
        <f>Rubrieken!G229</f>
        <v>0</v>
      </c>
      <c r="C32" s="144">
        <f>Rubrieken!G230</f>
        <v>0</v>
      </c>
      <c r="D32" s="96">
        <f>Rubrieken!G231</f>
        <v>0</v>
      </c>
      <c r="E32" s="208">
        <f t="shared" si="1"/>
        <v>0</v>
      </c>
      <c r="F32" s="32"/>
    </row>
    <row r="33" spans="1:6" ht="13.5" thickBot="1">
      <c r="A33" s="150"/>
      <c r="B33" s="84"/>
      <c r="C33" s="151"/>
      <c r="D33" s="84"/>
      <c r="E33" s="32"/>
      <c r="F33" s="32"/>
    </row>
    <row r="34" spans="1:6" ht="13.5" thickBot="1">
      <c r="A34" s="132" t="s">
        <v>95</v>
      </c>
      <c r="B34" s="133">
        <f>SUM(B27:B32)</f>
        <v>0</v>
      </c>
      <c r="C34" s="134">
        <f>SUM(C27:C32)</f>
        <v>0</v>
      </c>
      <c r="D34" s="97">
        <f>SUM(D27:D32)</f>
        <v>0</v>
      </c>
      <c r="E34" s="212">
        <f>SUM(E27:E32)</f>
        <v>0</v>
      </c>
      <c r="F34" s="32"/>
    </row>
    <row r="35" spans="1:6" ht="12.75">
      <c r="A35" s="150"/>
      <c r="B35" s="84"/>
      <c r="C35" s="151"/>
      <c r="D35" s="84"/>
      <c r="E35" s="32"/>
      <c r="F35" s="32"/>
    </row>
    <row r="36" spans="1:6" ht="13.5" thickBot="1">
      <c r="A36" s="150"/>
      <c r="B36" s="84"/>
      <c r="C36" s="151"/>
      <c r="D36" s="84"/>
      <c r="E36" s="32"/>
      <c r="F36" s="32"/>
    </row>
    <row r="37" spans="1:6" ht="13.5" thickBot="1">
      <c r="A37" s="135" t="s">
        <v>93</v>
      </c>
      <c r="B37" s="475" t="s">
        <v>94</v>
      </c>
      <c r="C37" s="476"/>
      <c r="D37" s="476"/>
      <c r="E37" s="149"/>
      <c r="F37" s="32"/>
    </row>
    <row r="38" spans="1:6" ht="13.5" thickBot="1">
      <c r="A38" s="137"/>
      <c r="B38" s="146">
        <v>2012</v>
      </c>
      <c r="C38" s="146">
        <v>2013</v>
      </c>
      <c r="D38" s="147">
        <v>2014</v>
      </c>
      <c r="E38" s="147" t="s">
        <v>76</v>
      </c>
      <c r="F38" s="32"/>
    </row>
    <row r="39" spans="1:6" ht="12.75">
      <c r="A39" s="140" t="s">
        <v>89</v>
      </c>
      <c r="B39" s="152"/>
      <c r="C39" s="153"/>
      <c r="D39" s="282"/>
      <c r="E39" s="154"/>
      <c r="F39" s="32"/>
    </row>
    <row r="40" spans="1:6" ht="13.5" thickBot="1">
      <c r="A40" s="141" t="s">
        <v>3</v>
      </c>
      <c r="B40" s="278">
        <f>+Rubrieken!E268</f>
        <v>0</v>
      </c>
      <c r="C40" s="279">
        <f>+Rubrieken!F268</f>
        <v>0</v>
      </c>
      <c r="D40" s="280">
        <f>+Rubrieken!G268</f>
        <v>0</v>
      </c>
      <c r="E40" s="281">
        <f>+Rubrieken!H268</f>
        <v>0</v>
      </c>
      <c r="F40" s="32"/>
    </row>
    <row r="41" spans="1:6" ht="12.75">
      <c r="A41" s="150"/>
      <c r="B41" s="32"/>
      <c r="C41" s="45"/>
      <c r="D41" s="32"/>
      <c r="E41" s="32"/>
      <c r="F41" s="32"/>
    </row>
    <row r="42" spans="1:6" ht="12.75">
      <c r="A42" s="150"/>
      <c r="B42" s="32"/>
      <c r="C42" s="45"/>
      <c r="D42" s="32"/>
      <c r="E42" s="32"/>
      <c r="F42" s="32"/>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password="CA0C" sheet="1"/>
  <mergeCells count="6">
    <mergeCell ref="B25:D25"/>
    <mergeCell ref="B37:D37"/>
    <mergeCell ref="B2:D2"/>
    <mergeCell ref="B3:D3"/>
    <mergeCell ref="B15:D15"/>
    <mergeCell ref="B24:D24"/>
  </mergeCells>
  <printOptions/>
  <pageMargins left="0.75" right="0.75" top="1" bottom="1" header="0.5" footer="0.5"/>
  <pageSetup horizontalDpi="1200" verticalDpi="1200" orientation="landscape" paperSize="9" scale="77" r:id="rId1"/>
  <ignoredErrors>
    <ignoredError sqref="B34:D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A.J.T. Kok</dc:creator>
  <cp:keywords/>
  <dc:description/>
  <cp:lastModifiedBy>Hoek, Samantha van den</cp:lastModifiedBy>
  <cp:lastPrinted>2014-04-24T07:37:14Z</cp:lastPrinted>
  <dcterms:created xsi:type="dcterms:W3CDTF">2008-07-15T13:51:53Z</dcterms:created>
  <dcterms:modified xsi:type="dcterms:W3CDTF">2014-07-02T07:53:37Z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THRFR6N5WDQ4-17-3396</vt:lpwstr>
  </property>
  <property fmtid="{D5CDD505-2E9C-101B-9397-08002B2CF9AE}" pid="4" name="_dlc_DocIdItemGu">
    <vt:lpwstr>371aeb09-53b7-4c72-8744-19028be31e40</vt:lpwstr>
  </property>
  <property fmtid="{D5CDD505-2E9C-101B-9397-08002B2CF9AE}" pid="5" name="_dlc_DocIdU">
    <vt:lpwstr>http://kennisnet.nza.nl/publicaties/Aanleveren/_layouts/DocIdRedir.aspx?ID=THRFR6N5WDQ4-17-3396, THRFR6N5WDQ4-17-3396</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